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acostao_unimagdalena_edu_co/Documents/DIRECCION ADMINISTRATIVA A PARTIR 2020/Medicion Control interno/2024/"/>
    </mc:Choice>
  </mc:AlternateContent>
  <xr:revisionPtr revIDLastSave="9" documentId="8_{B16B42E1-822B-472D-95B3-D86D50346FE6}" xr6:coauthVersionLast="47" xr6:coauthVersionMax="47" xr10:uidLastSave="{4C534F5C-DF85-4B31-8682-F264A4F3454E}"/>
  <bookViews>
    <workbookView xWindow="-120" yWindow="-120" windowWidth="20730" windowHeight="11160" xr2:uid="{3A60437E-8946-4983-A318-1CAC30EB66AB}"/>
  </bookViews>
  <sheets>
    <sheet name="Hoja1" sheetId="1" r:id="rId1"/>
    <sheet name="Hoja2" sheetId="2" r:id="rId2"/>
  </sheets>
  <definedNames>
    <definedName name="_xlnm._FilterDatabase" localSheetId="0" hidden="1">Hoja1!$A$7:$K$26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O17" i="2"/>
  <c r="M20" i="2"/>
  <c r="J20" i="2"/>
  <c r="K20" i="2"/>
  <c r="L20" i="2"/>
  <c r="I20" i="2"/>
  <c r="G20" i="2"/>
  <c r="H20" i="2"/>
  <c r="F20" i="2"/>
</calcChain>
</file>

<file path=xl/sharedStrings.xml><?xml version="1.0" encoding="utf-8"?>
<sst xmlns="http://schemas.openxmlformats.org/spreadsheetml/2006/main" count="98" uniqueCount="89">
  <si>
    <t>UNIVERSIDAD DEL MAGDALENA</t>
  </si>
  <si>
    <t>PLAN DE AUSTERIDAD Y GESTIÓN AMBIENTAL</t>
  </si>
  <si>
    <t>PROGRAMA</t>
  </si>
  <si>
    <t>ACTIVIDADES</t>
  </si>
  <si>
    <t>RESPONSABLES</t>
  </si>
  <si>
    <t>DESCRIPCIÓN DEL INDICADOR</t>
  </si>
  <si>
    <t>INDICADOR</t>
  </si>
  <si>
    <t>META</t>
  </si>
  <si>
    <t>OBSERVACIÓN</t>
  </si>
  <si>
    <t>APROVECHAMIENTO DE RESIDUOS</t>
  </si>
  <si>
    <t>Sensibilización a la comunidad universitaria en la correcta segregación en la fuente.</t>
  </si>
  <si>
    <t>DIRECCIÓN ADMINISTRATIVA - PGIR</t>
  </si>
  <si>
    <t>Porcentaje de campañas realizadas</t>
  </si>
  <si>
    <t>(No. de campañas realizadas / No. de campañas programadas )*100</t>
  </si>
  <si>
    <t>Sensibilización al personal de aseo para la correcta segregación en la fuente, movimiento interno y almacenamiento de residuos.</t>
  </si>
  <si>
    <t>Clasificación, recolección, almacenamiento y disposición especial para los residuos sólidos aprovechables.</t>
  </si>
  <si>
    <t>TODA LA COMUNIDAD UNIVERSITARIA</t>
  </si>
  <si>
    <t>Porcentaje de residuos aprovechados</t>
  </si>
  <si>
    <t>(Kg de residuos inorgánicos aprovechados en el periodo actual - kg de residuos inorgánicos aprovechados en el periodo anterior) / cantidad (Kg) de residuos inorgánicos generados en el periodo anterior) *100</t>
  </si>
  <si>
    <t>AHORRO Y USO EFICIENTE DEL AGUA</t>
  </si>
  <si>
    <t>Instalar sistemas ahorradores del agua</t>
  </si>
  <si>
    <t>DIRECCIÓN ADMINISTRATIVA - PGIR-GRUPO DE SERVICIOS GENERALES</t>
  </si>
  <si>
    <t>Porcentaje sistemas ahorradores de agua  instalados en el campus</t>
  </si>
  <si>
    <t>Realizar inspección, mantenimiento y control de fugas en redes y unidades hidráulicas y sanitarias en el Campus</t>
  </si>
  <si>
    <t>GRUPO DE SERVICIOS GENERALES</t>
  </si>
  <si>
    <t>Porcentaje de cumplimiento de inspecciones</t>
  </si>
  <si>
    <t>(No. de inspecciones realizadas / No. de inspecciones programadas )*100</t>
  </si>
  <si>
    <t>Realizar campañas de sensibilización dirigida a la comunidad universitaria, respecto al uso eficiente del agua en la Universidad</t>
  </si>
  <si>
    <t>Porcentaje de cumplimiento de capacitaciones</t>
  </si>
  <si>
    <t>Identificar la proporción por estudiante del consumo de agua en el campus</t>
  </si>
  <si>
    <t>Proporción de consumo de M3 de agua por estudiante</t>
  </si>
  <si>
    <t>AHORRO Y USO EFICIENTE DE LA ENERGÍA</t>
  </si>
  <si>
    <t>Identificarla proporción por estudiante del consumo de energía eléctrica en el Campus</t>
  </si>
  <si>
    <t>Proporción de consumo de KWh por estudiante</t>
  </si>
  <si>
    <t>Incrementar el Área utilizada por sistemas alternos de energía eléctrica.</t>
  </si>
  <si>
    <t>DIRECCIÓN ADMINISTRATIVA</t>
  </si>
  <si>
    <t>Cambiar progresivamente a tecnología LEED las luminarias de las áreas construidas del campus.</t>
  </si>
  <si>
    <t>GRUPO DE INFRAESTRUCTURA Y PLANTA FÍSICA</t>
  </si>
  <si>
    <t>Porcentaje de área construida del campus con tecnología LEED implementada</t>
  </si>
  <si>
    <t xml:space="preserve">Instalar medidores de energía para independizar el consumo por cada edificio </t>
  </si>
  <si>
    <t>Numero de medidores instalados</t>
  </si>
  <si>
    <t>POLÍTICA CERO PAPEL</t>
  </si>
  <si>
    <t>Reducir el consumo de hojas de papel</t>
  </si>
  <si>
    <t>GRUPO DE SERVICIOS TECNOLÓGICOS</t>
  </si>
  <si>
    <t>GRUPO DE GESTIÓN DOCUMENTAL- GRUPO DE SERVICIOS TECNOLÓGICOS</t>
  </si>
  <si>
    <t>NOMINA</t>
  </si>
  <si>
    <t>Realizar Seguimiento de horas extras</t>
  </si>
  <si>
    <t>DIRECCIÓN DE TALENTO HUMANO - GRUPO DE NOMINA</t>
  </si>
  <si>
    <t>Reducción del numero de horas extras</t>
  </si>
  <si>
    <t>CONSUMO DE COMBUSTIBLES Y REDUCCIÓN DE EMISIONES</t>
  </si>
  <si>
    <t>Realizar el mantenimiento preventivo periódico a todos los vehículos con el fin de mantenerlos en óptimas condiciones (alineación, Calibración, cambio de filtros, cambio de aceite)</t>
  </si>
  <si>
    <t>Porcentaje de mantenimiento preventivos realizados</t>
  </si>
  <si>
    <t>(No. de mantenimientos realizados / No. de mantenimientos programados )*100</t>
  </si>
  <si>
    <t>AUSTERIDAD EN VIÁTICOS Y GASTOS DE VIAJE</t>
  </si>
  <si>
    <t>Programar los desplazamientos con suficiente anticipación para acceder a mejores tarifas de transporte y desarrollar otras estrategias que permitan ahorrar en la compra de tiquetes aéreos.</t>
  </si>
  <si>
    <t>Porcentaje de tiquetes aéreos expedidos en clase económica</t>
  </si>
  <si>
    <t>Porcentaje de tiquetes comprados con antelación al viaje de por lo menos 10 días</t>
  </si>
  <si>
    <t>(No de tiquetes comprados con antelación al viaje de por lo menos 10 días/No total de tiquetes)*100</t>
  </si>
  <si>
    <t>No. de hojas utilizadas en comunicaciones digitales</t>
  </si>
  <si>
    <t>Incremento en el numero de comunicaciones digitales</t>
  </si>
  <si>
    <t>Elaborar tabla con el numero de kilómetros recorridos por cada vehículos del parque automotor institucional y determinar la proporción por cada estudiante</t>
  </si>
  <si>
    <t>Elaborar tabla de consumo de combustible por cada vehículo del parque automotor institucional y establecer la proporción por estudiante</t>
  </si>
  <si>
    <t>243.000 kw/h</t>
  </si>
  <si>
    <t>AVANCE MARZO</t>
  </si>
  <si>
    <t>AVANCE JUNIO</t>
  </si>
  <si>
    <t>AVANCE SEPTIEMBRE</t>
  </si>
  <si>
    <t>AVANCE DICIEMBRE</t>
  </si>
  <si>
    <t xml:space="preserve">(Proporción de m3 consumidos por estudiante en el campus principal </t>
  </si>
  <si>
    <t>0,67 m3 /estudiante</t>
  </si>
  <si>
    <t>(Proporción KWh consumidos por estudiante en el campus principal</t>
  </si>
  <si>
    <t>Numero de KWh generados en el periodo</t>
  </si>
  <si>
    <t>No. de resmas de papel utilizadas por mes</t>
  </si>
  <si>
    <t xml:space="preserve"> No km recorridos/estudiante</t>
  </si>
  <si>
    <t>No de galones de combustible /No de estudiantes</t>
  </si>
  <si>
    <t>2 gal/estudiante</t>
  </si>
  <si>
    <t>Numero de resmas de papel ahorradas el cual no debe superar lo establecido en la meta</t>
  </si>
  <si>
    <t>No de horas extras generadas en el año</t>
  </si>
  <si>
    <t>Capacidad producida en kWh en energías alternas en el campus principal</t>
  </si>
  <si>
    <t>(m2 de áreas con tecnología LEED / m2 área total)*100</t>
  </si>
  <si>
    <t>Uso de medios digitales para las comunicaciones tomando como referencia Sistema para la Elaboración y Radicación de Comunicaciones Internas Electrónicas – SERIES, Gestión para la Administración  Integral de Radicados de correspondencia del Consejo Académico Plus - GAIRACA Plus y correos electrónicos oficiales de las dependencias</t>
  </si>
  <si>
    <t>Proporción de kilómetros por estudiante el cual no debe superar lo establecido en la meta</t>
  </si>
  <si>
    <t>Proporción de consumo de combustible por estudiante el cual no debe sobrepasar lo establecido en la meta</t>
  </si>
  <si>
    <t>(No de tiquetes expedidos en Clase económica/No total de tiquetes)*100</t>
  </si>
  <si>
    <t>(No. de lavamanos con sistemas ahorradores/No. Total de lavamanos en el campus principal )*100</t>
  </si>
  <si>
    <t>200 kwh /Estudiante</t>
  </si>
  <si>
    <t>200 resmas /mes</t>
  </si>
  <si>
    <t>20000/año</t>
  </si>
  <si>
    <t>4000  horas/año</t>
  </si>
  <si>
    <t>18 km/estudiante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</si>
</sst>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3" fillId="2" borderId="1" xfId="2" applyFont="1" applyFill="1" applyAlignment="1">
      <alignment horizontal="justify" vertical="center" wrapText="1"/>
    </xf>
    <xf numFmtId="0" fontId="3" fillId="2" borderId="1" xfId="2" applyFont="1" applyFill="1" applyAlignment="1">
      <alignment horizontal="center" vertical="center" wrapText="1"/>
    </xf>
    <xf numFmtId="9" fontId="3" fillId="2" borderId="1" xfId="2" applyNumberFormat="1" applyFont="1" applyFill="1" applyAlignment="1">
      <alignment horizontal="center" vertical="center"/>
    </xf>
    <xf numFmtId="0" fontId="3" fillId="2" borderId="1" xfId="2" applyFont="1" applyFill="1" applyAlignment="1">
      <alignment horizontal="left" vertical="center" wrapText="1"/>
    </xf>
    <xf numFmtId="0" fontId="3" fillId="2" borderId="1" xfId="2" applyFont="1" applyFill="1" applyAlignment="1">
      <alignment vertical="center" wrapText="1"/>
    </xf>
    <xf numFmtId="0" fontId="7" fillId="2" borderId="1" xfId="2" applyFont="1" applyFill="1" applyAlignment="1">
      <alignment horizontal="justify" vertical="center" wrapText="1"/>
    </xf>
    <xf numFmtId="9" fontId="7" fillId="2" borderId="1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vertical="center" wrapText="1"/>
    </xf>
    <xf numFmtId="9" fontId="7" fillId="2" borderId="1" xfId="2" applyNumberFormat="1" applyFont="1" applyFill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9" fontId="8" fillId="2" borderId="3" xfId="2" applyNumberFormat="1" applyFont="1" applyFill="1" applyBorder="1" applyAlignment="1">
      <alignment horizontal="center" vertical="center"/>
    </xf>
    <xf numFmtId="9" fontId="8" fillId="2" borderId="2" xfId="2" applyNumberFormat="1" applyFont="1" applyFill="1" applyBorder="1" applyAlignment="1">
      <alignment horizontal="center" vertical="center"/>
    </xf>
    <xf numFmtId="9" fontId="8" fillId="2" borderId="1" xfId="2" applyNumberFormat="1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6" fillId="3" borderId="2" xfId="2" applyFont="1" applyFill="1" applyBorder="1" applyAlignment="1">
      <alignment horizontal="left" vertical="center" wrapText="1"/>
    </xf>
    <xf numFmtId="9" fontId="3" fillId="2" borderId="1" xfId="2" applyNumberFormat="1" applyFont="1" applyFill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/>
    </xf>
    <xf numFmtId="0" fontId="2" fillId="4" borderId="3" xfId="2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9" fillId="2" borderId="1" xfId="2" applyFont="1" applyFill="1" applyAlignment="1">
      <alignment horizontal="justify" vertical="center" wrapText="1"/>
    </xf>
    <xf numFmtId="0" fontId="9" fillId="2" borderId="1" xfId="2" applyFont="1" applyFill="1" applyAlignment="1">
      <alignment horizontal="left" vertical="center" wrapText="1"/>
    </xf>
    <xf numFmtId="0" fontId="9" fillId="2" borderId="1" xfId="2" applyFont="1" applyFill="1" applyAlignment="1">
      <alignment horizontal="center" vertical="center" wrapText="1"/>
    </xf>
    <xf numFmtId="9" fontId="9" fillId="2" borderId="1" xfId="2" applyNumberFormat="1" applyFont="1" applyFill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Alignment="1">
      <alignment horizontal="center" vertical="center" wrapText="1"/>
    </xf>
    <xf numFmtId="1" fontId="3" fillId="2" borderId="1" xfId="2" applyNumberFormat="1" applyFont="1" applyFill="1" applyAlignment="1">
      <alignment horizontal="center" vertical="center"/>
    </xf>
    <xf numFmtId="0" fontId="7" fillId="2" borderId="2" xfId="2" applyFont="1" applyFill="1" applyBorder="1" applyAlignment="1">
      <alignment horizontal="justify" vertical="center" wrapText="1"/>
    </xf>
    <xf numFmtId="9" fontId="8" fillId="2" borderId="1" xfId="1" applyFont="1" applyFill="1" applyBorder="1" applyAlignment="1">
      <alignment horizontal="center" vertical="center"/>
    </xf>
    <xf numFmtId="0" fontId="7" fillId="2" borderId="1" xfId="2" applyFont="1" applyFill="1" applyAlignment="1">
      <alignment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2" fontId="3" fillId="2" borderId="1" xfId="2" applyNumberFormat="1" applyFont="1" applyFill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5" borderId="0" xfId="0" applyFont="1" applyFill="1"/>
    <xf numFmtId="3" fontId="0" fillId="0" borderId="0" xfId="0" applyNumberFormat="1"/>
    <xf numFmtId="1" fontId="3" fillId="2" borderId="1" xfId="1" applyNumberFormat="1" applyFont="1" applyFill="1" applyBorder="1" applyAlignment="1">
      <alignment horizontal="center" vertical="center"/>
    </xf>
    <xf numFmtId="0" fontId="2" fillId="4" borderId="3" xfId="2" applyFill="1" applyBorder="1" applyAlignment="1">
      <alignment horizontal="center" vertical="center" wrapText="1"/>
    </xf>
    <xf numFmtId="0" fontId="2" fillId="4" borderId="0" xfId="2" applyFill="1" applyBorder="1" applyAlignment="1">
      <alignment horizontal="center" vertical="center" wrapText="1"/>
    </xf>
    <xf numFmtId="0" fontId="2" fillId="4" borderId="2" xfId="2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2" fillId="4" borderId="1" xfId="2" applyFill="1" applyAlignment="1">
      <alignment horizontal="center" vertical="center" wrapText="1"/>
    </xf>
    <xf numFmtId="0" fontId="3" fillId="2" borderId="3" xfId="2" applyFont="1" applyFill="1" applyBorder="1" applyAlignment="1">
      <alignment horizontal="justify" vertical="center" wrapText="1"/>
    </xf>
    <xf numFmtId="0" fontId="3" fillId="2" borderId="2" xfId="2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" xfId="2" applyFont="1" applyFill="1" applyAlignment="1">
      <alignment horizontal="center" vertical="center" wrapText="1"/>
    </xf>
    <xf numFmtId="9" fontId="8" fillId="2" borderId="3" xfId="2" applyNumberFormat="1" applyFont="1" applyFill="1" applyBorder="1" applyAlignment="1">
      <alignment horizontal="center" vertical="center"/>
    </xf>
    <xf numFmtId="9" fontId="8" fillId="2" borderId="2" xfId="2" applyNumberFormat="1" applyFont="1" applyFill="1" applyBorder="1" applyAlignment="1">
      <alignment horizontal="center" vertical="center"/>
    </xf>
    <xf numFmtId="9" fontId="9" fillId="2" borderId="3" xfId="2" applyNumberFormat="1" applyFont="1" applyFill="1" applyBorder="1" applyAlignment="1">
      <alignment horizontal="center" vertical="center"/>
    </xf>
    <xf numFmtId="9" fontId="9" fillId="2" borderId="2" xfId="2" applyNumberFormat="1" applyFont="1" applyFill="1" applyBorder="1" applyAlignment="1">
      <alignment horizontal="center" vertical="center"/>
    </xf>
    <xf numFmtId="10" fontId="7" fillId="2" borderId="3" xfId="1" applyNumberFormat="1" applyFont="1" applyFill="1" applyBorder="1" applyAlignment="1">
      <alignment horizontal="center" vertical="center"/>
    </xf>
    <xf numFmtId="10" fontId="7" fillId="2" borderId="2" xfId="1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Porcentaje" xfId="1" builtinId="5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308113</xdr:colOff>
      <xdr:row>0</xdr:row>
      <xdr:rowOff>80341</xdr:rowOff>
    </xdr:from>
    <xdr:to>
      <xdr:col>0</xdr:col>
      <xdr:colOff>1176562</xdr:colOff>
      <xdr:row>5</xdr:row>
      <xdr:rowOff>1302</xdr:rowOff>
    </xdr:to>
    <xdr:pic>
      <xdr:nvPicPr>
        <xdr:cNvPr id="2" name="1 Imagen" descr="http://www.mineducacion.gov.co/cvn/1665/propertyvalues-43948_banner.jpg">
          <a:extLst>
            <a:ext uri="{FF2B5EF4-FFF2-40B4-BE49-F238E27FC236}">
              <a16:creationId xmlns:a16="http://schemas.microsoft.com/office/drawing/2014/main" id="{8E9F54AF-68F1-45AB-BA77-E49FC44970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113" y="80341"/>
          <a:ext cx="868449" cy="804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57151</xdr:colOff>
      <xdr:row>8</xdr:row>
      <xdr:rowOff>172501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8B9CA8-AF88-1BA8-A045-5DFF4A0D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714750" cy="169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161925</xdr:rowOff>
    </xdr:from>
    <xdr:to>
      <xdr:col>11</xdr:col>
      <xdr:colOff>514350</xdr:colOff>
      <xdr:row>8</xdr:row>
      <xdr:rowOff>145382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1EF683-2294-2BEF-7840-6A7FE4F8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161925"/>
          <a:ext cx="3429000" cy="1507457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0</xdr:row>
      <xdr:rowOff>0</xdr:rowOff>
    </xdr:from>
    <xdr:to>
      <xdr:col>18</xdr:col>
      <xdr:colOff>488170</xdr:colOff>
      <xdr:row>10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8E4C4E-DC88-AC28-4F98-39936529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7125" y="0"/>
          <a:ext cx="3983845" cy="192405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3</xdr:row>
      <xdr:rowOff>47626</xdr:rowOff>
    </xdr:from>
    <xdr:to>
      <xdr:col>21</xdr:col>
      <xdr:colOff>599261</xdr:colOff>
      <xdr:row>11</xdr:row>
      <xdr:rowOff>47800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779109-67DA-8743-4D38-C038C9E4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3175" y="619126"/>
          <a:ext cx="3237686" cy="1524174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11</xdr:row>
      <xdr:rowOff>86012</xdr:rowOff>
    </xdr:from>
    <xdr:to>
      <xdr:col>24</xdr:col>
      <xdr:colOff>113432</xdr:colOff>
      <xdr:row>18</xdr:row>
      <xdr:rowOff>85352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D07E17-A56D-D240-EA3F-B2B1767E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39550" y="2181512"/>
          <a:ext cx="3104282" cy="133284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0</xdr:rowOff>
    </xdr:from>
    <xdr:to>
      <xdr:col>17</xdr:col>
      <xdr:colOff>437300</xdr:colOff>
      <xdr:row>11</xdr:row>
      <xdr:rowOff>75929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435F0C-DF74-ACCB-C3B8-74D21425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0" y="0"/>
          <a:ext cx="6800000" cy="2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1BA3-8B03-4BEF-91B8-9483100B4C5F}">
  <dimension ref="A2:K27"/>
  <sheetViews>
    <sheetView tabSelected="1" zoomScale="70" zoomScaleNormal="70" workbookViewId="0">
      <pane xSplit="1" ySplit="7" topLeftCell="C20" activePane="bottomRight" state="frozen"/>
      <selection pane="topRight" activeCell="B1" sqref="B1"/>
      <selection pane="bottomLeft" activeCell="A8" sqref="A8"/>
      <selection pane="bottomRight" activeCell="F26" sqref="F26"/>
    </sheetView>
  </sheetViews>
  <sheetFormatPr baseColWidth="10" defaultColWidth="11.42578125" defaultRowHeight="15" x14ac:dyDescent="0.25"/>
  <cols>
    <col min="1" max="1" width="26" style="1" customWidth="1"/>
    <col min="2" max="2" width="48.85546875" style="2" customWidth="1"/>
    <col min="3" max="3" width="40.42578125" style="19" customWidth="1"/>
    <col min="4" max="4" width="30.5703125" style="3" customWidth="1"/>
    <col min="5" max="5" width="48" style="3" customWidth="1"/>
    <col min="6" max="6" width="20.140625" style="3" customWidth="1"/>
    <col min="7" max="7" width="22.42578125" style="3" hidden="1" customWidth="1"/>
    <col min="8" max="8" width="22" style="3" hidden="1" customWidth="1"/>
    <col min="9" max="9" width="23.42578125" style="3" hidden="1" customWidth="1"/>
    <col min="10" max="10" width="27" style="3" hidden="1" customWidth="1"/>
    <col min="11" max="11" width="51" customWidth="1"/>
  </cols>
  <sheetData>
    <row r="2" spans="1:11" ht="18.75" x14ac:dyDescent="0.3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</row>
    <row r="3" spans="1:11" ht="5.25" customHeight="1" x14ac:dyDescent="0.25"/>
    <row r="4" spans="1:11" ht="18.75" x14ac:dyDescent="0.3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ht="4.5" customHeight="1" x14ac:dyDescent="0.25"/>
    <row r="7" spans="1:11" ht="58.5" customHeight="1" thickBot="1" x14ac:dyDescent="0.3">
      <c r="A7" s="25" t="s">
        <v>2</v>
      </c>
      <c r="B7" s="4" t="s">
        <v>3</v>
      </c>
      <c r="C7" s="20" t="s">
        <v>4</v>
      </c>
      <c r="D7" s="4" t="s">
        <v>5</v>
      </c>
      <c r="E7" s="4" t="s">
        <v>6</v>
      </c>
      <c r="F7" s="4" t="s">
        <v>7</v>
      </c>
      <c r="G7" s="4" t="s">
        <v>63</v>
      </c>
      <c r="H7" s="4" t="s">
        <v>64</v>
      </c>
      <c r="I7" s="4" t="s">
        <v>65</v>
      </c>
      <c r="J7" s="4" t="s">
        <v>66</v>
      </c>
      <c r="K7" s="4" t="s">
        <v>8</v>
      </c>
    </row>
    <row r="8" spans="1:11" ht="45" customHeight="1" thickTop="1" thickBot="1" x14ac:dyDescent="0.3">
      <c r="A8" s="49" t="s">
        <v>9</v>
      </c>
      <c r="B8" s="26" t="s">
        <v>10</v>
      </c>
      <c r="C8" s="27" t="s">
        <v>11</v>
      </c>
      <c r="D8" s="54" t="s">
        <v>12</v>
      </c>
      <c r="E8" s="54" t="s">
        <v>13</v>
      </c>
      <c r="F8" s="57">
        <v>1</v>
      </c>
      <c r="G8" s="55"/>
      <c r="H8" s="55"/>
      <c r="I8" s="16"/>
      <c r="J8" s="59"/>
      <c r="K8" s="34"/>
    </row>
    <row r="9" spans="1:11" ht="39.75" thickTop="1" thickBot="1" x14ac:dyDescent="0.3">
      <c r="A9" s="49"/>
      <c r="B9" s="26" t="s">
        <v>14</v>
      </c>
      <c r="C9" s="27" t="s">
        <v>11</v>
      </c>
      <c r="D9" s="54"/>
      <c r="E9" s="54"/>
      <c r="F9" s="58"/>
      <c r="G9" s="56"/>
      <c r="H9" s="56"/>
      <c r="I9" s="17"/>
      <c r="J9" s="60"/>
      <c r="K9" s="10"/>
    </row>
    <row r="10" spans="1:11" ht="78" customHeight="1" thickTop="1" thickBot="1" x14ac:dyDescent="0.3">
      <c r="A10" s="49"/>
      <c r="B10" s="27" t="s">
        <v>15</v>
      </c>
      <c r="C10" s="27" t="s">
        <v>16</v>
      </c>
      <c r="D10" s="28" t="s">
        <v>17</v>
      </c>
      <c r="E10" s="28" t="s">
        <v>18</v>
      </c>
      <c r="F10" s="29">
        <v>0.05</v>
      </c>
      <c r="G10" s="18"/>
      <c r="H10" s="18"/>
      <c r="I10" s="18"/>
      <c r="J10" s="35"/>
      <c r="K10" s="36"/>
    </row>
    <row r="11" spans="1:11" ht="45" customHeight="1" thickTop="1" thickBot="1" x14ac:dyDescent="0.3">
      <c r="A11" s="44" t="s">
        <v>19</v>
      </c>
      <c r="B11" s="8" t="s">
        <v>20</v>
      </c>
      <c r="C11" s="8" t="s">
        <v>21</v>
      </c>
      <c r="D11" s="6" t="s">
        <v>22</v>
      </c>
      <c r="E11" s="6" t="s">
        <v>83</v>
      </c>
      <c r="F11" s="7">
        <v>0.6</v>
      </c>
      <c r="G11" s="7"/>
      <c r="H11" s="7"/>
      <c r="I11" s="7"/>
      <c r="J11" s="37"/>
      <c r="K11" s="5"/>
    </row>
    <row r="12" spans="1:11" ht="63" customHeight="1" thickTop="1" thickBot="1" x14ac:dyDescent="0.3">
      <c r="A12" s="44"/>
      <c r="B12" s="5" t="s">
        <v>23</v>
      </c>
      <c r="C12" s="8" t="s">
        <v>24</v>
      </c>
      <c r="D12" s="6" t="s">
        <v>25</v>
      </c>
      <c r="E12" s="6" t="s">
        <v>26</v>
      </c>
      <c r="F12" s="7">
        <v>0.8</v>
      </c>
      <c r="G12" s="7"/>
      <c r="H12" s="7"/>
      <c r="I12" s="7"/>
      <c r="J12" s="7"/>
      <c r="K12" s="5"/>
    </row>
    <row r="13" spans="1:11" ht="47.25" customHeight="1" thickTop="1" thickBot="1" x14ac:dyDescent="0.3">
      <c r="A13" s="44"/>
      <c r="B13" s="5" t="s">
        <v>27</v>
      </c>
      <c r="C13" s="8" t="s">
        <v>11</v>
      </c>
      <c r="D13" s="6" t="s">
        <v>28</v>
      </c>
      <c r="E13" s="6" t="s">
        <v>13</v>
      </c>
      <c r="F13" s="7">
        <v>1</v>
      </c>
      <c r="G13" s="7"/>
      <c r="H13" s="7"/>
      <c r="I13" s="7"/>
      <c r="J13" s="7"/>
      <c r="K13" s="5"/>
    </row>
    <row r="14" spans="1:11" ht="72.75" customHeight="1" thickTop="1" thickBot="1" x14ac:dyDescent="0.3">
      <c r="A14" s="45"/>
      <c r="B14" s="5" t="s">
        <v>29</v>
      </c>
      <c r="C14" s="8" t="s">
        <v>24</v>
      </c>
      <c r="D14" s="6" t="s">
        <v>30</v>
      </c>
      <c r="E14" s="6" t="s">
        <v>67</v>
      </c>
      <c r="F14" s="32" t="s">
        <v>68</v>
      </c>
      <c r="G14" s="21"/>
      <c r="H14" s="7"/>
      <c r="I14" s="7"/>
      <c r="J14" s="38"/>
      <c r="K14" s="5"/>
    </row>
    <row r="15" spans="1:11" ht="69.75" customHeight="1" thickTop="1" thickBot="1" x14ac:dyDescent="0.3">
      <c r="A15" s="49" t="s">
        <v>31</v>
      </c>
      <c r="B15" s="10" t="s">
        <v>32</v>
      </c>
      <c r="C15" s="8" t="s">
        <v>24</v>
      </c>
      <c r="D15" s="6" t="s">
        <v>33</v>
      </c>
      <c r="E15" s="6" t="s">
        <v>69</v>
      </c>
      <c r="F15" s="15" t="s">
        <v>84</v>
      </c>
      <c r="G15" s="11"/>
      <c r="H15" s="11"/>
      <c r="I15" s="11"/>
      <c r="J15" s="11"/>
      <c r="K15" s="9"/>
    </row>
    <row r="16" spans="1:11" ht="57.75" customHeight="1" thickTop="1" thickBot="1" x14ac:dyDescent="0.3">
      <c r="A16" s="49"/>
      <c r="B16" s="5" t="s">
        <v>34</v>
      </c>
      <c r="C16" s="8" t="s">
        <v>35</v>
      </c>
      <c r="D16" s="6" t="s">
        <v>77</v>
      </c>
      <c r="E16" s="6" t="s">
        <v>70</v>
      </c>
      <c r="F16" s="31" t="s">
        <v>62</v>
      </c>
      <c r="G16" s="11"/>
      <c r="H16" s="6"/>
      <c r="I16" s="6"/>
      <c r="J16" s="31"/>
      <c r="K16" s="30"/>
    </row>
    <row r="17" spans="1:11" ht="39.75" thickTop="1" thickBot="1" x14ac:dyDescent="0.3">
      <c r="A17" s="49"/>
      <c r="B17" s="5" t="s">
        <v>36</v>
      </c>
      <c r="C17" s="8" t="s">
        <v>37</v>
      </c>
      <c r="D17" s="6" t="s">
        <v>38</v>
      </c>
      <c r="E17" s="6" t="s">
        <v>78</v>
      </c>
      <c r="F17" s="7">
        <v>0.7</v>
      </c>
      <c r="G17" s="7"/>
      <c r="H17" s="12"/>
      <c r="I17" s="12"/>
      <c r="J17" s="12"/>
      <c r="K17" s="9"/>
    </row>
    <row r="18" spans="1:11" ht="27" thickTop="1" thickBot="1" x14ac:dyDescent="0.3">
      <c r="A18" s="49"/>
      <c r="B18" s="5" t="s">
        <v>39</v>
      </c>
      <c r="C18" s="8" t="s">
        <v>37</v>
      </c>
      <c r="D18" s="6" t="s">
        <v>40</v>
      </c>
      <c r="E18" s="6" t="s">
        <v>40</v>
      </c>
      <c r="F18" s="22">
        <v>2</v>
      </c>
      <c r="G18" s="7"/>
      <c r="H18" s="12"/>
      <c r="I18" s="12"/>
      <c r="J18" s="39"/>
      <c r="K18" s="9"/>
    </row>
    <row r="19" spans="1:11" ht="65.25" customHeight="1" thickTop="1" thickBot="1" x14ac:dyDescent="0.3">
      <c r="A19" s="43" t="s">
        <v>41</v>
      </c>
      <c r="B19" s="5" t="s">
        <v>42</v>
      </c>
      <c r="C19" s="8" t="s">
        <v>43</v>
      </c>
      <c r="D19" s="6" t="s">
        <v>75</v>
      </c>
      <c r="E19" s="6" t="s">
        <v>71</v>
      </c>
      <c r="F19" s="7" t="s">
        <v>85</v>
      </c>
      <c r="G19" s="7"/>
      <c r="H19" s="12"/>
      <c r="I19" s="12"/>
      <c r="J19" s="42"/>
      <c r="K19" s="9"/>
    </row>
    <row r="20" spans="1:11" ht="118.5" customHeight="1" thickTop="1" thickBot="1" x14ac:dyDescent="0.3">
      <c r="A20" s="44"/>
      <c r="B20" s="5" t="s">
        <v>79</v>
      </c>
      <c r="C20" s="8" t="s">
        <v>44</v>
      </c>
      <c r="D20" s="6" t="s">
        <v>59</v>
      </c>
      <c r="E20" s="6" t="s">
        <v>58</v>
      </c>
      <c r="F20" s="33" t="s">
        <v>86</v>
      </c>
      <c r="G20" s="7"/>
      <c r="H20" s="12"/>
      <c r="I20" s="12"/>
      <c r="J20" s="39"/>
      <c r="K20" s="9"/>
    </row>
    <row r="21" spans="1:11" ht="27" thickTop="1" thickBot="1" x14ac:dyDescent="0.3">
      <c r="A21" s="23" t="s">
        <v>45</v>
      </c>
      <c r="B21" s="5" t="s">
        <v>46</v>
      </c>
      <c r="C21" s="24" t="s">
        <v>47</v>
      </c>
      <c r="D21" s="6" t="s">
        <v>48</v>
      </c>
      <c r="E21" s="6" t="s">
        <v>76</v>
      </c>
      <c r="F21" s="33" t="s">
        <v>87</v>
      </c>
      <c r="G21" s="7"/>
      <c r="H21" s="12"/>
      <c r="I21" s="12"/>
      <c r="J21" s="39"/>
      <c r="K21" s="9"/>
    </row>
    <row r="22" spans="1:11" ht="59.25" customHeight="1" thickTop="1" thickBot="1" x14ac:dyDescent="0.3">
      <c r="A22" s="43" t="s">
        <v>49</v>
      </c>
      <c r="B22" s="13" t="s">
        <v>60</v>
      </c>
      <c r="C22" s="46" t="s">
        <v>24</v>
      </c>
      <c r="D22" s="6" t="s">
        <v>80</v>
      </c>
      <c r="E22" s="6" t="s">
        <v>72</v>
      </c>
      <c r="F22" s="7" t="s">
        <v>88</v>
      </c>
      <c r="G22" s="7"/>
      <c r="H22" s="7"/>
      <c r="I22" s="7"/>
      <c r="J22" s="7"/>
      <c r="K22" s="9"/>
    </row>
    <row r="23" spans="1:11" ht="63" customHeight="1" thickTop="1" thickBot="1" x14ac:dyDescent="0.3">
      <c r="A23" s="44"/>
      <c r="B23" s="13" t="s">
        <v>61</v>
      </c>
      <c r="C23" s="47"/>
      <c r="D23" s="6" t="s">
        <v>81</v>
      </c>
      <c r="E23" s="6" t="s">
        <v>73</v>
      </c>
      <c r="F23" s="7" t="s">
        <v>74</v>
      </c>
      <c r="G23" s="7"/>
      <c r="H23" s="7"/>
      <c r="I23" s="7"/>
      <c r="J23" s="7"/>
      <c r="K23" s="9"/>
    </row>
    <row r="24" spans="1:11" ht="56.25" customHeight="1" thickTop="1" thickBot="1" x14ac:dyDescent="0.3">
      <c r="A24" s="45"/>
      <c r="B24" s="13" t="s">
        <v>50</v>
      </c>
      <c r="C24" s="48"/>
      <c r="D24" s="6" t="s">
        <v>51</v>
      </c>
      <c r="E24" s="6" t="s">
        <v>52</v>
      </c>
      <c r="F24" s="7">
        <v>0.9</v>
      </c>
      <c r="G24" s="7"/>
      <c r="H24" s="7"/>
      <c r="I24" s="7"/>
      <c r="J24" s="7"/>
      <c r="K24" s="9"/>
    </row>
    <row r="25" spans="1:11" ht="44.25" customHeight="1" thickTop="1" thickBot="1" x14ac:dyDescent="0.3">
      <c r="A25" s="49" t="s">
        <v>53</v>
      </c>
      <c r="B25" s="50" t="s">
        <v>54</v>
      </c>
      <c r="C25" s="46" t="s">
        <v>35</v>
      </c>
      <c r="D25" s="6" t="s">
        <v>55</v>
      </c>
      <c r="E25" s="6" t="s">
        <v>82</v>
      </c>
      <c r="F25" s="14">
        <v>0.98</v>
      </c>
      <c r="G25" s="14"/>
      <c r="H25" s="14"/>
      <c r="I25" s="14"/>
      <c r="J25" s="14"/>
      <c r="K25" s="9"/>
    </row>
    <row r="26" spans="1:11" ht="39.75" thickTop="1" thickBot="1" x14ac:dyDescent="0.3">
      <c r="A26" s="49"/>
      <c r="B26" s="51"/>
      <c r="C26" s="48"/>
      <c r="D26" s="6" t="s">
        <v>56</v>
      </c>
      <c r="E26" s="6" t="s">
        <v>57</v>
      </c>
      <c r="F26" s="14">
        <v>0.8</v>
      </c>
      <c r="G26" s="14"/>
      <c r="H26" s="15"/>
      <c r="I26" s="15"/>
      <c r="J26" s="15"/>
      <c r="K26" s="9"/>
    </row>
    <row r="27" spans="1:11" ht="15.75" thickTop="1" x14ac:dyDescent="0.25"/>
  </sheetData>
  <autoFilter ref="A7:K26" xr:uid="{E9EB1BA3-8B03-4BEF-91B8-9483100B4C5F}"/>
  <mergeCells count="17">
    <mergeCell ref="A8:A10"/>
    <mergeCell ref="A11:A14"/>
    <mergeCell ref="A15:A18"/>
    <mergeCell ref="B2:K2"/>
    <mergeCell ref="B4:K4"/>
    <mergeCell ref="D8:D9"/>
    <mergeCell ref="E8:E9"/>
    <mergeCell ref="G8:G9"/>
    <mergeCell ref="H8:H9"/>
    <mergeCell ref="F8:F9"/>
    <mergeCell ref="J8:J9"/>
    <mergeCell ref="A19:A20"/>
    <mergeCell ref="A22:A24"/>
    <mergeCell ref="C22:C24"/>
    <mergeCell ref="A25:A26"/>
    <mergeCell ref="B25:B26"/>
    <mergeCell ref="C25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A8AF-F5D4-4E53-A364-C9D5143C874D}">
  <dimension ref="E14:P20"/>
  <sheetViews>
    <sheetView topLeftCell="A3" zoomScaleNormal="60" zoomScaleSheetLayoutView="100" workbookViewId="0">
      <selection activeCell="O18" sqref="O18"/>
    </sheetView>
  </sheetViews>
  <sheetFormatPr baseColWidth="10" defaultColWidth="9.140625" defaultRowHeight="15" x14ac:dyDescent="0.25"/>
  <sheetData>
    <row r="14" spans="5:11" x14ac:dyDescent="0.25">
      <c r="E14">
        <v>500</v>
      </c>
    </row>
    <row r="16" spans="5:11" x14ac:dyDescent="0.25">
      <c r="F16">
        <v>255945</v>
      </c>
      <c r="G16">
        <v>189220</v>
      </c>
      <c r="H16">
        <v>36922</v>
      </c>
      <c r="I16">
        <v>36922</v>
      </c>
      <c r="J16">
        <v>53554</v>
      </c>
      <c r="K16" s="41">
        <v>79814</v>
      </c>
    </row>
    <row r="17" spans="6:16" x14ac:dyDescent="0.25">
      <c r="F17">
        <v>20313</v>
      </c>
      <c r="G17">
        <v>18513</v>
      </c>
      <c r="H17">
        <v>3553</v>
      </c>
      <c r="I17">
        <v>3553</v>
      </c>
      <c r="J17">
        <v>7310</v>
      </c>
      <c r="K17">
        <v>5944</v>
      </c>
      <c r="O17">
        <f>M20/500</f>
        <v>3223.8440000000001</v>
      </c>
      <c r="P17">
        <f>O17/12</f>
        <v>268.65366666666665</v>
      </c>
    </row>
    <row r="18" spans="6:16" x14ac:dyDescent="0.25">
      <c r="F18">
        <v>81945</v>
      </c>
      <c r="G18">
        <v>145291</v>
      </c>
      <c r="H18">
        <v>151944</v>
      </c>
      <c r="I18">
        <v>151944</v>
      </c>
      <c r="J18">
        <v>48304</v>
      </c>
      <c r="K18">
        <v>52238</v>
      </c>
    </row>
    <row r="19" spans="6:16" x14ac:dyDescent="0.25">
      <c r="F19">
        <v>50987</v>
      </c>
      <c r="G19">
        <v>75127</v>
      </c>
      <c r="H19">
        <v>30215</v>
      </c>
      <c r="I19">
        <v>30215</v>
      </c>
      <c r="J19">
        <v>25271</v>
      </c>
      <c r="K19">
        <v>21556</v>
      </c>
      <c r="L19" s="41">
        <v>35322</v>
      </c>
    </row>
    <row r="20" spans="6:16" x14ac:dyDescent="0.25">
      <c r="F20" s="40">
        <f>SUM(F16:F19)</f>
        <v>409190</v>
      </c>
      <c r="G20" s="40">
        <f t="shared" ref="G20:H20" si="0">SUM(G16:G19)</f>
        <v>428151</v>
      </c>
      <c r="H20" s="40">
        <f t="shared" si="0"/>
        <v>222634</v>
      </c>
      <c r="I20" s="40">
        <f>SUM(I16:I19)</f>
        <v>222634</v>
      </c>
      <c r="J20" s="40">
        <f t="shared" ref="J20:L20" si="1">SUM(J16:J19)</f>
        <v>134439</v>
      </c>
      <c r="K20" s="40">
        <f t="shared" si="1"/>
        <v>159552</v>
      </c>
      <c r="L20" s="40">
        <f t="shared" si="1"/>
        <v>35322</v>
      </c>
      <c r="M20" s="40">
        <f>SUM(F20:L20)</f>
        <v>1611922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Acosta Ochoa</dc:creator>
  <cp:keywords/>
  <dc:description/>
  <cp:lastModifiedBy>Gustavo Adolfo Acosta Ochoa</cp:lastModifiedBy>
  <cp:revision/>
  <dcterms:created xsi:type="dcterms:W3CDTF">2022-12-09T19:50:41Z</dcterms:created>
  <dcterms:modified xsi:type="dcterms:W3CDTF">2024-01-31T22:42:45Z</dcterms:modified>
  <cp:category/>
  <cp:contentStatus/>
</cp:coreProperties>
</file>