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dadmag-my.sharepoint.com/personal/gacostao_unimagdalena_edu_co/Documents/DIRECCION ADMINISTRATIVA UP 2020/Control interno/2026/AUSTERIDAD/"/>
    </mc:Choice>
  </mc:AlternateContent>
  <xr:revisionPtr revIDLastSave="82" documentId="8_{24CF50BB-B94A-4D2D-9B66-FDA3390024D9}" xr6:coauthVersionLast="47" xr6:coauthVersionMax="47" xr10:uidLastSave="{249A0541-7EDD-429A-9086-14A8191B0BF5}"/>
  <bookViews>
    <workbookView xWindow="-120" yWindow="-120" windowWidth="29040" windowHeight="15720" xr2:uid="{3A60437E-8946-4983-A318-1CAC30EB66AB}"/>
  </bookViews>
  <sheets>
    <sheet name="Hoja1" sheetId="1" r:id="rId1"/>
    <sheet name="Hoja2" sheetId="2" r:id="rId2"/>
  </sheets>
  <definedNames>
    <definedName name="_xlnm._FilterDatabase" localSheetId="0" hidden="1">Hoja1!$A$7:$K$23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2" l="1"/>
  <c r="O17" i="2"/>
  <c r="M20" i="2"/>
  <c r="J20" i="2"/>
  <c r="K20" i="2"/>
  <c r="L20" i="2"/>
  <c r="I20" i="2"/>
  <c r="G20" i="2"/>
  <c r="H20" i="2"/>
  <c r="F20" i="2"/>
</calcChain>
</file>

<file path=xl/sharedStrings.xml><?xml version="1.0" encoding="utf-8"?>
<sst xmlns="http://schemas.openxmlformats.org/spreadsheetml/2006/main" count="99" uniqueCount="92">
  <si>
    <t>UNIVERSIDAD DEL MAGDALENA</t>
  </si>
  <si>
    <t>PLAN DE AUSTERIDAD Y GESTIÓN AMBIENTAL</t>
  </si>
  <si>
    <t>PROGRAMA</t>
  </si>
  <si>
    <t>ACTIVIDADES</t>
  </si>
  <si>
    <t>RESPONSABLES</t>
  </si>
  <si>
    <t>DESCRIPCIÓN DEL INDICADOR</t>
  </si>
  <si>
    <t>INDICADOR</t>
  </si>
  <si>
    <t>META</t>
  </si>
  <si>
    <t>OBSERVACIÓN</t>
  </si>
  <si>
    <t>APROVECHAMIENTO DE RESIDUOS</t>
  </si>
  <si>
    <t>Sensibilización a la comunidad universitaria en la correcta segregación en la fuente.</t>
  </si>
  <si>
    <t>DIRECCIÓN ADMINISTRATIVA - PGIR</t>
  </si>
  <si>
    <t>Porcentaje de campañas realizadas</t>
  </si>
  <si>
    <t>(No. de campañas realizadas / No. de campañas programadas )*100</t>
  </si>
  <si>
    <t>Clasificación, recolección, almacenamiento y disposición especial para los residuos sólidos aprovechables.</t>
  </si>
  <si>
    <t>TODA LA COMUNIDAD UNIVERSITARIA</t>
  </si>
  <si>
    <t>Porcentaje de residuos aprovechados</t>
  </si>
  <si>
    <t>(Kg de residuos inorgánicos aprovechados en el periodo actual - kg de residuos inorgánicos aprovechados en el periodo anterior) / cantidad (Kg) de residuos inorgánicos generados en el periodo anterior) *100</t>
  </si>
  <si>
    <t>AHORRO Y USO EFICIENTE DEL AGUA</t>
  </si>
  <si>
    <t>Instalar sistemas ahorradores del agua</t>
  </si>
  <si>
    <t>DIRECCIÓN ADMINISTRATIVA - PGIR-GRUPO DE SERVICIOS GENERALES</t>
  </si>
  <si>
    <t>Porcentaje sistemas ahorradores de agua  instalados en el campus</t>
  </si>
  <si>
    <t>GRUPO DE SERVICIOS GENERALES</t>
  </si>
  <si>
    <t>Porcentaje de cumplimiento de inspecciones</t>
  </si>
  <si>
    <t>(No. de inspecciones realizadas / No. de inspecciones programadas )*100</t>
  </si>
  <si>
    <t>Realizar campañas de sensibilización dirigida a la comunidad universitaria, respecto al uso eficiente del agua en la Universidad</t>
  </si>
  <si>
    <t>Porcentaje de cumplimiento de capacitaciones</t>
  </si>
  <si>
    <t>Identificar la proporción por estudiante del consumo de agua en el campus</t>
  </si>
  <si>
    <t>AHORRO Y USO EFICIENTE DE LA ENERGÍA</t>
  </si>
  <si>
    <t>Incrementar el Área utilizada por sistemas alternos de energía eléctrica.</t>
  </si>
  <si>
    <t>DIRECCIÓN ADMINISTRATIVA</t>
  </si>
  <si>
    <t>GRUPO DE INFRAESTRUCTURA Y PLANTA FÍSICA</t>
  </si>
  <si>
    <t xml:space="preserve">Instalar medidores de energía para independizar el consumo por cada edificio </t>
  </si>
  <si>
    <t>Numero de medidores instalados</t>
  </si>
  <si>
    <t>POLÍTICA CERO PAPEL</t>
  </si>
  <si>
    <t>Reducir el consumo de hojas de papel</t>
  </si>
  <si>
    <t>GRUPO DE SERVICIOS TECNOLÓGICOS</t>
  </si>
  <si>
    <t>GRUPO DE GESTIÓN DOCUMENTAL- GRUPO DE SERVICIOS TECNOLÓGICOS</t>
  </si>
  <si>
    <t>CONSUMO DE COMBUSTIBLES Y REDUCCIÓN DE EMISIONES</t>
  </si>
  <si>
    <t>Realizar el mantenimiento preventivo periódico a todos los vehículos con el fin de mantenerlos en óptimas condiciones (alineación, Calibración, cambio de filtros, cambio de aceite)</t>
  </si>
  <si>
    <t>Porcentaje de mantenimiento preventivos realizados</t>
  </si>
  <si>
    <t>(No. de mantenimientos realizados / No. de mantenimientos programados )*100</t>
  </si>
  <si>
    <t>AUSTERIDAD EN VIÁTICOS Y GASTOS DE VIAJE</t>
  </si>
  <si>
    <t>Programar los desplazamientos con suficiente anticipación para acceder a mejores tarifas de transporte y desarrollar otras estrategias que permitan ahorrar en la compra de tiquetes aéreos.</t>
  </si>
  <si>
    <t>Porcentaje de tiquetes aéreos expedidos en clase económica</t>
  </si>
  <si>
    <t>Porcentaje de tiquetes comprados con antelación al viaje de por lo menos 10 días</t>
  </si>
  <si>
    <t>(No de tiquetes comprados con antelación al viaje de por lo menos 10 días/No total de tiquetes)*100</t>
  </si>
  <si>
    <t>No. de hojas utilizadas en comunicaciones digitales</t>
  </si>
  <si>
    <t>Incremento en el numero de comunicaciones digitales</t>
  </si>
  <si>
    <t>AVANCE MARZO</t>
  </si>
  <si>
    <t>AVANCE JUNIO</t>
  </si>
  <si>
    <t>AVANCE SEPTIEMBRE</t>
  </si>
  <si>
    <t>AVANCE DICIEMBRE</t>
  </si>
  <si>
    <t xml:space="preserve">(Proporción de m3 consumidos por estudiante en el campus principal </t>
  </si>
  <si>
    <t>0,67 m3 /estudiante</t>
  </si>
  <si>
    <t>Numero de KWh generados en el periodo</t>
  </si>
  <si>
    <t>No. de resmas de papel utilizadas por mes</t>
  </si>
  <si>
    <t>Numero de resmas de papel ahorradas el cual no debe superar lo establecido en la meta</t>
  </si>
  <si>
    <t>Capacidad producida en kWh en energías alternas en el campus principal</t>
  </si>
  <si>
    <t>Uso de medios digitales para las comunicaciones tomando como referencia Sistema para la Elaboración y Radicación de Comunicaciones Internas Electrónicas – SERIES, Gestión para la Administración  Integral de Radicados de correspondencia del Consejo Académico Plus - GAIRACA Plus y correos electrónicos oficiales de las dependencias</t>
  </si>
  <si>
    <t>(No de tiquetes expedidos en Clase económica/No total de tiquetes)*100</t>
  </si>
  <si>
    <t>(No. de lavamanos con sistemas ahorradores/No. Total de lavamanos en el campus principal )*100</t>
  </si>
  <si>
    <t>Cambiar progresivamente a tecnología LED las luminarias de las áreas construidas del campus.</t>
  </si>
  <si>
    <t>Porcentaje de área construida del campus con tecnología LED implementada</t>
  </si>
  <si>
    <t>(m2 de áreas con tecnología LED / m2 área total)*100</t>
  </si>
  <si>
    <t>80.000 kw/h</t>
  </si>
  <si>
    <t>Realizar inspección, mantenimiento y control de fugas en redes y unidades hidráulicas y sanitarias en el Campus (19 bloques con unidades sanitarias)</t>
  </si>
  <si>
    <t xml:space="preserve">Mide la disminucion del consumo de M3 de agua por estudiante </t>
  </si>
  <si>
    <t>190 kwh /Estudiante</t>
  </si>
  <si>
    <t>Proporción KWh consumidos por estudiante en el campus principal</t>
  </si>
  <si>
    <t>Identificarla proporción por estudiante del consumo de energía eléctrica convensional mensual en el Campus</t>
  </si>
  <si>
    <t>Una disminución en el valor del indicador refleja una mejora en la eficiencia energética y en las estrategias de ahorro implementadas</t>
  </si>
  <si>
    <t>1️⃣ Paso 1: Medición mensual (base del indicador)</t>
  </si>
  <si>
    <t>Cada mes calculas normalmente el indicador:</t>
  </si>
  <si>
    <t>KWh por estudiante=KWh consumidos en el mesNuˊmero de estudiantes del mesKWh\ por\ estudiante = \frac{KWh\ consumidos\ en\ el\ mes}{Número\ de\ estudiantes\ del\ mes}KWh por estudiante=Nuˊmero de estudiantes del mesKWh consumidos en el mes​</t>
  </si>
  <si>
    <t>Ejemplo:</t>
  </si>
  <si>
    <r>
      <t xml:space="preserve">Enero: 120.000 KWh / 12.000 estudiantes = </t>
    </r>
    <r>
      <rPr>
        <b/>
        <sz val="11"/>
        <color theme="1"/>
        <rFont val="Calibri"/>
        <family val="2"/>
        <scheme val="minor"/>
      </rPr>
      <t>10 KWh/estudiante</t>
    </r>
  </si>
  <si>
    <r>
      <t xml:space="preserve">Febrero: 108.000 / 12.000 = </t>
    </r>
    <r>
      <rPr>
        <b/>
        <sz val="11"/>
        <color theme="1"/>
        <rFont val="Calibri"/>
        <family val="2"/>
        <scheme val="minor"/>
      </rPr>
      <t>9 KWh/estudiante</t>
    </r>
  </si>
  <si>
    <r>
      <t xml:space="preserve">Marzo: 102.000 / 12.000 = </t>
    </r>
    <r>
      <rPr>
        <b/>
        <sz val="11"/>
        <color theme="1"/>
        <rFont val="Calibri"/>
        <family val="2"/>
        <scheme val="minor"/>
      </rPr>
      <t>8,5 KWh/estudiante</t>
    </r>
  </si>
  <si>
    <t>2️⃣ Paso 2: Consolidación trimestral</t>
  </si>
  <si>
    <t>Al finalizar el trimestre, tienes dos formas técnicas de analizarlo (te recomiendo la segunda porque es más precisa):</t>
  </si>
  <si>
    <t>Se promedian los tres resultados mensuales:</t>
  </si>
  <si>
    <t xml:space="preserve">Ejemplo Proporción KWh consumidos por estudiante en el campus principal  </t>
  </si>
  <si>
    <t>Ese sería el resultado del primer trimestre.</t>
  </si>
  <si>
    <t>9,17 KWh/estudiante</t>
  </si>
  <si>
    <t>10+9+8,53=9,17 KWh/estudiante\ KWh/estudiante310+9+8,5​=</t>
  </si>
  <si>
    <t>100 resmas /mes</t>
  </si>
  <si>
    <t>20000/año</t>
  </si>
  <si>
    <t>Elaborar tabla de consumo de combustible por cada vehículo del parque automotor institucional y establecer la proporción por personal administrativo</t>
  </si>
  <si>
    <t>Proporción de consumo de combustible personal administrativo el cual no debe sobrepasar lo establecido en la meta</t>
  </si>
  <si>
    <t>No de galones de combustible /No de personas transportadas</t>
  </si>
  <si>
    <t>2 gal/personal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</si>
</sst>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3" borderId="2" xfId="2" applyFont="1" applyFill="1" applyBorder="1" applyAlignment="1">
      <alignment horizontal="center" vertical="center" wrapText="1"/>
    </xf>
    <xf numFmtId="0" fontId="3" fillId="2" borderId="1" xfId="2" applyFont="1" applyFill="1" applyAlignment="1">
      <alignment horizontal="justify" vertical="center" wrapText="1"/>
    </xf>
    <xf numFmtId="0" fontId="3" fillId="2" borderId="1" xfId="2" applyFont="1" applyFill="1" applyAlignment="1">
      <alignment horizontal="center" vertical="center" wrapText="1"/>
    </xf>
    <xf numFmtId="9" fontId="3" fillId="2" borderId="1" xfId="2" applyNumberFormat="1" applyFont="1" applyFill="1" applyAlignment="1">
      <alignment horizontal="center" vertical="center"/>
    </xf>
    <xf numFmtId="0" fontId="3" fillId="2" borderId="1" xfId="2" applyFont="1" applyFill="1" applyAlignment="1">
      <alignment horizontal="left" vertical="center" wrapText="1"/>
    </xf>
    <xf numFmtId="0" fontId="3" fillId="2" borderId="1" xfId="2" applyFont="1" applyFill="1" applyAlignment="1">
      <alignment vertical="center" wrapText="1"/>
    </xf>
    <xf numFmtId="0" fontId="7" fillId="2" borderId="1" xfId="2" applyFont="1" applyFill="1" applyAlignment="1">
      <alignment horizontal="justify" vertical="center" wrapText="1"/>
    </xf>
    <xf numFmtId="9" fontId="7" fillId="2" borderId="1" xfId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vertical="center" wrapText="1"/>
    </xf>
    <xf numFmtId="9" fontId="7" fillId="2" borderId="1" xfId="2" applyNumberFormat="1" applyFont="1" applyFill="1" applyAlignment="1">
      <alignment horizontal="center" vertical="center"/>
    </xf>
    <xf numFmtId="9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6" fillId="3" borderId="2" xfId="2" applyFont="1" applyFill="1" applyBorder="1" applyAlignment="1">
      <alignment horizontal="left" vertical="center" wrapText="1"/>
    </xf>
    <xf numFmtId="1" fontId="3" fillId="2" borderId="1" xfId="3" applyNumberFormat="1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 wrapText="1"/>
    </xf>
    <xf numFmtId="0" fontId="8" fillId="2" borderId="1" xfId="2" applyFont="1" applyFill="1" applyAlignment="1">
      <alignment horizontal="justify" vertical="center" wrapText="1"/>
    </xf>
    <xf numFmtId="0" fontId="8" fillId="2" borderId="1" xfId="2" applyFont="1" applyFill="1" applyAlignment="1">
      <alignment horizontal="left" vertical="center" wrapText="1"/>
    </xf>
    <xf numFmtId="0" fontId="8" fillId="2" borderId="1" xfId="2" applyFont="1" applyFill="1" applyAlignment="1">
      <alignment horizontal="center" vertical="center" wrapText="1"/>
    </xf>
    <xf numFmtId="9" fontId="8" fillId="2" borderId="1" xfId="2" applyNumberFormat="1" applyFont="1" applyFill="1" applyAlignment="1">
      <alignment horizontal="center" vertical="center"/>
    </xf>
    <xf numFmtId="10" fontId="3" fillId="2" borderId="1" xfId="2" applyNumberFormat="1" applyFont="1" applyFill="1" applyAlignment="1">
      <alignment horizontal="center" vertical="center" wrapText="1"/>
    </xf>
    <xf numFmtId="0" fontId="7" fillId="2" borderId="1" xfId="2" applyFont="1" applyFill="1" applyAlignment="1">
      <alignment vertical="center" wrapText="1"/>
    </xf>
    <xf numFmtId="10" fontId="3" fillId="2" borderId="1" xfId="1" applyNumberFormat="1" applyFont="1" applyFill="1" applyBorder="1" applyAlignment="1">
      <alignment horizontal="center" vertical="center"/>
    </xf>
    <xf numFmtId="0" fontId="2" fillId="5" borderId="0" xfId="0" applyFont="1" applyFill="1"/>
    <xf numFmtId="3" fontId="0" fillId="0" borderId="0" xfId="0" applyNumberFormat="1"/>
    <xf numFmtId="164" fontId="7" fillId="2" borderId="1" xfId="2" applyNumberFormat="1" applyFont="1" applyFill="1" applyAlignment="1">
      <alignment horizontal="center" vertical="center"/>
    </xf>
    <xf numFmtId="3" fontId="3" fillId="2" borderId="1" xfId="3" applyNumberFormat="1" applyFont="1" applyFill="1" applyBorder="1" applyAlignment="1">
      <alignment horizontal="center" vertical="center"/>
    </xf>
    <xf numFmtId="0" fontId="3" fillId="2" borderId="1" xfId="3" applyNumberFormat="1" applyFont="1" applyFill="1" applyBorder="1" applyAlignment="1">
      <alignment horizontal="center" vertical="center"/>
    </xf>
    <xf numFmtId="1" fontId="7" fillId="2" borderId="1" xfId="3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/>
    </xf>
    <xf numFmtId="9" fontId="9" fillId="2" borderId="3" xfId="2" applyNumberFormat="1" applyFont="1" applyFill="1" applyBorder="1" applyAlignment="1">
      <alignment horizontal="center" vertical="center"/>
    </xf>
    <xf numFmtId="9" fontId="8" fillId="2" borderId="3" xfId="2" applyNumberFormat="1" applyFont="1" applyFill="1" applyBorder="1" applyAlignment="1">
      <alignment horizontal="center" vertical="center"/>
    </xf>
    <xf numFmtId="9" fontId="9" fillId="2" borderId="3" xfId="2" applyNumberFormat="1" applyFont="1" applyFill="1" applyBorder="1" applyAlignment="1">
      <alignment horizontal="center" vertical="center" wrapText="1"/>
    </xf>
    <xf numFmtId="4" fontId="7" fillId="2" borderId="1" xfId="3" applyNumberFormat="1" applyFont="1" applyFill="1" applyBorder="1" applyAlignment="1">
      <alignment horizontal="center" vertical="center" wrapText="1"/>
    </xf>
    <xf numFmtId="2" fontId="3" fillId="2" borderId="1" xfId="3" applyNumberFormat="1" applyFont="1" applyFill="1" applyBorder="1" applyAlignment="1">
      <alignment horizontal="center" vertical="center"/>
    </xf>
    <xf numFmtId="0" fontId="2" fillId="4" borderId="1" xfId="2" applyFill="1" applyAlignment="1">
      <alignment horizontal="center" vertical="center" wrapText="1"/>
    </xf>
    <xf numFmtId="0" fontId="2" fillId="4" borderId="0" xfId="2" applyFill="1" applyBorder="1" applyAlignment="1">
      <alignment horizontal="center" vertical="center" wrapText="1"/>
    </xf>
    <xf numFmtId="0" fontId="2" fillId="4" borderId="2" xfId="2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4" borderId="3" xfId="2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justify" vertical="center" wrapText="1"/>
    </xf>
    <xf numFmtId="0" fontId="3" fillId="2" borderId="2" xfId="2" applyFont="1" applyFill="1" applyBorder="1" applyAlignment="1">
      <alignment horizontal="justify" vertical="center" wrapText="1"/>
    </xf>
    <xf numFmtId="43" fontId="3" fillId="2" borderId="1" xfId="3" applyFont="1" applyFill="1" applyBorder="1" applyAlignment="1">
      <alignment horizontal="center" vertical="center" wrapText="1"/>
    </xf>
    <xf numFmtId="43" fontId="3" fillId="2" borderId="1" xfId="3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1" fillId="0" borderId="0" xfId="0" applyFont="1" applyAlignment="1">
      <alignment vertical="center"/>
    </xf>
    <xf numFmtId="0" fontId="2" fillId="4" borderId="5" xfId="2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Porcentaje" xfId="1" builtinId="5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308113</xdr:colOff>
      <xdr:row>0</xdr:row>
      <xdr:rowOff>80341</xdr:rowOff>
    </xdr:from>
    <xdr:to>
      <xdr:col>0</xdr:col>
      <xdr:colOff>1176562</xdr:colOff>
      <xdr:row>5</xdr:row>
      <xdr:rowOff>1302</xdr:rowOff>
    </xdr:to>
    <xdr:pic>
      <xdr:nvPicPr>
        <xdr:cNvPr id="2" name="1 Imagen" descr="http://www.mineducacion.gov.co/cvn/1665/propertyvalues-43948_banner.jpg">
          <a:extLst>
            <a:ext uri="{FF2B5EF4-FFF2-40B4-BE49-F238E27FC236}">
              <a16:creationId xmlns:a16="http://schemas.microsoft.com/office/drawing/2014/main" id="{8E9F54AF-68F1-45AB-BA77-E49FC44970E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8113" y="80341"/>
          <a:ext cx="868449" cy="8040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6</xdr:col>
      <xdr:colOff>57151</xdr:colOff>
      <xdr:row>8</xdr:row>
      <xdr:rowOff>172501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8B9CA8-AF88-1BA8-A045-5DFF4A0D5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3714750" cy="169650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0</xdr:row>
      <xdr:rowOff>161925</xdr:rowOff>
    </xdr:from>
    <xdr:to>
      <xdr:col>11</xdr:col>
      <xdr:colOff>514350</xdr:colOff>
      <xdr:row>8</xdr:row>
      <xdr:rowOff>145382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1EF683-2294-2BEF-7840-6A7FE4F8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161925"/>
          <a:ext cx="3429000" cy="1507457"/>
        </a:xfrm>
        <a:prstGeom prst="rect">
          <a:avLst/>
        </a:prstGeom>
      </xdr:spPr>
    </xdr:pic>
    <xdr:clientData/>
  </xdr:twoCellAnchor>
  <xdr:twoCellAnchor editAs="oneCell">
    <xdr:from>
      <xdr:col>12</xdr:col>
      <xdr:colOff>161925</xdr:colOff>
      <xdr:row>0</xdr:row>
      <xdr:rowOff>0</xdr:rowOff>
    </xdr:from>
    <xdr:to>
      <xdr:col>18</xdr:col>
      <xdr:colOff>488170</xdr:colOff>
      <xdr:row>10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8E4C4E-DC88-AC28-4F98-399365298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77125" y="0"/>
          <a:ext cx="3983845" cy="1924050"/>
        </a:xfrm>
        <a:prstGeom prst="rect">
          <a:avLst/>
        </a:prstGeom>
      </xdr:spPr>
    </xdr:pic>
    <xdr:clientData/>
  </xdr:twoCellAnchor>
  <xdr:twoCellAnchor editAs="oneCell">
    <xdr:from>
      <xdr:col>19</xdr:col>
      <xdr:colOff>285750</xdr:colOff>
      <xdr:row>0</xdr:row>
      <xdr:rowOff>95251</xdr:rowOff>
    </xdr:from>
    <xdr:to>
      <xdr:col>24</xdr:col>
      <xdr:colOff>475436</xdr:colOff>
      <xdr:row>8</xdr:row>
      <xdr:rowOff>95425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779109-67DA-8743-4D38-C038C9E4C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868150" y="95251"/>
          <a:ext cx="3237686" cy="1524174"/>
        </a:xfrm>
        <a:prstGeom prst="rect">
          <a:avLst/>
        </a:prstGeom>
      </xdr:spPr>
    </xdr:pic>
    <xdr:clientData/>
  </xdr:twoCellAnchor>
  <xdr:twoCellAnchor editAs="oneCell">
    <xdr:from>
      <xdr:col>19</xdr:col>
      <xdr:colOff>371475</xdr:colOff>
      <xdr:row>13</xdr:row>
      <xdr:rowOff>28862</xdr:rowOff>
    </xdr:from>
    <xdr:to>
      <xdr:col>24</xdr:col>
      <xdr:colOff>427757</xdr:colOff>
      <xdr:row>20</xdr:row>
      <xdr:rowOff>28202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1D07E17-A56D-D240-EA3F-B2B1767EA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53875" y="2505362"/>
          <a:ext cx="3104282" cy="1332840"/>
        </a:xfrm>
        <a:prstGeom prst="rect">
          <a:avLst/>
        </a:prstGeom>
      </xdr:spPr>
    </xdr:pic>
    <xdr:clientData/>
  </xdr:twoCellAnchor>
  <xdr:twoCellAnchor editAs="oneCell">
    <xdr:from>
      <xdr:col>13</xdr:col>
      <xdr:colOff>276225</xdr:colOff>
      <xdr:row>20</xdr:row>
      <xdr:rowOff>123825</xdr:rowOff>
    </xdr:from>
    <xdr:to>
      <xdr:col>24</xdr:col>
      <xdr:colOff>370625</xdr:colOff>
      <xdr:row>32</xdr:row>
      <xdr:rowOff>9254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1435F0C-DF74-ACCB-C3B8-74D21425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01025" y="3933825"/>
          <a:ext cx="6800000" cy="21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B1BA3-8B03-4BEF-91B8-9483100B4C5F}">
  <dimension ref="A2:K24"/>
  <sheetViews>
    <sheetView tabSelected="1" zoomScaleNormal="100"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A22" sqref="A22:A23"/>
    </sheetView>
  </sheetViews>
  <sheetFormatPr baseColWidth="10" defaultColWidth="11.42578125" defaultRowHeight="15" x14ac:dyDescent="0.25"/>
  <cols>
    <col min="1" max="1" width="26" style="1" customWidth="1"/>
    <col min="2" max="2" width="48.85546875" style="2" customWidth="1"/>
    <col min="3" max="3" width="40.42578125" style="15" customWidth="1"/>
    <col min="4" max="4" width="30.5703125" style="3" customWidth="1"/>
    <col min="5" max="5" width="48" style="3" customWidth="1"/>
    <col min="6" max="6" width="25" style="3" bestFit="1" customWidth="1"/>
    <col min="7" max="7" width="22.42578125" style="3" customWidth="1"/>
    <col min="8" max="8" width="22" style="3" customWidth="1"/>
    <col min="9" max="9" width="23.42578125" style="3" customWidth="1"/>
    <col min="10" max="10" width="27" style="3" customWidth="1"/>
    <col min="11" max="11" width="51" customWidth="1"/>
  </cols>
  <sheetData>
    <row r="2" spans="1:11" ht="18.75" x14ac:dyDescent="0.3"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</row>
    <row r="3" spans="1:11" ht="5.25" customHeight="1" x14ac:dyDescent="0.25"/>
    <row r="4" spans="1:11" ht="18.75" x14ac:dyDescent="0.3">
      <c r="B4" s="42" t="s">
        <v>1</v>
      </c>
      <c r="C4" s="42"/>
      <c r="D4" s="42"/>
      <c r="E4" s="42"/>
      <c r="F4" s="42"/>
      <c r="G4" s="42"/>
      <c r="H4" s="42"/>
      <c r="I4" s="42"/>
      <c r="J4" s="42"/>
      <c r="K4" s="42"/>
    </row>
    <row r="5" spans="1:11" ht="4.5" customHeight="1" x14ac:dyDescent="0.25"/>
    <row r="7" spans="1:11" ht="58.5" customHeight="1" thickBot="1" x14ac:dyDescent="0.3">
      <c r="A7" s="18" t="s">
        <v>2</v>
      </c>
      <c r="B7" s="4" t="s">
        <v>3</v>
      </c>
      <c r="C7" s="16" t="s">
        <v>4</v>
      </c>
      <c r="D7" s="4" t="s">
        <v>5</v>
      </c>
      <c r="E7" s="4" t="s">
        <v>6</v>
      </c>
      <c r="F7" s="4" t="s">
        <v>7</v>
      </c>
      <c r="G7" s="4" t="s">
        <v>49</v>
      </c>
      <c r="H7" s="4" t="s">
        <v>50</v>
      </c>
      <c r="I7" s="4" t="s">
        <v>51</v>
      </c>
      <c r="J7" s="4" t="s">
        <v>52</v>
      </c>
      <c r="K7" s="4" t="s">
        <v>8</v>
      </c>
    </row>
    <row r="8" spans="1:11" ht="45" customHeight="1" thickTop="1" thickBot="1" x14ac:dyDescent="0.3">
      <c r="A8" s="38" t="s">
        <v>9</v>
      </c>
      <c r="B8" s="19" t="s">
        <v>10</v>
      </c>
      <c r="C8" s="20" t="s">
        <v>11</v>
      </c>
      <c r="D8" s="21" t="s">
        <v>12</v>
      </c>
      <c r="E8" s="21" t="s">
        <v>13</v>
      </c>
      <c r="F8" s="34">
        <v>1</v>
      </c>
      <c r="G8" s="33"/>
      <c r="H8" s="33"/>
      <c r="I8" s="33"/>
      <c r="J8" s="33"/>
      <c r="K8" s="35"/>
    </row>
    <row r="9" spans="1:11" ht="78" customHeight="1" thickTop="1" thickBot="1" x14ac:dyDescent="0.3">
      <c r="A9" s="38"/>
      <c r="B9" s="20" t="s">
        <v>14</v>
      </c>
      <c r="C9" s="20" t="s">
        <v>15</v>
      </c>
      <c r="D9" s="21" t="s">
        <v>16</v>
      </c>
      <c r="E9" s="21" t="s">
        <v>17</v>
      </c>
      <c r="F9" s="22">
        <v>0.02</v>
      </c>
      <c r="G9" s="28"/>
      <c r="H9" s="28"/>
      <c r="I9" s="28"/>
      <c r="J9" s="28"/>
      <c r="K9" s="24"/>
    </row>
    <row r="10" spans="1:11" ht="60.75" customHeight="1" thickTop="1" thickBot="1" x14ac:dyDescent="0.3">
      <c r="A10" s="39" t="s">
        <v>18</v>
      </c>
      <c r="B10" s="8" t="s">
        <v>19</v>
      </c>
      <c r="C10" s="8" t="s">
        <v>20</v>
      </c>
      <c r="D10" s="6" t="s">
        <v>21</v>
      </c>
      <c r="E10" s="6" t="s">
        <v>61</v>
      </c>
      <c r="F10" s="7">
        <v>0.75</v>
      </c>
      <c r="G10" s="7"/>
      <c r="H10" s="7"/>
      <c r="I10" s="7"/>
      <c r="J10" s="25"/>
      <c r="K10" s="5"/>
    </row>
    <row r="11" spans="1:11" ht="81" customHeight="1" thickTop="1" thickBot="1" x14ac:dyDescent="0.3">
      <c r="A11" s="39"/>
      <c r="B11" s="5" t="s">
        <v>66</v>
      </c>
      <c r="C11" s="8" t="s">
        <v>20</v>
      </c>
      <c r="D11" s="6" t="s">
        <v>23</v>
      </c>
      <c r="E11" s="6" t="s">
        <v>24</v>
      </c>
      <c r="F11" s="7">
        <v>0.86</v>
      </c>
      <c r="G11" s="7"/>
      <c r="H11" s="7"/>
      <c r="I11" s="7"/>
      <c r="J11" s="7"/>
      <c r="K11" s="5"/>
    </row>
    <row r="12" spans="1:11" ht="69" customHeight="1" thickTop="1" thickBot="1" x14ac:dyDescent="0.3">
      <c r="A12" s="39"/>
      <c r="B12" s="5" t="s">
        <v>25</v>
      </c>
      <c r="C12" s="8" t="s">
        <v>11</v>
      </c>
      <c r="D12" s="6" t="s">
        <v>26</v>
      </c>
      <c r="E12" s="6" t="s">
        <v>13</v>
      </c>
      <c r="F12" s="7">
        <v>0.5</v>
      </c>
      <c r="G12" s="13"/>
      <c r="H12" s="13"/>
      <c r="I12" s="13"/>
      <c r="J12" s="13"/>
      <c r="K12" s="5"/>
    </row>
    <row r="13" spans="1:11" ht="72.75" customHeight="1" thickTop="1" thickBot="1" x14ac:dyDescent="0.3">
      <c r="A13" s="40"/>
      <c r="B13" s="5" t="s">
        <v>27</v>
      </c>
      <c r="C13" s="8" t="s">
        <v>11</v>
      </c>
      <c r="D13" s="6" t="s">
        <v>67</v>
      </c>
      <c r="E13" s="6" t="s">
        <v>53</v>
      </c>
      <c r="F13" s="23" t="s">
        <v>54</v>
      </c>
      <c r="G13" s="49"/>
      <c r="H13" s="50"/>
      <c r="I13" s="50"/>
      <c r="J13" s="50"/>
      <c r="K13" s="5"/>
    </row>
    <row r="14" spans="1:11" ht="91.5" customHeight="1" thickTop="1" thickBot="1" x14ac:dyDescent="0.3">
      <c r="A14" s="38" t="s">
        <v>28</v>
      </c>
      <c r="B14" s="10" t="s">
        <v>70</v>
      </c>
      <c r="C14" s="8" t="s">
        <v>22</v>
      </c>
      <c r="D14" s="6" t="s">
        <v>71</v>
      </c>
      <c r="E14" s="6" t="s">
        <v>69</v>
      </c>
      <c r="F14" s="14" t="s">
        <v>68</v>
      </c>
      <c r="G14" s="31"/>
      <c r="H14" s="31"/>
      <c r="I14" s="31"/>
      <c r="J14" s="31"/>
      <c r="K14" s="9"/>
    </row>
    <row r="15" spans="1:11" ht="90.75" customHeight="1" thickTop="1" thickBot="1" x14ac:dyDescent="0.3">
      <c r="A15" s="38"/>
      <c r="B15" s="10" t="s">
        <v>29</v>
      </c>
      <c r="C15" s="8" t="s">
        <v>30</v>
      </c>
      <c r="D15" s="6" t="s">
        <v>58</v>
      </c>
      <c r="E15" s="6" t="s">
        <v>55</v>
      </c>
      <c r="F15" s="14" t="s">
        <v>65</v>
      </c>
      <c r="G15" s="36"/>
      <c r="H15" s="36"/>
      <c r="I15" s="36"/>
      <c r="J15" s="36"/>
      <c r="K15" s="9"/>
    </row>
    <row r="16" spans="1:11" ht="67.5" customHeight="1" thickTop="1" thickBot="1" x14ac:dyDescent="0.3">
      <c r="A16" s="38"/>
      <c r="B16" s="10" t="s">
        <v>62</v>
      </c>
      <c r="C16" s="8" t="s">
        <v>22</v>
      </c>
      <c r="D16" s="6" t="s">
        <v>63</v>
      </c>
      <c r="E16" s="6" t="s">
        <v>64</v>
      </c>
      <c r="F16" s="14">
        <v>0.8</v>
      </c>
      <c r="G16" s="11"/>
      <c r="H16" s="11"/>
      <c r="I16" s="11"/>
      <c r="J16" s="11"/>
      <c r="K16" s="9"/>
    </row>
    <row r="17" spans="1:11" ht="80.25" customHeight="1" thickTop="1" thickBot="1" x14ac:dyDescent="0.3">
      <c r="A17" s="38"/>
      <c r="B17" s="5" t="s">
        <v>32</v>
      </c>
      <c r="C17" s="8" t="s">
        <v>31</v>
      </c>
      <c r="D17" s="6" t="s">
        <v>33</v>
      </c>
      <c r="E17" s="6" t="s">
        <v>33</v>
      </c>
      <c r="F17" s="17">
        <v>1</v>
      </c>
      <c r="G17" s="30"/>
      <c r="H17" s="30"/>
      <c r="I17" s="30"/>
      <c r="J17" s="30"/>
      <c r="K17" s="9"/>
    </row>
    <row r="18" spans="1:11" ht="94.5" customHeight="1" thickTop="1" thickBot="1" x14ac:dyDescent="0.3">
      <c r="A18" s="43" t="s">
        <v>34</v>
      </c>
      <c r="B18" s="10" t="s">
        <v>35</v>
      </c>
      <c r="C18" s="8" t="s">
        <v>36</v>
      </c>
      <c r="D18" s="6" t="s">
        <v>57</v>
      </c>
      <c r="E18" s="6" t="s">
        <v>56</v>
      </c>
      <c r="F18" s="17" t="s">
        <v>86</v>
      </c>
      <c r="G18" s="30"/>
      <c r="H18" s="30"/>
      <c r="I18" s="30"/>
      <c r="J18" s="30"/>
      <c r="K18" s="9"/>
    </row>
    <row r="19" spans="1:11" ht="118.5" customHeight="1" thickTop="1" thickBot="1" x14ac:dyDescent="0.3">
      <c r="A19" s="40"/>
      <c r="B19" s="10" t="s">
        <v>59</v>
      </c>
      <c r="C19" s="8" t="s">
        <v>37</v>
      </c>
      <c r="D19" s="6" t="s">
        <v>48</v>
      </c>
      <c r="E19" s="6" t="s">
        <v>47</v>
      </c>
      <c r="F19" s="17" t="s">
        <v>87</v>
      </c>
      <c r="G19" s="29"/>
      <c r="H19" s="29"/>
      <c r="I19" s="29"/>
      <c r="J19" s="29"/>
      <c r="K19" s="9"/>
    </row>
    <row r="20" spans="1:11" ht="85.5" customHeight="1" thickTop="1" thickBot="1" x14ac:dyDescent="0.3">
      <c r="A20" s="43" t="s">
        <v>38</v>
      </c>
      <c r="B20" s="12" t="s">
        <v>88</v>
      </c>
      <c r="C20" s="45"/>
      <c r="D20" s="6" t="s">
        <v>89</v>
      </c>
      <c r="E20" s="6" t="s">
        <v>90</v>
      </c>
      <c r="F20" s="7" t="s">
        <v>91</v>
      </c>
      <c r="G20" s="30"/>
      <c r="H20" s="37"/>
      <c r="I20" s="37"/>
      <c r="J20" s="37"/>
      <c r="K20" s="9"/>
    </row>
    <row r="21" spans="1:11" ht="135.75" customHeight="1" thickTop="1" thickBot="1" x14ac:dyDescent="0.3">
      <c r="A21" s="54"/>
      <c r="B21" s="12" t="s">
        <v>39</v>
      </c>
      <c r="C21" s="46"/>
      <c r="D21" s="6" t="s">
        <v>40</v>
      </c>
      <c r="E21" s="6" t="s">
        <v>41</v>
      </c>
      <c r="F21" s="7">
        <v>1</v>
      </c>
      <c r="G21" s="7"/>
      <c r="H21" s="7"/>
      <c r="I21" s="7"/>
      <c r="J21" s="7"/>
      <c r="K21" s="9"/>
    </row>
    <row r="22" spans="1:11" ht="44.25" customHeight="1" thickTop="1" thickBot="1" x14ac:dyDescent="0.3">
      <c r="A22" s="38" t="s">
        <v>42</v>
      </c>
      <c r="B22" s="47" t="s">
        <v>43</v>
      </c>
      <c r="C22" s="44" t="s">
        <v>30</v>
      </c>
      <c r="D22" s="6" t="s">
        <v>44</v>
      </c>
      <c r="E22" s="6" t="s">
        <v>60</v>
      </c>
      <c r="F22" s="13">
        <v>0.98</v>
      </c>
      <c r="G22" s="32"/>
      <c r="H22" s="28"/>
      <c r="I22" s="28"/>
      <c r="J22" s="28"/>
      <c r="K22" s="9"/>
    </row>
    <row r="23" spans="1:11" ht="39.75" thickTop="1" thickBot="1" x14ac:dyDescent="0.3">
      <c r="A23" s="38"/>
      <c r="B23" s="48"/>
      <c r="C23" s="46"/>
      <c r="D23" s="6" t="s">
        <v>45</v>
      </c>
      <c r="E23" s="6" t="s">
        <v>46</v>
      </c>
      <c r="F23" s="13">
        <v>0.5</v>
      </c>
      <c r="G23" s="13"/>
      <c r="H23" s="13"/>
      <c r="I23" s="13"/>
      <c r="J23" s="14"/>
      <c r="K23" s="9"/>
    </row>
    <row r="24" spans="1:11" ht="15.75" thickTop="1" x14ac:dyDescent="0.25"/>
  </sheetData>
  <autoFilter ref="A7:K23" xr:uid="{E9EB1BA3-8B03-4BEF-91B8-9483100B4C5F}"/>
  <mergeCells count="11">
    <mergeCell ref="A18:A19"/>
    <mergeCell ref="C20:C21"/>
    <mergeCell ref="A22:A23"/>
    <mergeCell ref="B22:B23"/>
    <mergeCell ref="C22:C23"/>
    <mergeCell ref="A20:A21"/>
    <mergeCell ref="A8:A9"/>
    <mergeCell ref="A10:A13"/>
    <mergeCell ref="A14:A17"/>
    <mergeCell ref="B2:K2"/>
    <mergeCell ref="B4:K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CA8AF-F5D4-4E53-A364-C9D5143C874D}">
  <dimension ref="C14:P61"/>
  <sheetViews>
    <sheetView topLeftCell="A39" zoomScaleNormal="60" zoomScaleSheetLayoutView="100" workbookViewId="0">
      <selection activeCell="C59" sqref="C59"/>
    </sheetView>
  </sheetViews>
  <sheetFormatPr baseColWidth="10" defaultColWidth="9.140625" defaultRowHeight="15" x14ac:dyDescent="0.25"/>
  <sheetData>
    <row r="14" spans="5:11" x14ac:dyDescent="0.25">
      <c r="E14">
        <v>500</v>
      </c>
    </row>
    <row r="16" spans="5:11" x14ac:dyDescent="0.25">
      <c r="F16">
        <v>255945</v>
      </c>
      <c r="G16">
        <v>189220</v>
      </c>
      <c r="H16">
        <v>36922</v>
      </c>
      <c r="I16">
        <v>36922</v>
      </c>
      <c r="J16">
        <v>53554</v>
      </c>
      <c r="K16" s="27">
        <v>79814</v>
      </c>
    </row>
    <row r="17" spans="6:16" x14ac:dyDescent="0.25">
      <c r="F17">
        <v>20313</v>
      </c>
      <c r="G17">
        <v>18513</v>
      </c>
      <c r="H17">
        <v>3553</v>
      </c>
      <c r="I17">
        <v>3553</v>
      </c>
      <c r="J17">
        <v>7310</v>
      </c>
      <c r="K17">
        <v>5944</v>
      </c>
      <c r="O17">
        <f>M20/500</f>
        <v>3223.8440000000001</v>
      </c>
      <c r="P17">
        <f>O17/12</f>
        <v>268.65366666666665</v>
      </c>
    </row>
    <row r="18" spans="6:16" x14ac:dyDescent="0.25">
      <c r="F18">
        <v>81945</v>
      </c>
      <c r="G18">
        <v>145291</v>
      </c>
      <c r="H18">
        <v>151944</v>
      </c>
      <c r="I18">
        <v>151944</v>
      </c>
      <c r="J18">
        <v>48304</v>
      </c>
      <c r="K18">
        <v>52238</v>
      </c>
    </row>
    <row r="19" spans="6:16" x14ac:dyDescent="0.25">
      <c r="F19">
        <v>50987</v>
      </c>
      <c r="G19">
        <v>75127</v>
      </c>
      <c r="H19">
        <v>30215</v>
      </c>
      <c r="I19">
        <v>30215</v>
      </c>
      <c r="J19">
        <v>25271</v>
      </c>
      <c r="K19">
        <v>21556</v>
      </c>
      <c r="L19" s="27">
        <v>35322</v>
      </c>
    </row>
    <row r="20" spans="6:16" x14ac:dyDescent="0.25">
      <c r="F20" s="26">
        <f>SUM(F16:F19)</f>
        <v>409190</v>
      </c>
      <c r="G20" s="26">
        <f t="shared" ref="G20:H20" si="0">SUM(G16:G19)</f>
        <v>428151</v>
      </c>
      <c r="H20" s="26">
        <f t="shared" si="0"/>
        <v>222634</v>
      </c>
      <c r="I20" s="26">
        <f>SUM(I16:I19)</f>
        <v>222634</v>
      </c>
      <c r="J20" s="26">
        <f t="shared" ref="J20:L20" si="1">SUM(J16:J19)</f>
        <v>134439</v>
      </c>
      <c r="K20" s="26">
        <f t="shared" si="1"/>
        <v>159552</v>
      </c>
      <c r="L20" s="26">
        <f t="shared" si="1"/>
        <v>35322</v>
      </c>
      <c r="M20" s="26">
        <f>SUM(F20:L20)</f>
        <v>1611922</v>
      </c>
    </row>
    <row r="34" spans="3:3" x14ac:dyDescent="0.25">
      <c r="C34" t="s">
        <v>82</v>
      </c>
    </row>
    <row r="35" spans="3:3" ht="18" x14ac:dyDescent="0.25">
      <c r="C35" s="51" t="s">
        <v>72</v>
      </c>
    </row>
    <row r="37" spans="3:3" x14ac:dyDescent="0.25">
      <c r="C37" t="s">
        <v>73</v>
      </c>
    </row>
    <row r="39" spans="3:3" x14ac:dyDescent="0.25">
      <c r="C39" t="s">
        <v>74</v>
      </c>
    </row>
    <row r="41" spans="3:3" x14ac:dyDescent="0.25">
      <c r="C41" t="s">
        <v>75</v>
      </c>
    </row>
    <row r="42" spans="3:3" x14ac:dyDescent="0.25">
      <c r="C42" s="52"/>
    </row>
    <row r="43" spans="3:3" x14ac:dyDescent="0.25">
      <c r="C43" s="52" t="s">
        <v>76</v>
      </c>
    </row>
    <row r="44" spans="3:3" x14ac:dyDescent="0.25">
      <c r="C44" s="52"/>
    </row>
    <row r="45" spans="3:3" x14ac:dyDescent="0.25">
      <c r="C45" s="52" t="s">
        <v>77</v>
      </c>
    </row>
    <row r="46" spans="3:3" x14ac:dyDescent="0.25">
      <c r="C46" s="52"/>
    </row>
    <row r="47" spans="3:3" x14ac:dyDescent="0.25">
      <c r="C47" s="52" t="s">
        <v>78</v>
      </c>
    </row>
    <row r="51" spans="3:3" ht="18" x14ac:dyDescent="0.25">
      <c r="C51" s="51" t="s">
        <v>79</v>
      </c>
    </row>
    <row r="53" spans="3:3" x14ac:dyDescent="0.25">
      <c r="C53" t="s">
        <v>80</v>
      </c>
    </row>
    <row r="55" spans="3:3" ht="15.75" x14ac:dyDescent="0.25">
      <c r="C55" s="53"/>
    </row>
    <row r="57" spans="3:3" x14ac:dyDescent="0.25">
      <c r="C57" t="s">
        <v>81</v>
      </c>
    </row>
    <row r="59" spans="3:3" x14ac:dyDescent="0.25">
      <c r="C59" t="s">
        <v>85</v>
      </c>
    </row>
    <row r="60" spans="3:3" x14ac:dyDescent="0.25">
      <c r="C60" t="s">
        <v>84</v>
      </c>
    </row>
    <row r="61" spans="3:3" x14ac:dyDescent="0.25">
      <c r="C61" t="s">
        <v>83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Adolfo Acosta Ochoa</dc:creator>
  <cp:keywords/>
  <dc:description/>
  <cp:lastModifiedBy>Gustavo Adolfo Acosta Ochoa</cp:lastModifiedBy>
  <cp:revision/>
  <dcterms:created xsi:type="dcterms:W3CDTF">2022-12-09T19:50:41Z</dcterms:created>
  <dcterms:modified xsi:type="dcterms:W3CDTF">2026-01-30T23:17:48Z</dcterms:modified>
  <cp:category/>
  <cp:contentStatus/>
</cp:coreProperties>
</file>