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Programas" sheetId="1" r:id="rId1"/>
  </sheets>
  <definedNames>
    <definedName name="_xlnm.Print_Area" localSheetId="0">Programas!$A$1:$N$30</definedName>
    <definedName name="_xlnm.Print_Titles" localSheetId="0">Programas!$1:$7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22" i="1" l="1"/>
  <c r="G16" i="1"/>
  <c r="M19" i="1" l="1"/>
  <c r="M20" i="1"/>
  <c r="M21" i="1"/>
  <c r="M22" i="1"/>
  <c r="M23" i="1"/>
  <c r="M24" i="1"/>
  <c r="M25" i="1"/>
  <c r="M26" i="1"/>
  <c r="M9" i="1"/>
  <c r="M10" i="1"/>
  <c r="M11" i="1"/>
  <c r="M12" i="1"/>
  <c r="M13" i="1"/>
  <c r="M14" i="1"/>
  <c r="M15" i="1"/>
  <c r="M16" i="1"/>
  <c r="M17" i="1"/>
  <c r="M18" i="1"/>
  <c r="M8" i="1"/>
</calcChain>
</file>

<file path=xl/sharedStrings.xml><?xml version="1.0" encoding="utf-8"?>
<sst xmlns="http://schemas.openxmlformats.org/spreadsheetml/2006/main" count="164" uniqueCount="127">
  <si>
    <t>FRECUENCIA / OBSERVACIONES</t>
  </si>
  <si>
    <t>Anualmente</t>
  </si>
  <si>
    <t>Semestral</t>
  </si>
  <si>
    <t>Capacitación en desactivación de residuos.</t>
  </si>
  <si>
    <t>Única</t>
  </si>
  <si>
    <t>ACTIVIDADES</t>
  </si>
  <si>
    <t>RESPONSABLES</t>
  </si>
  <si>
    <t>INDICADOR</t>
  </si>
  <si>
    <t>PLAN DE AUSTERIDAD Y GESTIÓN AMBIENTAL</t>
  </si>
  <si>
    <t>GRUPO DE SEGURIDAD Y SALUD EN EL TRABAJO</t>
  </si>
  <si>
    <t>DIRECCIÓN ADMINISTRATIVA - PGIR</t>
  </si>
  <si>
    <t>GRUPO DE SERVICIOS GENERALES</t>
  </si>
  <si>
    <t>DIRECCIÓN ADMINISTRATIVA</t>
  </si>
  <si>
    <t>Clasificación, recolección, almacenamiento y disposición especial para los residuos sólidos aprovechables.</t>
  </si>
  <si>
    <t>Sensibilización a la comunidad universitaria en la correcta segregación en la fuente.</t>
  </si>
  <si>
    <t>Sensibilización al personal de aseo para la correcta segregación en la fuente, movimiento interno y almacenamiento de residuos.</t>
  </si>
  <si>
    <t>TODA LA COMUNIDAD UNIVERSITARIA</t>
  </si>
  <si>
    <t>DIRECCIÓN ADMINISTRATIVA - PGIR. GRUPO DE SERVICIOS GENERALES</t>
  </si>
  <si>
    <t>(No. de áreas señalizadas y/o demarcadas con rutas de recolección de residuos peligrosos / total de áreas generadoras de residuos peligrosos)*100</t>
  </si>
  <si>
    <t>(No. de mapas de rutas de residuos instalados / No. de mapas de rutas de residuos requeridos)*100</t>
  </si>
  <si>
    <t>(Kg de residuos inorgánicos aprovechados en el periodo actual - kg de residuos inorgánicos aprovechados en el periodo anterior) / cantidad (Kg) de residuos inorgánicos generados en el periodo anterior) *100</t>
  </si>
  <si>
    <t>(Egresos por disposición final anual periodo actual - Egreso por disposición final del periodo anterior / Egresos por disposición final anual periodo actual)*100</t>
  </si>
  <si>
    <t>(m2 de áreas intervenidas / m2 área total)*100</t>
  </si>
  <si>
    <t>20% (1-3 años)
50% (3-5 años)
80% (5-10 años)</t>
  </si>
  <si>
    <t>ELABORÓ</t>
  </si>
  <si>
    <t>FECHA</t>
  </si>
  <si>
    <t>UNIVERSIDAD DEL MAGDALENA</t>
  </si>
  <si>
    <t>PROGRAMA</t>
  </si>
  <si>
    <t>FORMACIÓN Y EDUCACIÓN</t>
  </si>
  <si>
    <t>MOVIMIENTO INTERNO</t>
  </si>
  <si>
    <t>ALMACENAMIENTO INTERMEDIO</t>
  </si>
  <si>
    <t>APROVECHAMIENTO DE RESIDUOS</t>
  </si>
  <si>
    <t>AHORRO Y USO EFICIENTE DE LA ENERGÍA</t>
  </si>
  <si>
    <t>DISMINUCIÓN DE CONSUMO DE COMBUSTIBLES Y REDUCCIÓN DE EMISIONES</t>
  </si>
  <si>
    <t>Porcentaje de tiquetes aéreos expedidos en clase económica</t>
  </si>
  <si>
    <t>Porcentaje de tiquetes comprados con antelación al viaje de por lo menos 10 días</t>
  </si>
  <si>
    <t>Directriz impartida y socializada con todas las dependencias</t>
  </si>
  <si>
    <t>DIRECCIÓN ADMINISTRATIVA - GRUPO DE INFRAESTRUCTURA Y PLANTA FÍSICA</t>
  </si>
  <si>
    <t>DIRECCIÓN ADMINISTRATIVA. VICERRECTORÍA ADMINISTRATIVA</t>
  </si>
  <si>
    <t>GRUPO DE INFRAESTRUCTURA Y PLANTA FÍSICA</t>
  </si>
  <si>
    <t>(No. de áreas Construidas /No. de áreas requeridas)*100</t>
  </si>
  <si>
    <t xml:space="preserve">Diseño, construcción e identificación de áreas para el almacenamiento intermedio de los residuos peligrosos generados en la sede principal de la Universidad, acorde con las exigencias técnicas enmarcadas en la normatividad ambiental vigente. </t>
  </si>
  <si>
    <t>Porcentaje de área construida del campus con tecnología LEED implementada</t>
  </si>
  <si>
    <t>Programar los desplazamientos con suficiente anticipación para acceder a mejores tarifas de transporte y desarrollar otras estrategias que permitan ahorrar en la compra de tiquetes aéreos.</t>
  </si>
  <si>
    <t>AUSTERIDAD EN VIÁTICOS Y GASTOS DE VIAJE</t>
  </si>
  <si>
    <t>Impartir directrices encaminadas a ahorrar en los gastos de viáticos y transporte atendiendo las disposiciones del Acuerdo Superior N° 25 de 2017 "Por el cual se establecen disposiciones en materia de viáticos, transporte al sitio de la comisión, transporte a terminal, movilidad interna y apoyos económicos"</t>
  </si>
  <si>
    <t>Porcentaje de campañas realizadas</t>
  </si>
  <si>
    <t>Porcentaje de mapas de rutas de residuos instalados</t>
  </si>
  <si>
    <t>Porcentaje de áreas señalizadas y/o demarcadas con rutas de recolección de residuos peligrosos</t>
  </si>
  <si>
    <t>Porcentaje de áreas construidas</t>
  </si>
  <si>
    <t>Porcentaje de ahorro durante la vigencia en facturación por disposición final de residuos</t>
  </si>
  <si>
    <t>Porcentaje de residuos aprovechados</t>
  </si>
  <si>
    <t>Implementación de sistemas alternos de energía eléctrica.</t>
  </si>
  <si>
    <t>Cambiar progresivamente a tecnología LEED las luminarias de las áreas construidas del campus.</t>
  </si>
  <si>
    <t>META</t>
  </si>
  <si>
    <r>
      <t xml:space="preserve">VICERRECTORÍA ADMINISTRATIVA | DIRECCIÓN ADMINISTRATIVA
</t>
    </r>
    <r>
      <rPr>
        <i/>
        <sz val="10"/>
        <color theme="4"/>
        <rFont val="Calibri"/>
        <family val="2"/>
        <scheme val="minor"/>
      </rPr>
      <t>viceadministrativa@unimagdalena.edu.co  |  diradministrativa@unimagdalena.edu.co</t>
    </r>
  </si>
  <si>
    <t>VICERRECTORÍA ADMINISTRATIVA - DIRECCIÓN ADMINISTRATIVA - DIRECCIÓN FINANCIERA</t>
  </si>
  <si>
    <t>AHORRO Y USO EFICIENTE DEL AGUA</t>
  </si>
  <si>
    <t>Fomentar e incentivar en la Comunidad Universitaria una cultura del ahorro del agua tanto en los procesos como en las actividades generales.</t>
  </si>
  <si>
    <t>Porcentaje de cumplimiento de inspecciones</t>
  </si>
  <si>
    <t>Demarcación de la ruta de recolección interna de los residuos en los consultorios de la Dirección de Bienestar Universitario y la Clínica Odontológica y sus dependencias.</t>
  </si>
  <si>
    <t>Actualización de mapas con la ruta de recolección interna de los residuos en  los consultorios de la Dirección de Bienestar Universitario y la Clínica Odontológica y sus dependencias.</t>
  </si>
  <si>
    <t>(No. de campañas realizadas / No. de campañas programadas )*100</t>
  </si>
  <si>
    <t>(No. de inspecciones realizadas / No. de inspecciones programadas )*100</t>
  </si>
  <si>
    <t>DESACTIVACIÓN EN LA FUENTE</t>
  </si>
  <si>
    <t>Formulación de un manual en el que se relacionen los procedimientos para la desactivación de residuos en su etapa temporal.</t>
  </si>
  <si>
    <t>DIRECCIÓN ADMINISTRATIVA - PGIR. GRUPO DE RECURSOS EDUCATIVOS Y ADMINISTRACIÓN DE LABORATORIOS</t>
  </si>
  <si>
    <t>Documento formulado</t>
  </si>
  <si>
    <t>Manual formulado</t>
  </si>
  <si>
    <t>Racionalizar y hacer seguimiento del uso de horas extras para los conductores de los vehículos de la Universidad.</t>
  </si>
  <si>
    <t>Porcentaje de disminución de horas extras</t>
  </si>
  <si>
    <t>(No. de horas extras generadas en el periodo actual - No. de horas extras generadas en el periodo anterior / No. de horas extras generadas en el periodo actual )*100</t>
  </si>
  <si>
    <t>Porcentaje de mantenimiento preventivos realizados</t>
  </si>
  <si>
    <t>(No. de mantenimientos realizados / No. de mantenimientos programados )*100</t>
  </si>
  <si>
    <t>COMENTARIO</t>
  </si>
  <si>
    <t>NO SE REALIZÓ ESTA ACTIVIDAD</t>
  </si>
  <si>
    <t>SE VIENE CONSTRUYENDO CON COLABORACIÓN DEL GRUPO DE SEGURIDAD Y SALUD EN EL TRABAJO</t>
  </si>
  <si>
    <t>2019 I</t>
  </si>
  <si>
    <t>2019 II</t>
  </si>
  <si>
    <t>SE PROGRAMÓ 1 ACTIVIDAD EN EL MES DE FEBRERO; LA CUAL SE DESARROLLÓ SATISFACTORIAMENTE</t>
  </si>
  <si>
    <t>SE PROGRAMÓ 1 ACTIVIDAD EN EL MES DE OCTUBRE; LA CUAL SE DESARROLLÓ SATISFACTORIAMENTE</t>
  </si>
  <si>
    <t>SE PROGRAMARON 3 ACTIVIDADES EN LOS MESES DE ENERO Y FEBRERO; LAS CUALES SE DESARROLLARON SATISFACTORIAMENTE. DE IGUAL FORMA, EN MARZO SE CAPACITÓ A DOCENTES</t>
  </si>
  <si>
    <t>SE PROGRAMARON 2 ACTIVIDADES EN LOS MESES DE JULIO Y AGOSTO; LAS CUALES SE DESARROLLARON SATISFACTORIAMENTE. DE IGUAL FORMA, EN JUNIO, SE CAPACITÓ A TODO EL PERSONAL A CARGO DE LA DIRECCIÓN ADMINISTRATIVA</t>
  </si>
  <si>
    <t>NO SE REALIZÓ ESTA ACTIVIDAD POR FALTA DE PRESUPUESTO</t>
  </si>
  <si>
    <t>NO SE REALIZÓ ESTA ACTIVIDAD DEBIDO A QUE EL PGIR SE ENCUENTRA EN ACTUALIZACIÓN</t>
  </si>
  <si>
    <t>NO SE AVANZÓ EN LA CONSTRUCCIÓN DEL DOCUMENTO POR FALTA DE PERSONAL CALIFICADO</t>
  </si>
  <si>
    <t>NINGUNO</t>
  </si>
  <si>
    <t>TOTAL 2019</t>
  </si>
  <si>
    <t>ACTIVIDAD DESARROLLADA POR LA OAP EN EL MARCO DE DÍA S (MARZO)</t>
  </si>
  <si>
    <t xml:space="preserve">PRIMER AÑO: 2,5%
SEGUNDO AÑO: 5,3%
</t>
  </si>
  <si>
    <t>TERCER AÑO: 4%</t>
  </si>
  <si>
    <t>SE APROVECHARON 19,41  TONELADAS, SIN EMBARGO; AUMENTÓ LA GENERACIÓN DE RESIDUOS LO QUE SE EVIDENCIA EN LOS COSTOS DE DISPOSICIÓN INCREMENTANDO APROXIMADAMENTE 10 % LOS COSTOS</t>
  </si>
  <si>
    <t>Programa de inspección, mantenimiento y control de fugas en redes y unidades hidráulicas y sanitarias en el Campus</t>
  </si>
  <si>
    <t>LOGRO ALCANZADO</t>
  </si>
  <si>
    <t>OBSERVACIONES</t>
  </si>
  <si>
    <t>Se programaron 5 actividades dirigidas a los diferentes miembros de la comunidad universitaria, las cuales se desarrollaron satisfactoriamente.</t>
  </si>
  <si>
    <t>No se logró avanzar debido a la emergencia sanitaria ocasionada por el COVID-19.</t>
  </si>
  <si>
    <t>No se logró avanzar debido a la emergencia sanitaria ocasionada por el COVID-19. Porcentaje de avance 50% (2019).</t>
  </si>
  <si>
    <t>Se programaron 2 actividades en los meses de mayo y octubre, las cuales se desarrollaron satisfactoriamente.</t>
  </si>
  <si>
    <t>No se logró avanzar debido a la emergencia sanitaria ocasionada por el COVID-19 y falta de recursos económicos. El área faltante corresponde al Laboratorio de Microbiología.</t>
  </si>
  <si>
    <t>…</t>
  </si>
  <si>
    <t>El periodo no es representativo debido a que las actividades cesaron debido a la emergencia sanitaria ocasionada por el COVID-19.</t>
  </si>
  <si>
    <t>No se logró avanzar debido a la emergencia sanitaria ocasionada por el COVID-19 y falta de recursos económicos. La actividad requiere de un especialista.</t>
  </si>
  <si>
    <t>No se logró avanzar debido a la emergencia sanitaria ocasionada por el COVID-19 y falta de recursos económicos.</t>
  </si>
  <si>
    <t>No se logró avanzar debido a la emergencia sanitaria ocasionada por el COVID-19 y falta de recursos económicos; sin embargo, se avanzó en la instalación de dispositivos medidores en todo el Campus como primera medida.</t>
  </si>
  <si>
    <t>Porcentajes de aires comprados con tecnología inverter</t>
  </si>
  <si>
    <t>(No. de aires comprados con tecnología inverter /No. de aires requeridos)*100</t>
  </si>
  <si>
    <t>No. de sistemas alternos de energía instalados</t>
  </si>
  <si>
    <t>Realizar el mantenimiento preventivo periódico a todos los vehículos con el fin de mantenerlos en óptimas condiciones (alineación, Calibración, cambio de filtros, cambio de aceite)</t>
  </si>
  <si>
    <t>ENERO DE 2021</t>
  </si>
  <si>
    <t>Compra de aires acondicionados con tecnología inverter.</t>
  </si>
  <si>
    <t>Se programaron, en total, 7 actividades dirigidas a los diferentes miembros de la comunidad universitaria, las cuales se desarrollaron satisfactoriamente.</t>
  </si>
  <si>
    <t>Se programaron 3 actividades en los meses de mayo, agosto y septiembre, las cuales se desarrollaron satisfactoriamente.</t>
  </si>
  <si>
    <t>Debido a la emergencia sanitaria, no se contrató un especialista pero se realizó una inducción de los metodos relacionados en la normativa para algunos residuos peligrosos generados.</t>
  </si>
  <si>
    <t>Adicional al documento, en cada uno de los PGIRASA se incluyen las instrucciones para la realización de algunas desactivaciones de baja eficiencia de acuerdo con la normativa viegente aplicable y la capacidad instalada de las áreas.</t>
  </si>
  <si>
    <t>Debido a la emergencia sanitaria ocasionada por el COVID-19 y a las adecuaciones que se realizaron en estas áreas, esta actividad se reprogramó para el 2022-I.</t>
  </si>
  <si>
    <t>El área faltante corresponde al Laboratorio de Microbiología.</t>
  </si>
  <si>
    <t>No se logró avanzar debido a la emergencia sanitaria ocasionada por el COVID-19. Se reprogramó para el 2022-I, donde se retormará a la presencialidad.</t>
  </si>
  <si>
    <t>Se logró avanzar en las bajas de bienes obsoletos, que fueron desmaterializados mediante el programa de aprovechamiento del PGIR.</t>
  </si>
  <si>
    <t xml:space="preserve">Se programaron 24 inspecciones, pero por temas de pandemia y dados positivos del personal operativo se realizaron 18, para un 75% de cumplimiento. </t>
  </si>
  <si>
    <t>Se hizo requerimiento de compra de 24 aires acondicionados en el año y fueron aurotizados en su totalidad, cumpliemdo con la caracterista inverter, para un cumplimiento del  100%</t>
  </si>
  <si>
    <t>En el año 2020 se generaron 552 en el 1er semestre y  603 en el 2do semestre  para un total de 1153 horas extras. en el año 2021 se generaron 290 en el 1er semestre  y  493 en el 2do semestre para un total de 783 horas extras; lo que denota una dismimucion del 48% en realción con el año anterior (2020). la meta no se cumple dado el comienzo de pacticas estudiantiles apartir del 2do semestre del 2021.</t>
  </si>
  <si>
    <t>Se programaron 14 mttos preventivos y se realizaron 12, 85,7%.  no se cumplio con la meta dado que Uno de los vehiculos salio de servicio por antigüedad y entro vehiculo nuevo el cual no alcanzo a entrar dentro de los mantenimientos programados</t>
  </si>
  <si>
    <t>Debido a  las restricciones de movilidad  generadas en el contexto de la pandemia se efectuaron compras de tiquetes según necesidades inmediatas y disponibilidad  de vuelos, por tanto, no hubo proyecciones que permitieran optimizar el recurso</t>
  </si>
  <si>
    <t>Los edificios nuevos Mar Caribe, Bienestar y Centro de innovación y emprendimiento cuentan con todas sus luces led, 
las adecuaciones y obras nuevas durante el 2021 en su totalidad contaron con luces con tecnologia led</t>
  </si>
  <si>
    <t>No se impartio directrices encaminadas al ahorro en gastos de tiquetes, debido a que la pandemia del Covid-19, la movilidad se dio de manera intermitente obedeciendo a las restricciones impartidas por entes gubernamentales.</t>
  </si>
  <si>
    <t>No se cumple la meta debido a que el servicio respondia a las necesidades inmediatas y siguiendo los lineamientos del Ministerio de Salud y el comportamiento de las aerolineas.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</si>
</sst>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theme="4"/>
      </top>
      <bottom/>
      <diagonal/>
    </border>
    <border>
      <left/>
      <right/>
      <top/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8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2" borderId="1" xfId="1" applyFont="1" applyFill="1" applyAlignment="1">
      <alignment horizontal="justify" vertical="center"/>
    </xf>
    <xf numFmtId="0" fontId="2" fillId="2" borderId="1" xfId="1" applyFont="1" applyFill="1" applyAlignment="1">
      <alignment horizontal="center" vertical="center" wrapText="1"/>
    </xf>
    <xf numFmtId="0" fontId="2" fillId="2" borderId="1" xfId="1" applyFont="1" applyFill="1" applyAlignment="1">
      <alignment horizontal="justify" vertical="center" wrapText="1"/>
    </xf>
    <xf numFmtId="0" fontId="2" fillId="2" borderId="1" xfId="1" applyFont="1" applyFill="1" applyAlignment="1">
      <alignment horizontal="center" vertical="center" wrapText="1"/>
    </xf>
    <xf numFmtId="0" fontId="2" fillId="2" borderId="1" xfId="1" applyFont="1" applyFill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2" borderId="1" xfId="1" applyFont="1" applyFill="1" applyAlignment="1">
      <alignment horizontal="left" vertical="center" wrapText="1"/>
    </xf>
    <xf numFmtId="0" fontId="2" fillId="2" borderId="1" xfId="1" applyFont="1" applyFill="1" applyAlignment="1">
      <alignment horizontal="center" vertical="center" wrapText="1"/>
    </xf>
    <xf numFmtId="0" fontId="5" fillId="3" borderId="1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9" fontId="2" fillId="2" borderId="1" xfId="1" applyNumberFormat="1" applyFont="1" applyFill="1" applyAlignment="1">
      <alignment horizontal="center" vertical="center"/>
    </xf>
    <xf numFmtId="9" fontId="6" fillId="2" borderId="1" xfId="1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1" fillId="4" borderId="1" xfId="1" applyFill="1" applyAlignment="1">
      <alignment horizontal="center" vertical="center" wrapText="1"/>
    </xf>
    <xf numFmtId="0" fontId="2" fillId="2" borderId="1" xfId="1" applyFont="1" applyFill="1" applyAlignment="1">
      <alignment horizontal="center" vertical="center" wrapText="1"/>
    </xf>
    <xf numFmtId="0" fontId="2" fillId="2" borderId="1" xfId="1" applyFont="1" applyFill="1" applyAlignment="1">
      <alignment horizontal="justify" vertical="center" wrapText="1"/>
    </xf>
    <xf numFmtId="0" fontId="2" fillId="2" borderId="1" xfId="1" applyFont="1" applyFill="1" applyAlignment="1">
      <alignment horizontal="center" vertical="center" wrapText="1"/>
    </xf>
    <xf numFmtId="0" fontId="2" fillId="2" borderId="1" xfId="1" applyNumberFormat="1" applyFont="1" applyFill="1" applyAlignment="1">
      <alignment horizontal="center" vertical="center"/>
    </xf>
    <xf numFmtId="9" fontId="2" fillId="2" borderId="1" xfId="2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vertical="center" wrapText="1"/>
    </xf>
    <xf numFmtId="9" fontId="0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9" fontId="0" fillId="5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justify" vertical="center" wrapText="1"/>
    </xf>
    <xf numFmtId="164" fontId="0" fillId="5" borderId="8" xfId="2" applyNumberFormat="1" applyFont="1" applyFill="1" applyBorder="1" applyAlignment="1">
      <alignment horizontal="center" vertical="center"/>
    </xf>
    <xf numFmtId="0" fontId="0" fillId="0" borderId="0" xfId="0" applyFill="1" applyBorder="1"/>
    <xf numFmtId="9" fontId="0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justify" vertical="center" wrapText="1"/>
    </xf>
    <xf numFmtId="9" fontId="0" fillId="5" borderId="9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justify" vertical="center" wrapText="1"/>
    </xf>
    <xf numFmtId="0" fontId="1" fillId="4" borderId="1" xfId="1" applyFill="1" applyAlignment="1">
      <alignment horizontal="center" vertical="center" wrapText="1"/>
    </xf>
    <xf numFmtId="9" fontId="0" fillId="5" borderId="10" xfId="2" applyNumberFormat="1" applyFont="1" applyFill="1" applyBorder="1" applyAlignment="1">
      <alignment horizontal="center" vertical="center"/>
    </xf>
    <xf numFmtId="0" fontId="0" fillId="0" borderId="0" xfId="0" applyBorder="1"/>
    <xf numFmtId="0" fontId="2" fillId="2" borderId="1" xfId="1" applyFont="1" applyFill="1" applyAlignment="1">
      <alignment horizontal="center" vertical="center" wrapText="1"/>
    </xf>
    <xf numFmtId="0" fontId="2" fillId="2" borderId="6" xfId="1" applyFont="1" applyFill="1" applyBorder="1" applyAlignment="1">
      <alignment horizontal="justify" vertical="center" wrapText="1"/>
    </xf>
    <xf numFmtId="9" fontId="0" fillId="5" borderId="11" xfId="2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justify" vertical="center" wrapText="1"/>
    </xf>
    <xf numFmtId="9" fontId="0" fillId="5" borderId="13" xfId="2" applyNumberFormat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164" fontId="0" fillId="5" borderId="10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9" fillId="0" borderId="11" xfId="0" applyFont="1" applyBorder="1" applyAlignment="1">
      <alignment horizontal="justify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0" fillId="5" borderId="0" xfId="2" applyNumberFormat="1" applyFont="1" applyFill="1" applyBorder="1" applyAlignment="1">
      <alignment horizontal="center" vertical="center"/>
    </xf>
    <xf numFmtId="0" fontId="0" fillId="5" borderId="0" xfId="2" applyNumberFormat="1" applyFont="1" applyFill="1" applyBorder="1" applyAlignment="1">
      <alignment horizontal="center" vertical="center" wrapText="1"/>
    </xf>
    <xf numFmtId="0" fontId="6" fillId="2" borderId="1" xfId="1" applyFont="1" applyFill="1" applyAlignment="1">
      <alignment horizontal="justify" vertical="center" wrapText="1"/>
    </xf>
    <xf numFmtId="0" fontId="6" fillId="2" borderId="1" xfId="1" applyFont="1" applyFill="1" applyAlignment="1">
      <alignment horizontal="left" vertical="center" wrapText="1"/>
    </xf>
    <xf numFmtId="0" fontId="6" fillId="2" borderId="1" xfId="1" applyFont="1" applyFill="1" applyAlignment="1">
      <alignment horizontal="center" vertical="center" wrapText="1"/>
    </xf>
    <xf numFmtId="9" fontId="6" fillId="2" borderId="1" xfId="2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justify" vertical="center"/>
    </xf>
    <xf numFmtId="0" fontId="2" fillId="2" borderId="1" xfId="1" applyFont="1" applyFill="1" applyBorder="1" applyAlignment="1">
      <alignment horizontal="justify" vertical="center"/>
    </xf>
    <xf numFmtId="9" fontId="2" fillId="2" borderId="1" xfId="2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left" vertical="center" wrapText="1"/>
    </xf>
    <xf numFmtId="9" fontId="6" fillId="2" borderId="1" xfId="2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9" fontId="2" fillId="2" borderId="1" xfId="2" applyNumberFormat="1" applyFont="1" applyFill="1" applyBorder="1" applyAlignment="1">
      <alignment horizontal="center" vertical="center" wrapText="1"/>
    </xf>
    <xf numFmtId="0" fontId="2" fillId="2" borderId="1" xfId="1" applyFont="1" applyFill="1" applyAlignment="1">
      <alignment horizontal="center" vertical="center" wrapText="1"/>
    </xf>
    <xf numFmtId="0" fontId="1" fillId="4" borderId="5" xfId="1" applyFill="1" applyBorder="1" applyAlignment="1">
      <alignment horizontal="center" vertical="center" wrapText="1"/>
    </xf>
    <xf numFmtId="0" fontId="1" fillId="4" borderId="6" xfId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4" borderId="1" xfId="1" applyFill="1" applyAlignment="1">
      <alignment horizontal="center" vertical="center" wrapText="1"/>
    </xf>
    <xf numFmtId="0" fontId="2" fillId="2" borderId="1" xfId="1" applyFont="1" applyFill="1" applyAlignment="1">
      <alignment horizontal="justify" vertical="center" wrapText="1"/>
    </xf>
    <xf numFmtId="0" fontId="2" fillId="2" borderId="5" xfId="1" applyFont="1" applyFill="1" applyBorder="1" applyAlignment="1">
      <alignment horizontal="justify" vertical="center" wrapText="1"/>
    </xf>
    <xf numFmtId="0" fontId="2" fillId="2" borderId="6" xfId="1" applyFont="1" applyFill="1" applyBorder="1" applyAlignment="1">
      <alignment horizontal="justify" vertical="center" wrapText="1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1" fillId="4" borderId="0" xfId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</cellXfs>
  <cellStyles count="3">
    <cellStyle name="Normal" xfId="0" builtinId="0"/>
    <cellStyle name="Porcentaje" xfId="2" builtinId="5"/>
    <cellStyle name="Total" xfId="1" builtinId="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308113</xdr:colOff>
      <xdr:row>0</xdr:row>
      <xdr:rowOff>80341</xdr:rowOff>
    </xdr:from>
    <xdr:to>
      <xdr:col>0</xdr:col>
      <xdr:colOff>1176562</xdr:colOff>
      <xdr:row>5</xdr:row>
      <xdr:rowOff>93830</xdr:rowOff>
    </xdr:to>
    <xdr:pic>
      <xdr:nvPicPr>
        <xdr:cNvPr id="2" name="1 Imagen" descr="http://www.mineducacion.gov.co/cvn/1665/propertyvalues-43948_banne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0113" y="80341"/>
          <a:ext cx="868449" cy="801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zoomScale="70" zoomScaleNormal="70" workbookViewId="0">
      <selection activeCell="B10" sqref="B10"/>
    </sheetView>
  </sheetViews>
  <sheetFormatPr baseColWidth="10" defaultRowHeight="15" x14ac:dyDescent="0.25"/>
  <cols>
    <col min="1" max="1" width="23.42578125" style="8" customWidth="1"/>
    <col min="2" max="2" width="42" style="13" customWidth="1"/>
    <col min="3" max="3" width="40.42578125" style="2" customWidth="1"/>
    <col min="4" max="4" width="25.42578125" style="1" customWidth="1"/>
    <col min="5" max="5" width="27.42578125" style="1" customWidth="1"/>
    <col min="6" max="6" width="15" style="1" bestFit="1" customWidth="1"/>
    <col min="7" max="7" width="12.42578125" style="1" customWidth="1"/>
    <col min="8" max="8" width="25.42578125" style="17" customWidth="1"/>
    <col min="9" max="9" width="14.28515625" style="25" hidden="1" customWidth="1"/>
    <col min="10" max="10" width="12.7109375" style="26" hidden="1" customWidth="1"/>
    <col min="11" max="11" width="16.28515625" style="25" hidden="1" customWidth="1"/>
    <col min="12" max="12" width="22.28515625" style="26" hidden="1" customWidth="1"/>
    <col min="13" max="13" width="9.28515625" style="25" hidden="1" customWidth="1"/>
    <col min="14" max="14" width="17.7109375" style="17" hidden="1" customWidth="1"/>
    <col min="15" max="15" width="46.28515625" style="2" customWidth="1"/>
  </cols>
  <sheetData>
    <row r="1" spans="1:15" x14ac:dyDescent="0.25">
      <c r="B1" s="51"/>
      <c r="C1" s="52"/>
      <c r="D1" s="53"/>
      <c r="E1" s="53"/>
      <c r="F1" s="53"/>
      <c r="G1" s="53"/>
      <c r="H1" s="39"/>
    </row>
    <row r="2" spans="1:15" ht="18.75" x14ac:dyDescent="0.3">
      <c r="A2" s="9"/>
      <c r="B2" s="67" t="s">
        <v>26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5.25" customHeight="1" x14ac:dyDescent="0.25">
      <c r="A3" s="9"/>
      <c r="B3" s="51"/>
      <c r="C3" s="52"/>
      <c r="D3" s="53"/>
      <c r="E3" s="53"/>
      <c r="F3" s="53"/>
      <c r="G3" s="53"/>
      <c r="H3" s="39"/>
    </row>
    <row r="4" spans="1:15" ht="18.75" x14ac:dyDescent="0.3">
      <c r="A4" s="9"/>
      <c r="B4" s="68" t="s">
        <v>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5" ht="4.5" customHeight="1" x14ac:dyDescent="0.25">
      <c r="B5" s="51"/>
      <c r="C5" s="52"/>
      <c r="D5" s="53"/>
      <c r="E5" s="53"/>
      <c r="F5" s="53"/>
      <c r="G5" s="53"/>
      <c r="H5" s="39"/>
    </row>
    <row r="6" spans="1:15" x14ac:dyDescent="0.25">
      <c r="A6" s="9"/>
      <c r="B6" s="51"/>
      <c r="C6" s="52"/>
      <c r="D6" s="53"/>
      <c r="E6" s="53"/>
      <c r="F6" s="53"/>
      <c r="G6" s="53"/>
      <c r="H6" s="39"/>
    </row>
    <row r="7" spans="1:15" ht="38.25" customHeight="1" thickBot="1" x14ac:dyDescent="0.3">
      <c r="A7" s="12" t="s">
        <v>27</v>
      </c>
      <c r="B7" s="49" t="s">
        <v>5</v>
      </c>
      <c r="C7" s="50" t="s">
        <v>6</v>
      </c>
      <c r="D7" s="49" t="s">
        <v>7</v>
      </c>
      <c r="E7" s="49" t="s">
        <v>7</v>
      </c>
      <c r="F7" s="49" t="s">
        <v>54</v>
      </c>
      <c r="G7" s="49" t="s">
        <v>93</v>
      </c>
      <c r="H7" s="49" t="s">
        <v>0</v>
      </c>
      <c r="I7" s="56" t="s">
        <v>77</v>
      </c>
      <c r="J7" s="55" t="s">
        <v>74</v>
      </c>
      <c r="K7" s="56" t="s">
        <v>78</v>
      </c>
      <c r="L7" s="55" t="s">
        <v>74</v>
      </c>
      <c r="M7" s="57" t="s">
        <v>87</v>
      </c>
      <c r="N7" s="49" t="s">
        <v>94</v>
      </c>
      <c r="O7" s="50" t="s">
        <v>0</v>
      </c>
    </row>
    <row r="8" spans="1:15" ht="147.75" thickTop="1" thickBot="1" x14ac:dyDescent="0.3">
      <c r="A8" s="78" t="s">
        <v>28</v>
      </c>
      <c r="B8" s="5" t="s">
        <v>14</v>
      </c>
      <c r="C8" s="3" t="s">
        <v>10</v>
      </c>
      <c r="D8" s="70" t="s">
        <v>46</v>
      </c>
      <c r="E8" s="70" t="s">
        <v>62</v>
      </c>
      <c r="F8" s="69">
        <v>1</v>
      </c>
      <c r="G8" s="69">
        <v>1</v>
      </c>
      <c r="H8" s="41" t="s">
        <v>2</v>
      </c>
      <c r="I8" s="44">
        <v>1</v>
      </c>
      <c r="J8" s="54" t="s">
        <v>81</v>
      </c>
      <c r="K8" s="42">
        <v>1</v>
      </c>
      <c r="L8" s="43" t="s">
        <v>82</v>
      </c>
      <c r="M8" s="44">
        <f>(K8+I8)/2</f>
        <v>1</v>
      </c>
      <c r="N8" s="41" t="s">
        <v>95</v>
      </c>
      <c r="O8" s="62" t="s">
        <v>111</v>
      </c>
    </row>
    <row r="9" spans="1:15" ht="60.75" customHeight="1" thickTop="1" thickBot="1" x14ac:dyDescent="0.3">
      <c r="A9" s="78"/>
      <c r="B9" s="5" t="s">
        <v>15</v>
      </c>
      <c r="C9" s="3" t="s">
        <v>10</v>
      </c>
      <c r="D9" s="70"/>
      <c r="E9" s="70"/>
      <c r="F9" s="69"/>
      <c r="G9" s="69"/>
      <c r="H9" s="34" t="s">
        <v>2</v>
      </c>
      <c r="I9" s="38">
        <v>1</v>
      </c>
      <c r="J9" s="46" t="s">
        <v>79</v>
      </c>
      <c r="K9" s="27">
        <v>1</v>
      </c>
      <c r="L9" s="28" t="s">
        <v>80</v>
      </c>
      <c r="M9" s="38">
        <f t="shared" ref="M9:M26" si="0">(K9+I9)/2</f>
        <v>1</v>
      </c>
      <c r="N9" s="34" t="s">
        <v>98</v>
      </c>
      <c r="O9" s="63" t="s">
        <v>112</v>
      </c>
    </row>
    <row r="10" spans="1:15" ht="52.5" customHeight="1" thickTop="1" thickBot="1" x14ac:dyDescent="0.3">
      <c r="A10" s="78"/>
      <c r="B10" s="5" t="s">
        <v>3</v>
      </c>
      <c r="C10" s="3" t="s">
        <v>10</v>
      </c>
      <c r="D10" s="70"/>
      <c r="E10" s="70"/>
      <c r="F10" s="69"/>
      <c r="G10" s="69"/>
      <c r="H10" s="34" t="s">
        <v>1</v>
      </c>
      <c r="I10" s="38">
        <v>0</v>
      </c>
      <c r="J10" s="46" t="s">
        <v>75</v>
      </c>
      <c r="K10" s="27">
        <v>0</v>
      </c>
      <c r="L10" s="28" t="s">
        <v>75</v>
      </c>
      <c r="M10" s="38">
        <f t="shared" si="0"/>
        <v>0</v>
      </c>
      <c r="N10" s="34" t="s">
        <v>102</v>
      </c>
      <c r="O10" s="63" t="s">
        <v>113</v>
      </c>
    </row>
    <row r="11" spans="1:15" ht="69.75" customHeight="1" thickTop="1" thickBot="1" x14ac:dyDescent="0.3">
      <c r="A11" s="18" t="s">
        <v>64</v>
      </c>
      <c r="B11" s="20" t="s">
        <v>65</v>
      </c>
      <c r="C11" s="3" t="s">
        <v>66</v>
      </c>
      <c r="D11" s="19" t="s">
        <v>67</v>
      </c>
      <c r="E11" s="19" t="s">
        <v>68</v>
      </c>
      <c r="F11" s="22">
        <v>1</v>
      </c>
      <c r="G11" s="22">
        <v>1</v>
      </c>
      <c r="H11" s="34" t="s">
        <v>4</v>
      </c>
      <c r="I11" s="38">
        <v>0.5</v>
      </c>
      <c r="J11" s="46" t="s">
        <v>76</v>
      </c>
      <c r="K11" s="27">
        <v>0.5</v>
      </c>
      <c r="L11" s="28" t="s">
        <v>85</v>
      </c>
      <c r="M11" s="38">
        <f t="shared" si="0"/>
        <v>0.5</v>
      </c>
      <c r="N11" s="34" t="s">
        <v>97</v>
      </c>
      <c r="O11" s="63" t="s">
        <v>114</v>
      </c>
    </row>
    <row r="12" spans="1:15" ht="82.5" customHeight="1" thickTop="1" thickBot="1" x14ac:dyDescent="0.3">
      <c r="A12" s="78" t="s">
        <v>29</v>
      </c>
      <c r="B12" s="5" t="s">
        <v>61</v>
      </c>
      <c r="C12" s="3" t="s">
        <v>10</v>
      </c>
      <c r="D12" s="6" t="s">
        <v>47</v>
      </c>
      <c r="E12" s="4" t="s">
        <v>19</v>
      </c>
      <c r="F12" s="14">
        <v>1</v>
      </c>
      <c r="G12" s="14">
        <v>0</v>
      </c>
      <c r="H12" s="34" t="s">
        <v>4</v>
      </c>
      <c r="I12" s="38">
        <v>0</v>
      </c>
      <c r="J12" s="46" t="s">
        <v>84</v>
      </c>
      <c r="K12" s="27">
        <v>0</v>
      </c>
      <c r="L12" s="28" t="s">
        <v>84</v>
      </c>
      <c r="M12" s="38">
        <f t="shared" si="0"/>
        <v>0</v>
      </c>
      <c r="N12" s="34" t="s">
        <v>103</v>
      </c>
      <c r="O12" s="63" t="s">
        <v>115</v>
      </c>
    </row>
    <row r="13" spans="1:15" ht="81" customHeight="1" thickTop="1" thickBot="1" x14ac:dyDescent="0.3">
      <c r="A13" s="78"/>
      <c r="B13" s="5" t="s">
        <v>60</v>
      </c>
      <c r="C13" s="3" t="s">
        <v>9</v>
      </c>
      <c r="D13" s="6" t="s">
        <v>48</v>
      </c>
      <c r="E13" s="4" t="s">
        <v>18</v>
      </c>
      <c r="F13" s="14">
        <v>1</v>
      </c>
      <c r="G13" s="14">
        <v>0</v>
      </c>
      <c r="H13" s="34" t="s">
        <v>4</v>
      </c>
      <c r="I13" s="38">
        <v>0</v>
      </c>
      <c r="J13" s="46" t="s">
        <v>83</v>
      </c>
      <c r="K13" s="27">
        <v>0</v>
      </c>
      <c r="L13" s="28" t="s">
        <v>83</v>
      </c>
      <c r="M13" s="38">
        <f t="shared" si="0"/>
        <v>0</v>
      </c>
      <c r="N13" s="34" t="s">
        <v>103</v>
      </c>
      <c r="O13" s="63" t="s">
        <v>115</v>
      </c>
    </row>
    <row r="14" spans="1:15" ht="141.75" thickTop="1" thickBot="1" x14ac:dyDescent="0.3">
      <c r="A14" s="37" t="s">
        <v>30</v>
      </c>
      <c r="B14" s="5" t="s">
        <v>41</v>
      </c>
      <c r="C14" s="10" t="s">
        <v>37</v>
      </c>
      <c r="D14" s="6" t="s">
        <v>49</v>
      </c>
      <c r="E14" s="4" t="s">
        <v>40</v>
      </c>
      <c r="F14" s="14">
        <v>1</v>
      </c>
      <c r="G14" s="14">
        <v>0</v>
      </c>
      <c r="H14" s="34" t="s">
        <v>4</v>
      </c>
      <c r="I14" s="38">
        <v>0</v>
      </c>
      <c r="J14" s="46" t="s">
        <v>83</v>
      </c>
      <c r="K14" s="27">
        <v>0</v>
      </c>
      <c r="L14" s="28" t="s">
        <v>83</v>
      </c>
      <c r="M14" s="38">
        <f t="shared" si="0"/>
        <v>0</v>
      </c>
      <c r="N14" s="34" t="s">
        <v>99</v>
      </c>
      <c r="O14" s="63" t="s">
        <v>116</v>
      </c>
    </row>
    <row r="15" spans="1:15" ht="105" customHeight="1" thickTop="1" thickBot="1" x14ac:dyDescent="0.3">
      <c r="A15" s="84" t="s">
        <v>57</v>
      </c>
      <c r="B15" s="5" t="s">
        <v>58</v>
      </c>
      <c r="C15" s="3" t="s">
        <v>10</v>
      </c>
      <c r="D15" s="11" t="s">
        <v>46</v>
      </c>
      <c r="E15" s="11" t="s">
        <v>62</v>
      </c>
      <c r="F15" s="14">
        <v>1</v>
      </c>
      <c r="G15" s="14">
        <v>0</v>
      </c>
      <c r="H15" s="34" t="s">
        <v>2</v>
      </c>
      <c r="I15" s="38">
        <v>1</v>
      </c>
      <c r="J15" s="46" t="s">
        <v>88</v>
      </c>
      <c r="K15" s="27">
        <v>0</v>
      </c>
      <c r="L15" s="28" t="s">
        <v>86</v>
      </c>
      <c r="M15" s="38">
        <f t="shared" si="0"/>
        <v>0.5</v>
      </c>
      <c r="N15" s="34" t="s">
        <v>96</v>
      </c>
      <c r="O15" s="63" t="s">
        <v>117</v>
      </c>
    </row>
    <row r="16" spans="1:15" ht="79.5" customHeight="1" thickTop="1" thickBot="1" x14ac:dyDescent="0.3">
      <c r="A16" s="72"/>
      <c r="B16" s="5" t="s">
        <v>92</v>
      </c>
      <c r="C16" s="3" t="s">
        <v>11</v>
      </c>
      <c r="D16" s="11" t="s">
        <v>59</v>
      </c>
      <c r="E16" s="11" t="s">
        <v>63</v>
      </c>
      <c r="F16" s="14">
        <v>1</v>
      </c>
      <c r="G16" s="14">
        <f>18/24</f>
        <v>0.75</v>
      </c>
      <c r="H16" s="34"/>
      <c r="I16" s="38">
        <v>0</v>
      </c>
      <c r="J16" s="46"/>
      <c r="K16" s="27">
        <v>0.5</v>
      </c>
      <c r="L16" s="28"/>
      <c r="M16" s="38">
        <f t="shared" si="0"/>
        <v>0.25</v>
      </c>
      <c r="N16" s="34" t="s">
        <v>104</v>
      </c>
      <c r="O16" s="63" t="s">
        <v>119</v>
      </c>
    </row>
    <row r="17" spans="1:15" ht="112.5" customHeight="1" thickTop="1" thickBot="1" x14ac:dyDescent="0.3">
      <c r="A17" s="78" t="s">
        <v>31</v>
      </c>
      <c r="B17" s="79" t="s">
        <v>13</v>
      </c>
      <c r="C17" s="3" t="s">
        <v>16</v>
      </c>
      <c r="D17" s="6" t="s">
        <v>51</v>
      </c>
      <c r="E17" s="4" t="s">
        <v>20</v>
      </c>
      <c r="F17" s="6" t="s">
        <v>23</v>
      </c>
      <c r="G17" s="23">
        <v>0.06</v>
      </c>
      <c r="H17" s="75" t="s">
        <v>1</v>
      </c>
      <c r="I17" s="38">
        <v>0.04</v>
      </c>
      <c r="J17" s="46" t="s">
        <v>89</v>
      </c>
      <c r="K17" s="27">
        <v>0.04</v>
      </c>
      <c r="L17" s="28" t="s">
        <v>90</v>
      </c>
      <c r="M17" s="38">
        <f t="shared" si="0"/>
        <v>0.04</v>
      </c>
      <c r="N17" s="34" t="s">
        <v>101</v>
      </c>
      <c r="O17" s="65" t="s">
        <v>118</v>
      </c>
    </row>
    <row r="18" spans="1:15" ht="96" customHeight="1" thickTop="1" thickBot="1" x14ac:dyDescent="0.3">
      <c r="A18" s="78"/>
      <c r="B18" s="79"/>
      <c r="C18" s="3" t="s">
        <v>17</v>
      </c>
      <c r="D18" s="6" t="s">
        <v>50</v>
      </c>
      <c r="E18" s="4" t="s">
        <v>21</v>
      </c>
      <c r="F18" s="14">
        <v>0.2</v>
      </c>
      <c r="G18" s="14" t="s">
        <v>100</v>
      </c>
      <c r="H18" s="75"/>
      <c r="I18" s="38">
        <v>0</v>
      </c>
      <c r="J18" s="46" t="s">
        <v>91</v>
      </c>
      <c r="K18" s="27">
        <v>0</v>
      </c>
      <c r="L18" s="28" t="s">
        <v>91</v>
      </c>
      <c r="M18" s="38">
        <f t="shared" si="0"/>
        <v>0</v>
      </c>
      <c r="N18" s="34" t="s">
        <v>101</v>
      </c>
      <c r="O18" s="65" t="s">
        <v>101</v>
      </c>
    </row>
    <row r="19" spans="1:15" ht="87" customHeight="1" thickTop="1" thickBot="1" x14ac:dyDescent="0.3">
      <c r="A19" s="78" t="s">
        <v>32</v>
      </c>
      <c r="B19" s="58" t="s">
        <v>110</v>
      </c>
      <c r="C19" s="59" t="s">
        <v>38</v>
      </c>
      <c r="D19" s="60" t="s">
        <v>105</v>
      </c>
      <c r="E19" s="60" t="s">
        <v>106</v>
      </c>
      <c r="F19" s="61">
        <v>1</v>
      </c>
      <c r="G19" s="14">
        <v>1</v>
      </c>
      <c r="H19" s="61"/>
      <c r="I19" s="38"/>
      <c r="J19" s="46"/>
      <c r="K19" s="27"/>
      <c r="L19" s="28"/>
      <c r="M19" s="38">
        <f t="shared" si="0"/>
        <v>0</v>
      </c>
      <c r="N19" s="23"/>
      <c r="O19" s="66" t="s">
        <v>120</v>
      </c>
    </row>
    <row r="20" spans="1:15" ht="45.75" hidden="1" customHeight="1" thickTop="1" thickBot="1" x14ac:dyDescent="0.3">
      <c r="A20" s="78"/>
      <c r="B20" s="5" t="s">
        <v>52</v>
      </c>
      <c r="C20" s="10" t="s">
        <v>12</v>
      </c>
      <c r="D20" s="19" t="s">
        <v>107</v>
      </c>
      <c r="E20" s="19" t="s">
        <v>107</v>
      </c>
      <c r="F20" s="19">
        <v>1</v>
      </c>
      <c r="G20" s="40"/>
      <c r="H20" s="23"/>
      <c r="I20" s="38"/>
      <c r="J20" s="46"/>
      <c r="K20" s="27"/>
      <c r="L20" s="28"/>
      <c r="M20" s="38">
        <f t="shared" si="0"/>
        <v>0</v>
      </c>
      <c r="N20" s="23"/>
      <c r="O20" s="64"/>
    </row>
    <row r="21" spans="1:15" ht="109.5" customHeight="1" thickTop="1" thickBot="1" x14ac:dyDescent="0.3">
      <c r="A21" s="78"/>
      <c r="B21" s="5" t="s">
        <v>53</v>
      </c>
      <c r="C21" s="3" t="s">
        <v>39</v>
      </c>
      <c r="D21" s="6" t="s">
        <v>42</v>
      </c>
      <c r="E21" s="4" t="s">
        <v>22</v>
      </c>
      <c r="F21" s="14">
        <v>0.5</v>
      </c>
      <c r="G21" s="14">
        <f>82762/131048</f>
        <v>0.63153958854770775</v>
      </c>
      <c r="H21" s="34"/>
      <c r="I21" s="38"/>
      <c r="J21" s="46"/>
      <c r="K21" s="27"/>
      <c r="L21" s="28"/>
      <c r="M21" s="38">
        <f t="shared" si="0"/>
        <v>0</v>
      </c>
      <c r="N21" s="34"/>
      <c r="O21" s="34" t="s">
        <v>124</v>
      </c>
    </row>
    <row r="22" spans="1:15" ht="103.5" thickTop="1" thickBot="1" x14ac:dyDescent="0.3">
      <c r="A22" s="71" t="s">
        <v>33</v>
      </c>
      <c r="B22" s="24" t="s">
        <v>69</v>
      </c>
      <c r="C22" s="73" t="s">
        <v>11</v>
      </c>
      <c r="D22" s="6" t="s">
        <v>70</v>
      </c>
      <c r="E22" s="19" t="s">
        <v>71</v>
      </c>
      <c r="F22" s="14">
        <v>0.5</v>
      </c>
      <c r="G22" s="14">
        <f>+((290+493)-(552+603))/(290+493)</f>
        <v>-0.47509578544061304</v>
      </c>
      <c r="H22" s="34" t="s">
        <v>2</v>
      </c>
      <c r="I22" s="38"/>
      <c r="J22" s="46"/>
      <c r="K22" s="29"/>
      <c r="L22" s="28"/>
      <c r="M22" s="38">
        <f t="shared" si="0"/>
        <v>0</v>
      </c>
      <c r="N22" s="34" t="s">
        <v>2</v>
      </c>
      <c r="O22" s="63" t="s">
        <v>121</v>
      </c>
    </row>
    <row r="23" spans="1:15" ht="69" customHeight="1" thickTop="1" thickBot="1" x14ac:dyDescent="0.3">
      <c r="A23" s="72"/>
      <c r="B23" s="24" t="s">
        <v>108</v>
      </c>
      <c r="C23" s="74"/>
      <c r="D23" s="21" t="s">
        <v>72</v>
      </c>
      <c r="E23" s="21" t="s">
        <v>73</v>
      </c>
      <c r="F23" s="14">
        <v>1</v>
      </c>
      <c r="G23" s="64">
        <v>0.8571428571428571</v>
      </c>
      <c r="H23" s="34" t="s">
        <v>2</v>
      </c>
      <c r="I23" s="47"/>
      <c r="J23" s="46"/>
      <c r="K23" s="27"/>
      <c r="L23" s="28"/>
      <c r="M23" s="38">
        <f t="shared" si="0"/>
        <v>0</v>
      </c>
      <c r="N23" s="45" t="s">
        <v>2</v>
      </c>
      <c r="O23" s="63" t="s">
        <v>122</v>
      </c>
    </row>
    <row r="24" spans="1:15" ht="73.5" customHeight="1" thickTop="1" thickBot="1" x14ac:dyDescent="0.3">
      <c r="A24" s="78" t="s">
        <v>44</v>
      </c>
      <c r="B24" s="24" t="s">
        <v>45</v>
      </c>
      <c r="C24" s="10" t="s">
        <v>56</v>
      </c>
      <c r="D24" s="6" t="s">
        <v>36</v>
      </c>
      <c r="E24" s="4" t="s">
        <v>36</v>
      </c>
      <c r="F24" s="7">
        <v>1</v>
      </c>
      <c r="G24" s="7">
        <v>1</v>
      </c>
      <c r="H24" s="34" t="s">
        <v>1</v>
      </c>
      <c r="I24" s="38"/>
      <c r="J24" s="46"/>
      <c r="K24" s="27"/>
      <c r="L24" s="36"/>
      <c r="M24" s="38">
        <f t="shared" si="0"/>
        <v>0</v>
      </c>
      <c r="N24" s="34" t="s">
        <v>1</v>
      </c>
      <c r="O24" s="63" t="s">
        <v>125</v>
      </c>
    </row>
    <row r="25" spans="1:15" ht="57.75" customHeight="1" thickTop="1" thickBot="1" x14ac:dyDescent="0.3">
      <c r="A25" s="78"/>
      <c r="B25" s="80" t="s">
        <v>43</v>
      </c>
      <c r="C25" s="82" t="s">
        <v>12</v>
      </c>
      <c r="D25" s="6" t="s">
        <v>34</v>
      </c>
      <c r="E25" s="4" t="s">
        <v>34</v>
      </c>
      <c r="F25" s="15">
        <v>0.99</v>
      </c>
      <c r="G25" s="15">
        <v>0.97</v>
      </c>
      <c r="H25" s="34"/>
      <c r="I25" s="38"/>
      <c r="J25" s="46"/>
      <c r="K25" s="35"/>
      <c r="L25" s="28"/>
      <c r="M25" s="38">
        <f t="shared" si="0"/>
        <v>0</v>
      </c>
      <c r="N25" s="34"/>
      <c r="O25" s="63" t="s">
        <v>126</v>
      </c>
    </row>
    <row r="26" spans="1:15" ht="73.5" customHeight="1" thickTop="1" thickBot="1" x14ac:dyDescent="0.3">
      <c r="A26" s="78"/>
      <c r="B26" s="81"/>
      <c r="C26" s="83"/>
      <c r="D26" s="6" t="s">
        <v>35</v>
      </c>
      <c r="E26" s="4" t="s">
        <v>35</v>
      </c>
      <c r="F26" s="15">
        <v>0.8</v>
      </c>
      <c r="G26" s="15">
        <v>0.16</v>
      </c>
      <c r="H26" s="48"/>
      <c r="I26" s="38"/>
      <c r="J26" s="46"/>
      <c r="K26" s="35"/>
      <c r="L26" s="28"/>
      <c r="M26" s="38">
        <f t="shared" si="0"/>
        <v>0</v>
      </c>
      <c r="N26" s="15"/>
      <c r="O26" s="63" t="s">
        <v>123</v>
      </c>
    </row>
    <row r="27" spans="1:15" ht="15.75" thickTop="1" x14ac:dyDescent="0.25">
      <c r="H27" s="30"/>
      <c r="I27" s="31"/>
      <c r="J27" s="32"/>
      <c r="K27" s="31"/>
      <c r="L27" s="32"/>
      <c r="M27" s="31"/>
      <c r="N27" s="30"/>
    </row>
    <row r="28" spans="1:15" ht="15.75" thickBot="1" x14ac:dyDescent="0.3">
      <c r="H28" s="30"/>
      <c r="I28" s="31"/>
      <c r="J28" s="32"/>
      <c r="K28" s="31"/>
      <c r="L28" s="32"/>
      <c r="M28" s="31"/>
      <c r="N28" s="30"/>
    </row>
    <row r="29" spans="1:15" ht="35.25" customHeight="1" thickBot="1" x14ac:dyDescent="0.3">
      <c r="A29" s="16" t="s">
        <v>24</v>
      </c>
      <c r="B29" s="85" t="s">
        <v>55</v>
      </c>
      <c r="C29" s="86"/>
      <c r="H29" s="30"/>
      <c r="I29" s="31"/>
      <c r="J29" s="32"/>
      <c r="K29" s="31"/>
      <c r="L29" s="32"/>
      <c r="M29" s="31"/>
      <c r="N29" s="30"/>
    </row>
    <row r="30" spans="1:15" ht="15.75" thickBot="1" x14ac:dyDescent="0.3">
      <c r="A30" s="16" t="s">
        <v>25</v>
      </c>
      <c r="B30" s="76" t="s">
        <v>109</v>
      </c>
      <c r="C30" s="77"/>
      <c r="H30" s="30"/>
      <c r="I30" s="31"/>
      <c r="J30" s="32"/>
      <c r="K30" s="31"/>
      <c r="L30" s="32"/>
      <c r="M30" s="31"/>
      <c r="N30" s="30"/>
    </row>
    <row r="31" spans="1:15" x14ac:dyDescent="0.25">
      <c r="H31" s="30"/>
      <c r="I31" s="31"/>
      <c r="J31" s="32"/>
      <c r="K31" s="31"/>
      <c r="L31" s="32"/>
      <c r="M31" s="31"/>
      <c r="N31" s="30"/>
    </row>
    <row r="32" spans="1:15" x14ac:dyDescent="0.25">
      <c r="H32" s="30"/>
      <c r="I32" s="31"/>
      <c r="J32" s="33"/>
      <c r="K32" s="31"/>
      <c r="L32" s="33"/>
      <c r="M32" s="31"/>
      <c r="N32" s="30"/>
    </row>
    <row r="33" spans="8:14" x14ac:dyDescent="0.25">
      <c r="H33" s="30"/>
      <c r="I33" s="31"/>
      <c r="J33" s="33"/>
      <c r="K33" s="31"/>
      <c r="L33" s="33"/>
      <c r="M33" s="31"/>
      <c r="N33" s="30"/>
    </row>
    <row r="34" spans="8:14" x14ac:dyDescent="0.25">
      <c r="H34" s="30"/>
      <c r="I34" s="31"/>
      <c r="J34" s="33"/>
      <c r="K34" s="31"/>
      <c r="L34" s="33"/>
      <c r="M34" s="31"/>
      <c r="N34" s="30"/>
    </row>
    <row r="35" spans="8:14" x14ac:dyDescent="0.25">
      <c r="H35" s="30"/>
      <c r="I35" s="31"/>
      <c r="J35" s="33"/>
      <c r="K35" s="31"/>
      <c r="L35" s="33"/>
      <c r="M35" s="31"/>
      <c r="N35" s="30"/>
    </row>
    <row r="36" spans="8:14" x14ac:dyDescent="0.25">
      <c r="H36" s="30"/>
      <c r="I36" s="31"/>
      <c r="J36" s="33"/>
      <c r="K36" s="31"/>
      <c r="L36" s="33"/>
      <c r="M36" s="31"/>
      <c r="N36" s="30"/>
    </row>
  </sheetData>
  <mergeCells count="20">
    <mergeCell ref="B30:C30"/>
    <mergeCell ref="A19:A21"/>
    <mergeCell ref="E8:E10"/>
    <mergeCell ref="A17:A18"/>
    <mergeCell ref="B17:B18"/>
    <mergeCell ref="A8:A10"/>
    <mergeCell ref="A12:A13"/>
    <mergeCell ref="B25:B26"/>
    <mergeCell ref="C25:C26"/>
    <mergeCell ref="A24:A26"/>
    <mergeCell ref="A15:A16"/>
    <mergeCell ref="B29:C29"/>
    <mergeCell ref="B2:N2"/>
    <mergeCell ref="B4:N4"/>
    <mergeCell ref="F8:F10"/>
    <mergeCell ref="D8:D10"/>
    <mergeCell ref="A22:A23"/>
    <mergeCell ref="C22:C23"/>
    <mergeCell ref="H17:H18"/>
    <mergeCell ref="G8:G10"/>
  </mergeCells>
  <printOptions horizontalCentered="1"/>
  <pageMargins left="0.23622047244094491" right="0.23622047244094491" top="0.31496062992125984" bottom="0.47244094488188981" header="0.31496062992125984" footer="0.31496062992125984"/>
  <pageSetup paperSize="41" scale="81" fitToHeight="0" orientation="landscape" r:id="rId1"/>
  <headerFooter>
    <oddFooter>&amp;R&amp;"-,Negrita"&amp;9&amp;P/&amp;N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Programas</vt:lpstr>
      <vt:lpstr>Programas!Área_de_impresión</vt:lpstr>
      <vt:lpstr>Programas!Títulos_a_imprimir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2022-01-27T21:38:57Z</dcterms:modified>
</cp:coreProperties>
</file>