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orreal\Documents\PDA\2018\Seguimiento\DICIEMBRE\"/>
    </mc:Choice>
  </mc:AlternateContent>
  <bookViews>
    <workbookView xWindow="0" yWindow="0" windowWidth="20490" windowHeight="7755" tabRatio="863"/>
  </bookViews>
  <sheets>
    <sheet name="Matriz Evaluacion PDA" sheetId="23" r:id="rId1"/>
  </sheets>
  <externalReferences>
    <externalReference r:id="rId2"/>
  </externalReferences>
  <definedNames>
    <definedName name="_xlnm._FilterDatabase" localSheetId="0" hidden="1">'Matriz Evaluacion PDA'!$A$1:$M$127</definedName>
    <definedName name="_xlnm.Print_Area" localSheetId="0">'Matriz Evaluacion PDA'!$A$1:$M$127</definedName>
    <definedName name="_xlnm.Print_Titles" localSheetId="0">'Matriz Evaluacion PDA'!$1:$1</definedName>
  </definedNames>
  <calcPr calcId="162913"/>
</workbook>
</file>

<file path=xl/calcChain.xml><?xml version="1.0" encoding="utf-8"?>
<calcChain xmlns="http://schemas.openxmlformats.org/spreadsheetml/2006/main">
  <c r="L127" i="23" l="1"/>
  <c r="J126" i="23" l="1"/>
  <c r="J125" i="23"/>
  <c r="J124" i="23"/>
  <c r="J123" i="23"/>
  <c r="J122" i="23"/>
  <c r="J121" i="23"/>
  <c r="J120" i="23"/>
  <c r="J119" i="23"/>
  <c r="J118" i="23"/>
  <c r="J117" i="23"/>
  <c r="J116" i="23"/>
  <c r="J115" i="23"/>
  <c r="J114" i="23"/>
  <c r="J113" i="23"/>
  <c r="J112" i="23"/>
  <c r="J111" i="23"/>
  <c r="J110" i="23"/>
  <c r="J109" i="23"/>
  <c r="J108" i="23"/>
  <c r="J107" i="23"/>
  <c r="J106" i="23"/>
  <c r="J105" i="23"/>
  <c r="J104" i="23"/>
  <c r="J103" i="23"/>
  <c r="J102" i="23"/>
  <c r="J101" i="23"/>
  <c r="J100" i="23"/>
  <c r="J99" i="23"/>
  <c r="J98" i="23"/>
  <c r="J97" i="23"/>
  <c r="J96" i="23"/>
  <c r="J95" i="23"/>
  <c r="J94" i="23"/>
  <c r="J93" i="23"/>
  <c r="J92" i="23"/>
  <c r="J91" i="23"/>
  <c r="J90" i="23"/>
  <c r="J89" i="23"/>
  <c r="J88" i="23"/>
  <c r="J87" i="23"/>
  <c r="J86" i="23"/>
  <c r="J85" i="23"/>
  <c r="J84" i="23"/>
  <c r="J83" i="23"/>
  <c r="J82" i="23"/>
  <c r="J81" i="23"/>
  <c r="J80" i="23"/>
  <c r="J79" i="23"/>
  <c r="J78" i="23"/>
  <c r="J77" i="23"/>
  <c r="J76" i="23"/>
  <c r="J75" i="23"/>
  <c r="J74" i="23"/>
  <c r="J73" i="23"/>
  <c r="J72" i="23"/>
  <c r="J71" i="23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9" i="23"/>
  <c r="J48" i="23"/>
  <c r="J47" i="23"/>
  <c r="J46" i="23"/>
  <c r="J45" i="23"/>
  <c r="J44" i="23"/>
  <c r="J43" i="23"/>
  <c r="J42" i="23"/>
  <c r="J41" i="23"/>
  <c r="K41" i="23" s="1"/>
  <c r="J40" i="23"/>
  <c r="J39" i="23"/>
  <c r="J38" i="23"/>
  <c r="J37" i="23"/>
  <c r="J36" i="23"/>
  <c r="J35" i="23"/>
  <c r="K35" i="23" s="1"/>
  <c r="J34" i="23"/>
  <c r="J33" i="23"/>
  <c r="J32" i="23"/>
  <c r="J31" i="23"/>
  <c r="J30" i="23"/>
  <c r="J29" i="23"/>
  <c r="K29" i="23" s="1"/>
  <c r="J28" i="23"/>
  <c r="K28" i="23" s="1"/>
  <c r="J27" i="23"/>
  <c r="J26" i="23"/>
  <c r="J25" i="23"/>
  <c r="J24" i="23"/>
  <c r="J23" i="23"/>
  <c r="K23" i="23" s="1"/>
  <c r="J22" i="23"/>
  <c r="J21" i="23"/>
  <c r="J20" i="23"/>
  <c r="J19" i="23"/>
  <c r="J18" i="23"/>
  <c r="J17" i="23"/>
  <c r="J16" i="23"/>
  <c r="J15" i="23"/>
  <c r="J14" i="23"/>
  <c r="J13" i="23"/>
  <c r="J12" i="23"/>
  <c r="J11" i="23"/>
  <c r="K11" i="23" s="1"/>
  <c r="J10" i="23"/>
  <c r="K10" i="23" s="1"/>
  <c r="J9" i="23"/>
  <c r="J8" i="23"/>
  <c r="J7" i="23"/>
  <c r="J6" i="23"/>
  <c r="J5" i="23"/>
  <c r="J4" i="23"/>
  <c r="J3" i="23"/>
  <c r="J2" i="23"/>
  <c r="K127" i="23" l="1"/>
</calcChain>
</file>

<file path=xl/sharedStrings.xml><?xml version="1.0" encoding="utf-8"?>
<sst xmlns="http://schemas.openxmlformats.org/spreadsheetml/2006/main" count="379" uniqueCount="279">
  <si>
    <t>INDICADOR</t>
  </si>
  <si>
    <t>RESPONSABLE</t>
  </si>
  <si>
    <t>Vicerrector Administrativo</t>
  </si>
  <si>
    <t>Gestión de proyectos de desarrollo social y productivo</t>
  </si>
  <si>
    <t>Recuperación y preservación del patrimonio y del acervo cultural local, regional y nacional</t>
  </si>
  <si>
    <t>Fortalecimiento de las capacidades y servicios de extensión</t>
  </si>
  <si>
    <t>Fomento al emprendimiento</t>
  </si>
  <si>
    <t>Gestión de proyectos de investigación en conjunto con el sector productivo y entidades gubernamentales</t>
  </si>
  <si>
    <t xml:space="preserve">Modernización y adecuación de la infraestructura física
</t>
  </si>
  <si>
    <t>Directora de Talento Humano</t>
  </si>
  <si>
    <t>N°</t>
  </si>
  <si>
    <t>Propiedad intelectual y gestión del conocimiento</t>
  </si>
  <si>
    <t>OBJETIVO</t>
  </si>
  <si>
    <t>Programa de seguimiento y vinculación del egresado y su asociación</t>
  </si>
  <si>
    <t>TOTAL</t>
  </si>
  <si>
    <t>Acreditación institucional y de programas académicos por alta calidad.</t>
  </si>
  <si>
    <t>Incremento y diversificación de las fuentes de recursos para el financiamiento.</t>
  </si>
  <si>
    <t>Modelo de gestión integral de personal administrativo.</t>
  </si>
  <si>
    <t>Fomento al desarrollo humano y salud integral.</t>
  </si>
  <si>
    <t xml:space="preserve">Consolidación de grupos e institutos de investigación.
</t>
  </si>
  <si>
    <t>META</t>
  </si>
  <si>
    <t>PROYECTO</t>
  </si>
  <si>
    <t>Vicerrector de Investigación</t>
  </si>
  <si>
    <t>Director de Bienestar Universitario</t>
  </si>
  <si>
    <t>Modelo de gestión integral de personal docente.</t>
  </si>
  <si>
    <t>Número de estudiantes participantes en eventos académicos nacionales e internacionales</t>
  </si>
  <si>
    <t>Fortalecimiento de los procesos de autoevaluación, acreditación y mejoramiento continuo</t>
  </si>
  <si>
    <t>Formulación de políticas y lineamientos para el diseño y desarrollo curricular</t>
  </si>
  <si>
    <t>Ampliación de cobertura y fortalecimiento de la oferta académica presencial.</t>
  </si>
  <si>
    <t>Fomento del uso de las TIC en los procesos académicos y administrativos</t>
  </si>
  <si>
    <t>Financiar total o parcialmente la ejecución de proyectos de investigación, desarrollo experimental, innovación, creación artística y cultural , con el fin de generar producción intelectual y fortalecer las capacidades de los grupos de investigación</t>
  </si>
  <si>
    <t>Número de trabajos de grado en modalidad investigación aprobados en convocatorias internas de financiación</t>
  </si>
  <si>
    <t>Número de eventos relacionados con I+D+i realizados por la Unimagdalena</t>
  </si>
  <si>
    <t xml:space="preserve">Número de espacios físicos para I+D+i nuevos o mejorados </t>
  </si>
  <si>
    <t xml:space="preserve">Programa para la participación bilateral de profesionales, docentes, investigadores y estudiantes en actividades con la industria </t>
  </si>
  <si>
    <t>Crear y fortalecer relaciones con organizaciones del entorno local, nacional e internacional que permitan dinamizar la realización de actividades de I+D+i por medio del establecimiento y operación de convenios, la movilidad saliente y entrante, la participación en eventos y la coautoría de productos de I+D+i.</t>
  </si>
  <si>
    <t>Número de convenios para dinamizar y realizar actividades de I+D+i</t>
  </si>
  <si>
    <t>Número de investigadores de otras instituciones que visitan la Unimagdalena para realizar actividades de I+D+i</t>
  </si>
  <si>
    <t>1. ASEGURAMIENTO DE LA CALIDAD Y ACREDITACIÓN</t>
  </si>
  <si>
    <t>2. FORMACIÓN AVANZADA Y DESARROLLO HUMANO</t>
  </si>
  <si>
    <t>3. INVESTIGACIÓN, INNOVACIÓN Y RESPONSABILIDAD SOCIAL Y AMBIENTAL</t>
  </si>
  <si>
    <t>4. DESARROLLO ORGANIZACIONAL, INFRAESTRUCTURA FÍSICA, TECNOLÓGICA Y DE SERVICIOS</t>
  </si>
  <si>
    <t>Jefe Oficina de Relaciones Internacionales</t>
  </si>
  <si>
    <t>Número de actividades de bienestar realizadas para las familias de estudiantes, docentes, empleados administrativos, pensionados y graduados</t>
  </si>
  <si>
    <t>Porcentaje de beneficiarios del Programa de Almuerzos y Refrigerios Gratuitos que permanecen matriculados.</t>
  </si>
  <si>
    <t>Fortalecimiento de los programas para facilitar permanencia, graduación e inclusión de la comunidad estudiantil</t>
  </si>
  <si>
    <t>Fortalecimiento de los programas de apoyo a la manutención y desarrollo estudiantil</t>
  </si>
  <si>
    <t>Sistema de seguimiento y acompañamiento al Egresado</t>
  </si>
  <si>
    <t>Extensión solidaria y educación continua</t>
  </si>
  <si>
    <t>Participación en convocatorias externas</t>
  </si>
  <si>
    <t>Fortalecimiento de la capacidad financiera</t>
  </si>
  <si>
    <t xml:space="preserve">Movilidad de docentes </t>
  </si>
  <si>
    <t>Fortalecer el intercambio de estudiantes con comunidades académicas nacionales e internacionales.</t>
  </si>
  <si>
    <t>Fortalecer el intercambio de docentes con comunidades académicas nacionales e internacionales.</t>
  </si>
  <si>
    <t>Fortalecimiento de la planta de personal administrativo</t>
  </si>
  <si>
    <t>Ordenamiento espacial del campus y gestión ambiental</t>
  </si>
  <si>
    <t>Fortalecimiento de la identidad, posicionamiento, presencia digital y de marca de la Universidad del Magdalena</t>
  </si>
  <si>
    <t>Accesibilidad e inclusión</t>
  </si>
  <si>
    <t>Fomento y creación de espacios académicos para el fortalecimiento de las relaciones con el entorno</t>
  </si>
  <si>
    <t>Ampliación, modernización e integración de sistemas de gestión, comunicación e información institucionales</t>
  </si>
  <si>
    <t>TEMA ESTRATÉGICO PDU 2010 - 2019</t>
  </si>
  <si>
    <t>OBJETIVO ESTRATÉGICO</t>
  </si>
  <si>
    <t xml:space="preserve">INICIATIVA ESTRATÉGICA </t>
  </si>
  <si>
    <t>Modernización de la gestión administrativa</t>
  </si>
  <si>
    <t>Mejoramiento de la calidad de vida, bienestar y desarrollo personal de la comunidad universitaria</t>
  </si>
  <si>
    <t>Porcentaje de miembros de la comunidad universitaria participantes en actividades deportivas en los niveles formativo, recreativo y representativo</t>
  </si>
  <si>
    <t>Incrementar la cobertura de los programas de apoyo, inclusión y beneficios estudiantiles orientados a mitigar los factores de riesgo (de exclusión, de marginación o de abandono del sistema educativo)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</si>
  <si>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</si>
  <si>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planes estratégicos formulados en la política de "Smart University"</t>
  </si>
  <si>
    <t>Mejorar el posicionamiento y la presencia digital y de marca de Unimagdalena, a través del rediseño de un portal institucional integral que incluya  el desarrollo de plataformas digitales que promuevan la oferta científica, cultural y artística de la Universidad.</t>
  </si>
  <si>
    <t>Número de plataformas digitales desarrolladas para la promoción de la oferta científica, cultural y artística de la Universidad</t>
  </si>
  <si>
    <t>Incrementar la cobertura de los programas de apoyo a la manutención para mitigar los factores de riesgos económicos que conlleven al abandono del sistema educativo</t>
  </si>
  <si>
    <t>Fortalecimiento de la política de internacionalización de la Universidad del Magdalena</t>
  </si>
  <si>
    <t>Mejorar la calidad, eficacia y eficiencia de la investigación, la docencia y la extensión, mediante la participación en Consorcios y Alianzas Internacionales, movilidad nacional e internacional de estudiantes y en los diferentes espacios y contextos de formación, trabajo y vida universitaria</t>
  </si>
  <si>
    <t>Número de propuestas presentadas</t>
  </si>
  <si>
    <t>Número de propuestas adjudicadas</t>
  </si>
  <si>
    <t>Recursos gestionados por convocatorias (millones de pesos)</t>
  </si>
  <si>
    <t>Número de cátedras realizadas</t>
  </si>
  <si>
    <t>Número de asistentes a la cátedra</t>
  </si>
  <si>
    <t>Generar espacios para la interacción universidad - sociedad en las diferentes manifestaciones culturales</t>
  </si>
  <si>
    <t>Número de organizaciones sociales fortalecidas</t>
  </si>
  <si>
    <t>Número de actividades realizadas para el fortalecimiento de la relación universidad - entorno</t>
  </si>
  <si>
    <t>Número de personas capacitadas en las actividades de educación continua</t>
  </si>
  <si>
    <t>Implementar el sistema de seguimiento al egresado que fortalezca su vínculo con la Institución.</t>
  </si>
  <si>
    <t>Número de graduados actualizados, carnetizados y participantes en eventos institucionales</t>
  </si>
  <si>
    <t>Promover el desarrollo de proyectos conjuntos universidad - sector público y privado</t>
  </si>
  <si>
    <t>Número de actividades realizadas (exposiciones de arte y etnográficas, actividades culturales y producciones musicales)</t>
  </si>
  <si>
    <t>Número de publicaciones y mecanismos de difusión cultural</t>
  </si>
  <si>
    <t>Número de asistentes al Sistema de Museos</t>
  </si>
  <si>
    <t>Ampliar el número de docentes de planta con alta titulación</t>
  </si>
  <si>
    <t>Número de docentes en el programa de Formación Avanzada para la Docencia y la Investigación</t>
  </si>
  <si>
    <t>Número de cursos de capacitación y/o entrenamiento realizados</t>
  </si>
  <si>
    <t>Número de administrativos participantes de cursos de capacitación y/o entrenamiento.</t>
  </si>
  <si>
    <t>Número de empleados administrativos participantes en eventos académicos nacionales e internacionales</t>
  </si>
  <si>
    <t>Número de movilidades y/o intercambios de personal administrativo.</t>
  </si>
  <si>
    <t>Voluntariado Unimagdalena</t>
  </si>
  <si>
    <t>Número de proyectos y/o alianzas gestionados por el Voluntariado Unimagdalena</t>
  </si>
  <si>
    <t>Número de estudiantes activos en el Voluntariado Unimagdalena</t>
  </si>
  <si>
    <t>Número de actividades realizadas por el Voluntariado Unimagdalena</t>
  </si>
  <si>
    <t>Jefe Oficina de Aseguramiento de la Calidad</t>
  </si>
  <si>
    <t>Número de docentes vinculados por convocatoria pública de méritos, formación avanzada y relevo generacional.</t>
  </si>
  <si>
    <t>Mejorar la infraestructura física y tecnológica para I+D+i con la construcción o adecuación de espacios físicos, la adquisición o mejoramiento de equipos, la adquisición e incorporación de tecnologías de información y comunicación, y la adquisición de fuentes de conocimiento científico como  bases de datos y demás material bibliográfico.</t>
  </si>
  <si>
    <t>Fomentar la interacción de la Universidad con la comunidad.</t>
  </si>
  <si>
    <t>Número de beneficiarios de las actividades de extensión solidaria</t>
  </si>
  <si>
    <t>Infraestructura, Dotación y Equipos para el Fortalecimiento de la Gestión Académica y el Bienestar Universitario</t>
  </si>
  <si>
    <t>Infraestructura, Dotación y Equipos para el Fortalecimiento de la Gestión de la Extensión, la Proyección Social, Ambiental y Cultural</t>
  </si>
  <si>
    <t>Reformular la políticas y lineamientos para el diseño del currículo mediante estrategias participativas de la comunidad interna y externa.</t>
  </si>
  <si>
    <t>Vicerrectora Académica;
Directora Curricular y de Docencia</t>
  </si>
  <si>
    <t>Vicerrectora Académica</t>
  </si>
  <si>
    <t xml:space="preserve"> Vicerrectora Académica</t>
  </si>
  <si>
    <t>Vicerrector de Extensión y Proyección Social</t>
  </si>
  <si>
    <t>Jefe Oficina Asesora de Planeación</t>
  </si>
  <si>
    <t>Vicerrectora Académica; 
Director del CETEP</t>
  </si>
  <si>
    <t>Número de propuestas de proyectos de I+D+i presentadas para financiación interna, externa y de cooperación internacional.</t>
  </si>
  <si>
    <t>Número de equipos, licencias de software, libros y bases de datos para I+D+i adquiridos</t>
  </si>
  <si>
    <t>Movilidad nacional e internacional de la comunidad universitaria.</t>
  </si>
  <si>
    <t>Número de solicitudes de protección de producción intelectual tramitadas ante las entidades encargadas (SIC, DNDA, ICA, etc.)</t>
  </si>
  <si>
    <t>Fomentar, hacer seguimiento y promover los procesos de Autoevaluación, Acreditación y Aseguramiento de la calidad en los  programas académicos y en la Institución.</t>
  </si>
  <si>
    <t>Ajustar la infraestructura física, logística y tecnológica de la Universidad tomando como referencia las normas y estándares internacionales de accesibilidad e inclusión.</t>
  </si>
  <si>
    <t>Número de áreas adecuadas o servicios implementados para el mejoramiento de la accesibilidad</t>
  </si>
  <si>
    <t>Nuevos metros cuadrados construidos</t>
  </si>
  <si>
    <t>Aulas y laboratorios adecuados y/o modernizados para el desarrollo de actividades académicas</t>
  </si>
  <si>
    <t>Áreas intervenidas para el desarrollo de actividades de bienestar</t>
  </si>
  <si>
    <t>Dotación de implementos para el desarrollo de actividades en Disciplinas deportivas y áreas culturales  y de salud</t>
  </si>
  <si>
    <t>Número de estudiantes beneficiados por área construida, adecuada y/o modernizada para el desarrollo de actividades académicas y de bienestar universitario</t>
  </si>
  <si>
    <t>Espacios adecuados y/o modernizados para el desarrollo de actividades de extensión, proyección social, ambiental y Cultural</t>
  </si>
  <si>
    <t>Número de personas beneficiadas por espacios adecuados y/o modernizados para actividades de extensión, proyección social, ambiental y Cultural</t>
  </si>
  <si>
    <t>Espacios adecuados y/o modernizados para el desarrollo de la gestión administrativa</t>
  </si>
  <si>
    <t>Número de personas beneficiadas por espacios y/o redes de servicios adecuadas y/o modernizadas</t>
  </si>
  <si>
    <t>Número de redes de servicio construidas y/o modernizadas</t>
  </si>
  <si>
    <t>Número de pensiones subrogadas en nómina de Colpensiones y compartidas con la Universidad</t>
  </si>
  <si>
    <t>Disminución del gasto anual por pago de mesadas pensionales</t>
  </si>
  <si>
    <t xml:space="preserve">Número de sistemas y/o aplicaciones de apoyo a la gestión implementados </t>
  </si>
  <si>
    <t>Ampliar y modernizar la infraestructura física, logísticos y tecnológica orientada a la gestión académica y el bienestar universitario.</t>
  </si>
  <si>
    <t>Ampliar y modernizar la infraestructura física, logísticos y tecnológica orientada a la gestión de la extensión, la proyección social, ambiental y cultural</t>
  </si>
  <si>
    <t>Ampliar y modernizar la infraestructura física, logísticos y tecnológica orientada a la gestión administrativa y la política de regionalización</t>
  </si>
  <si>
    <t>Nuevos sistemas de información y/o aplicaciones integrados</t>
  </si>
  <si>
    <t>Fortalecer la capacidad financiera de la institución.</t>
  </si>
  <si>
    <t>Número de miembros de la comunidad universitaria  beneficiados con el parque automotor</t>
  </si>
  <si>
    <t>Generar valor social en el entorno propiciando espacios de reflexión y formación sobre temas de actualidad e interés general, para la comunidad universitaria, organizaciones sociales y sus comunidades de influencia.</t>
  </si>
  <si>
    <t>Número de organizaciones fortalecidas por el trabajo final de los estudiantes en prácticas profesionales en el periodo</t>
  </si>
  <si>
    <t>Fortalecer la gestión institucional, mediante la implementación de tecnologías y herramientas de gestión para mejorar la agilidad de los procesos, la recopilación y entrega oportuna de información, que garanticen el acceso y la calidad de la información pública, y promuevan la rendición de cuentas y la prevención de la corrupción</t>
  </si>
  <si>
    <t>Modelo de gestión integral de personal docente</t>
  </si>
  <si>
    <t>Financiación de la formación científica</t>
  </si>
  <si>
    <t>Número de profesores y funcionarios miembros de grupos de investigación beneficiados</t>
  </si>
  <si>
    <t>Desarrollo de competencias y mejoramiento de los resultados en pruebas estandarizadas</t>
  </si>
  <si>
    <t>Fortalecimiento y Rediseño de la Oferta Académica de la Universidad del Magdalena</t>
  </si>
  <si>
    <t>Vicerrectora Académica;  Director Centro de Postgrados y Educación Continuada; Director IDEA</t>
  </si>
  <si>
    <t>Reorganizar y fortalecer la Universidad en su componente organizacional y de oferta académica de programas</t>
  </si>
  <si>
    <t>Fortalecimiento, actualización y cualificación de la planta docente</t>
  </si>
  <si>
    <t>Innovación educativa basada en tecnología</t>
  </si>
  <si>
    <t xml:space="preserve">Incorporar las TIC en las actividades de enseñanza, aprendizaje e investigación creativa. </t>
  </si>
  <si>
    <t>Diseño, creación y fortalecimiento de unidades de I+D+i y de gestión de I+D+i</t>
  </si>
  <si>
    <t>Edición, publicación y divulgación de la producción bibliográfica y audiovisual</t>
  </si>
  <si>
    <t>Formulación, ejecución y gestión de proyectos de I+D+i</t>
  </si>
  <si>
    <t>Fortalecimiento de relaciones con el entorno para I+D+i</t>
  </si>
  <si>
    <t>Infraestructura, dotación, equipos, software y bibliografía para actividades de I+D+i</t>
  </si>
  <si>
    <t>Organización de eventos de I+D+i</t>
  </si>
  <si>
    <t>Protección y transferencia de la propiedad intelectual producto de actividades de I+D+i</t>
  </si>
  <si>
    <t>Promoción y acompañamiento en procesos de innovación y emprendimiento</t>
  </si>
  <si>
    <t>Implementación de la política de "Smart University"</t>
  </si>
  <si>
    <t>Modernización y adecuación de la infraestructura física</t>
  </si>
  <si>
    <t>Informe de avance de acciones de mejora recomendadas por el Ministerio de Educación Nacional -MEN- (Resolución de acreditación), plan de mejoramiento institucional e indicadores de calidad</t>
  </si>
  <si>
    <t>Número de programas radicados y en trámite ante el MEN para solicitud de registro calificado.</t>
  </si>
  <si>
    <t>Número de programas radicados y en trámite ante el MEN para renovación de registro calificado</t>
  </si>
  <si>
    <t>Número de programas radicados y en trámite ante el CNA para solicitud de acreditación de alta calidad o renovación</t>
  </si>
  <si>
    <t>Número de eventos para la reformulación de políticas y lineamientos para el diseño del currículo.</t>
  </si>
  <si>
    <t>Mejorar el desempeño de los estudiantes en las pruebas estandarizadas</t>
  </si>
  <si>
    <t>Cualificación de docentes en formación y evaluación por competencias</t>
  </si>
  <si>
    <t>Número de docentes participando en eventos nacionales e internacionales</t>
  </si>
  <si>
    <t>Cualificar los empleados públicos administrativos y promover el intercambio de experiencias, como medios para el fortalecimiento de las competencias laborales y de gestión.</t>
  </si>
  <si>
    <t>Tasa de éxito de estudiantes que reciben asesoría por parte de ayudantes académicos en docencia</t>
  </si>
  <si>
    <t>Talento Magdalena</t>
  </si>
  <si>
    <t>Promover el acceso efectivo a la educación superior a los jóvenes magdalenenses destacados por su mérito académico.</t>
  </si>
  <si>
    <t>Porcentaje de estudiantes que ingresan al programa</t>
  </si>
  <si>
    <t>Creación de sedes regionales con una oferta académica acorde con las necesidades de la Región.</t>
  </si>
  <si>
    <t>Número de proyectos de I+D+i con financiación interna, externa y de cooperación internacional que inician en el periodo</t>
  </si>
  <si>
    <t>Diseñar, crear y fortalecer las unidades de I+D+i y de gestión de I+D+i, tales como, la Agencia de Desarrollo Local, centros especializados de servicios, el Centro de Colecciones, Grupos de Investigación y demás unidades existentes en la Unimagdalena.</t>
  </si>
  <si>
    <t>Número de unidades organizativas diseñadas o creadas</t>
  </si>
  <si>
    <t>Número de unidades organizativas puestas en marcha o fortalecidas.</t>
  </si>
  <si>
    <t>Proteger y transferir la producción intelectual de carácter científico, tecnológico o artístico y cultural generada por los grupos de investigación y los investigadores de la Unimagdalena.</t>
  </si>
  <si>
    <t>Número de convenios o contratos de transferencia de propiedad intelectual</t>
  </si>
  <si>
    <t>Editar, publicar y divulgar la producción bibliográfica y audiovisual generada por comunidad académica, científica y cultural tanto externa como interna de Unimagdalena</t>
  </si>
  <si>
    <t>Número de obras bibliográficas y audiovisuales publicados por la editorial</t>
  </si>
  <si>
    <t>Número de artículos de autoría de investigación de la Unimagdalena sometidos a publicaciones en el marco de la convocatoria de apoyo a publicación de artículos en inglés</t>
  </si>
  <si>
    <t>Propiedad intelectual y gestión del conocimiento.</t>
  </si>
  <si>
    <t>Mejorar las capacidades del talento humano dedicado a actividades de I+D+i por medio de capacitaciones de diversos tipos y eventos organizados en Unimagdalena.</t>
  </si>
  <si>
    <t>Número de participantes en eventos relacionados con I+D+i organizados por la Unimagdalena</t>
  </si>
  <si>
    <t>Número de encuentros, seminarios y talleres artísticos en arte, cultura para el emprendimiento e innovacción tecnologica con cooperación nacional y/o internacional del Sistema de Museos.</t>
  </si>
  <si>
    <t>Número de actividades y programas de educación continua realizadas por las unidades académicas</t>
  </si>
  <si>
    <t>Número de docentes de Unimagdalena activos en el Voluntariado</t>
  </si>
  <si>
    <t>Número de egresados de Unimagdalena activos en el Voluntariado</t>
  </si>
  <si>
    <t>Número de personas beneficiadas de las actividades del Voluntariado</t>
  </si>
  <si>
    <t>Atender a los miembros de la comunidad universitaria interesados en graduarse con la opción Práctica de Innovación y Emprendimiento o iniciar procesos de Spin- Off.</t>
  </si>
  <si>
    <t>Número de trabajos de grado en modalidad de práctica de innovación y emprendimiento.</t>
  </si>
  <si>
    <t>Número de productos mínimos viables desarrollados.</t>
  </si>
  <si>
    <t>Número de planes de negocios desarrollados</t>
  </si>
  <si>
    <t>Número de graduados beneficiados a través de estímulos académicos</t>
  </si>
  <si>
    <t>Alianzas estratégicas Universidad - Empresa</t>
  </si>
  <si>
    <t>Número de estudiantes activos con practicas profesionales en el exterior</t>
  </si>
  <si>
    <t>Número de alianzas y/o Convenios establecidas con entidades del sector público y privado</t>
  </si>
  <si>
    <t>Número de integrantes de grupos de investigación que participan en eventos o pasantías relacionados con I+D+i</t>
  </si>
  <si>
    <t>Número de materiales y Objetos Virtuales de Aprendizaje (OVA) desarrollados por los profesores bajo la tutoría del CETEP.</t>
  </si>
  <si>
    <t>Número de docentes asistentes a cualificaciones sobre uso y apropiación de TIC en actividades de enseñanza-aprendizaje.</t>
  </si>
  <si>
    <t>Porcentaje de incremento del recaudo de  recursos provenientes de la estampilla Refundación de la Universidad del Magdalena de Cara al Nuevo Milenio con relación a la vigencia anterior</t>
  </si>
  <si>
    <t>Retroactivo pensional generado por la subrogación pensional durante la vigencia</t>
  </si>
  <si>
    <t>Fortalecimiento del Sistema de Museos y la Oferta Cultural</t>
  </si>
  <si>
    <t xml:space="preserve">Fortalecer el concepto de "Smart University" de la Universidad del Magdalena a partir del diseño y formulación de planes estratégicos en sistemas de información (SI), tecnologías de información (TI) e infraestructura energética, y la adecuación de espacios físicos y/o virtuales que estén acordes con la visión estratégica definida.  </t>
  </si>
  <si>
    <t>Porcentaje de puntos totales (Total Score) en Ranking Internacional de Sostenibilidad Ambiental UI Green Metric</t>
  </si>
  <si>
    <t>Espacios adecuados y/o modernizados bajo el concepto de Smart University</t>
  </si>
  <si>
    <t>Número de sistemas de gestión integrados a COGUI+ que cuenten con certificación de sus procesos bajo estándares nacionales y/o internacionales</t>
  </si>
  <si>
    <t>Número de Transferencias documentales realizadas al Archivo Central</t>
  </si>
  <si>
    <t>Número de estudiantes en cursos de idiomas Conexión Global</t>
  </si>
  <si>
    <t>Número de programas técnico profesional y tecnológicos creados</t>
  </si>
  <si>
    <t>Número de programas profesionales creados</t>
  </si>
  <si>
    <t>Número de programas de postgrados creados</t>
  </si>
  <si>
    <t>Número de docentes cualificados</t>
  </si>
  <si>
    <t>Recursos gestionados de orden nacional durante la vigencia para inversión o funcionamiento</t>
  </si>
  <si>
    <t>Porcentaje de Expedientes organizados de los diferentes convenios firmados por la Institución (Recursos Administrados)</t>
  </si>
  <si>
    <t>Porcentaje de Depuración de los saldos de las cuentas que conforman el activo de la Institución, revelados en los estados financieros con corte a 31 de diciembre de 2017</t>
  </si>
  <si>
    <t>Porcentaje de Depuración de los saldos de las cuentas que conforman el pasivo de la Institución, revelados en los estados financieros con corte a 31 de Diciembre de 2017</t>
  </si>
  <si>
    <t>Número de estudiantes activos en prácticas profesionales en entidades públicas</t>
  </si>
  <si>
    <t>Número de estudiantes activos en prácticas profesionales en entidades privadas</t>
  </si>
  <si>
    <t>Vincular a actores universitarios y de la comunidad externa que tengan vocación de servicios para desarrollar proyectos en beneficio de la sociedad en general a través de un ejercicio libre y organizado en cumplimiento de la política de responsabilidad social universitaria</t>
  </si>
  <si>
    <t>Número de seminarios y/o programas de formación continua en: arte, patrimonio cultura y turismo</t>
  </si>
  <si>
    <t>Porcentaje de participación de estudiantes, docentes y Administrativos en actividades de salud</t>
  </si>
  <si>
    <t>Porcentaje de participación de estudiantes, docentes y Administrativos en actividades de Cultura</t>
  </si>
  <si>
    <t>Número de estudiantes participantes en talleres y eventos de formación para el fortalecimiento en competencias genéricas y específicas.</t>
  </si>
  <si>
    <t>Número de documentos para la reformulación de políticas y lineamientos para el diseño del currículo</t>
  </si>
  <si>
    <t>Número de ediciones (volúmenes o números) de revistas publicaciones por la editorial</t>
  </si>
  <si>
    <r>
      <rPr>
        <b/>
        <sz val="14"/>
        <rFont val="Arial Narrow"/>
        <family val="2"/>
      </rPr>
      <t>Objetivo 1</t>
    </r>
    <r>
      <rPr>
        <sz val="14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Institucional.</t>
    </r>
  </si>
  <si>
    <r>
      <rPr>
        <b/>
        <sz val="14"/>
        <rFont val="Arial Narrow"/>
        <family val="2"/>
      </rPr>
      <t xml:space="preserve">Objetivo 2 </t>
    </r>
    <r>
      <rPr>
        <sz val="14"/>
        <rFont val="Arial Narrow"/>
        <family val="2"/>
      </rPr>
      <t>Fortalecer la internacionalización de los procesos misionales: docencia, investigación y extensión, promoviendo la apertura e interacción con la comunidad internacional.</t>
    </r>
  </si>
  <si>
    <r>
      <rPr>
        <b/>
        <sz val="14"/>
        <rFont val="Arial Narrow"/>
        <family val="2"/>
      </rPr>
      <t xml:space="preserve">Objetivo 3 </t>
    </r>
    <r>
      <rPr>
        <sz val="14"/>
        <rFont val="Arial Narrow"/>
        <family val="2"/>
      </rPr>
      <t>Ampliar cobertura y la oferta académica en el pregrado y en el posgrado.</t>
    </r>
  </si>
  <si>
    <r>
      <rPr>
        <b/>
        <sz val="14"/>
        <rFont val="Arial Narrow"/>
        <family val="2"/>
      </rPr>
      <t xml:space="preserve">Objetivo 5 </t>
    </r>
    <r>
      <rPr>
        <sz val="14"/>
        <rFont val="Arial Narrow"/>
        <family val="2"/>
      </rPr>
      <t>Desarrollar un modelo de gestión de personal que eleve el nivel de formación y competencias del talento humano.</t>
    </r>
  </si>
  <si>
    <r>
      <rPr>
        <b/>
        <sz val="14"/>
        <rFont val="Arial Narrow"/>
        <family val="2"/>
      </rPr>
      <t>Objetivo 5</t>
    </r>
    <r>
      <rPr>
        <sz val="14"/>
        <rFont val="Arial Narrow"/>
        <family val="2"/>
      </rPr>
      <t xml:space="preserve"> Desarrollar un modelo de gestión de personal que eleve el nivel de formación y competencias del talento humano.</t>
    </r>
  </si>
  <si>
    <r>
      <rPr>
        <b/>
        <sz val="14"/>
        <rFont val="Arial Narrow"/>
        <family val="2"/>
      </rPr>
      <t xml:space="preserve">Objetivo 5 </t>
    </r>
    <r>
      <rPr>
        <sz val="14"/>
        <rFont val="Arial Narrow"/>
        <family val="2"/>
      </rPr>
      <t>Desarrollar un modelo de gestión de personal que eleve el nivel de formación y competencias del talento humano</t>
    </r>
  </si>
  <si>
    <r>
      <rPr>
        <b/>
        <sz val="14"/>
        <rFont val="Arial Narrow"/>
        <family val="2"/>
      </rPr>
      <t xml:space="preserve">Objetivo 6 </t>
    </r>
    <r>
      <rPr>
        <sz val="14"/>
        <rFont val="Arial Narrow"/>
        <family val="2"/>
      </rPr>
      <t>Mejorar la calidad de vida y el bienestar de la comunidad universitaria.</t>
    </r>
  </si>
  <si>
    <r>
      <rPr>
        <b/>
        <sz val="14"/>
        <rFont val="Arial Narrow"/>
        <family val="2"/>
      </rPr>
      <t>Objetivo 4</t>
    </r>
    <r>
      <rPr>
        <sz val="14"/>
        <rFont val="Arial Narrow"/>
        <family val="2"/>
      </rPr>
      <t xml:space="preserve"> Fortalecer la presencia regional de la Universidad</t>
    </r>
  </si>
  <si>
    <r>
      <rPr>
        <b/>
        <sz val="14"/>
        <rFont val="Arial Narrow"/>
        <family val="2"/>
      </rPr>
      <t xml:space="preserve">Objetivo 7 </t>
    </r>
    <r>
      <rPr>
        <sz val="14"/>
        <rFont val="Arial Narrow"/>
        <family val="2"/>
      </rPr>
      <t xml:space="preserve">Promover el desarrollo de Ciencia, Tecnología e Innovación que impulse la transformación productiva y el desarrollo sostenible de la región y el país.
</t>
    </r>
  </si>
  <si>
    <r>
      <rPr>
        <b/>
        <sz val="14"/>
        <rFont val="Arial Narrow"/>
        <family val="2"/>
      </rPr>
      <t xml:space="preserve">Objetivo 7 </t>
    </r>
    <r>
      <rPr>
        <sz val="14"/>
        <rFont val="Arial Narrow"/>
        <family val="2"/>
      </rPr>
      <t>Promover el desarrollo de Ciencia, Tecnología e Innovación que impulse la transformación productiva y el desarrollo sostenible de la región y el país.</t>
    </r>
  </si>
  <si>
    <r>
      <rPr>
        <b/>
        <sz val="14"/>
        <rFont val="Arial Narrow"/>
        <family val="2"/>
      </rPr>
      <t xml:space="preserve">Objetivo 8 </t>
    </r>
    <r>
      <rPr>
        <sz val="14"/>
        <rFont val="Arial Narrow"/>
        <family val="2"/>
      </rPr>
      <t>Estimular el uso y apropiación del conocimiento en la solución de problemas del entorno así como la difusión y preservación del patrimonio cultural de las comunidades.</t>
    </r>
  </si>
  <si>
    <r>
      <rPr>
        <b/>
        <sz val="14"/>
        <rFont val="Arial Narrow"/>
        <family val="2"/>
      </rPr>
      <t>Objetivo 8</t>
    </r>
    <r>
      <rPr>
        <sz val="14"/>
        <rFont val="Arial Narrow"/>
        <family val="2"/>
      </rPr>
      <t xml:space="preserve"> Estimular el uso y apropiación del conocimiento en la solución de problemas del entorno así como la difusión y preservación del patrimonio cultural de las comunidades.</t>
    </r>
  </si>
  <si>
    <r>
      <rPr>
        <b/>
        <sz val="14"/>
        <rFont val="Arial Narrow"/>
        <family val="2"/>
      </rPr>
      <t xml:space="preserve">Objetivo 9 </t>
    </r>
    <r>
      <rPr>
        <sz val="14"/>
        <rFont val="Arial Narrow"/>
        <family val="2"/>
      </rPr>
      <t>Fortalecer la relación y cooperación universidad-empresa-estado en articulación con la sociedad.</t>
    </r>
  </si>
  <si>
    <r>
      <rPr>
        <b/>
        <sz val="14"/>
        <rFont val="Arial Narrow"/>
        <family val="2"/>
      </rPr>
      <t xml:space="preserve">Objetivo 10 </t>
    </r>
    <r>
      <rPr>
        <sz val="14"/>
        <rFont val="Arial Narrow"/>
        <family val="2"/>
      </rPr>
      <t>Ampliar y modernizar la infraestructura de manera sostenible y amigable con el ambiente.</t>
    </r>
  </si>
  <si>
    <r>
      <rPr>
        <b/>
        <sz val="14"/>
        <rFont val="Arial Narrow"/>
        <family val="2"/>
      </rPr>
      <t xml:space="preserve">Objetivo 11 </t>
    </r>
    <r>
      <rPr>
        <sz val="14"/>
        <rFont val="Arial Narrow"/>
        <family val="2"/>
      </rPr>
      <t>Adoptar una estructura organizacional acorde con el crecimiento y desarrollo de la Institución</t>
    </r>
  </si>
  <si>
    <r>
      <rPr>
        <b/>
        <sz val="14"/>
        <rFont val="Arial Narrow"/>
        <family val="2"/>
      </rPr>
      <t xml:space="preserve">Objetivo 12 </t>
    </r>
    <r>
      <rPr>
        <sz val="14"/>
        <rFont val="Arial Narrow"/>
        <family val="2"/>
      </rPr>
      <t>Apropiar y articular el uso de las TIC en los procesos misionales, estratégicos y de apoyo.</t>
    </r>
  </si>
  <si>
    <r>
      <t xml:space="preserve">
</t>
    </r>
    <r>
      <rPr>
        <b/>
        <sz val="14"/>
        <rFont val="Arial Narrow"/>
        <family val="2"/>
      </rPr>
      <t xml:space="preserve">Objetivo 14 </t>
    </r>
    <r>
      <rPr>
        <sz val="14"/>
        <rFont val="Arial Narrow"/>
        <family val="2"/>
      </rPr>
      <t xml:space="preserve">Diversificar mecanismos de gestión de recursos financieros que garanticen el cumplimiento de la misión institucional.
</t>
    </r>
  </si>
  <si>
    <t>Mejorar las capacidades científicas de profesores y funcionarios miembros de grupos de investigación de la Universidad por medio de la financiación de cursos independientes homologables en programas de doctorado de instituciones colombianas o extranjeras.</t>
  </si>
  <si>
    <t>Movilidad de estudiantes</t>
  </si>
  <si>
    <t>Facilitar la gestión para la consecución de recursos externos mediante la presentación de ofertas de servicios  para suplir las necesidades expresadas por entidades publicas y/o empresas  privadas</t>
  </si>
  <si>
    <t>Número de actividades de salud familiar y convivencia social, ambiental y cultural (Jornadas de atención integral)</t>
  </si>
  <si>
    <t>Porcentaje de estudiantes con acompañamiento psicopedagógico y atención a sus capacidades diferenciales de aprendizaje</t>
  </si>
  <si>
    <t>Porcentaje de ejecución de la estrategia de posicionamiento de marca Unimagdalena</t>
  </si>
  <si>
    <t>Consolidar un modelo de gestión que garantice el aseguramiento de la calidad en la Institución.</t>
  </si>
  <si>
    <t>Fortalecimiento de la cultura de la planeación y el direccionamiento estratégico</t>
  </si>
  <si>
    <t>Formulación del nuevo Plan de Desarrollo Estratégico 2020 -2030 - Fase I diagnóstico</t>
  </si>
  <si>
    <t>Establecer una línea base de los factores y principales indicadores de acreditación institucional para la construcción del plan de desarrollo de la Universidad articulado con los referentes estratégicos al 2030</t>
  </si>
  <si>
    <t>Diagnóstico elaborado</t>
  </si>
  <si>
    <t>Número de sesiones participativas</t>
  </si>
  <si>
    <t>Director de Programa de Psicología</t>
  </si>
  <si>
    <t>Brindar servicios de calidad soportados en la investigación científica, que permitan dar solución a las necesidades de la comunidad universitaria, familias, grupos sociales, organizaciones del nivel local y regional, y demás que requieran los servicios y la ayuda psicológica asistencial.</t>
  </si>
  <si>
    <t>Porcentaje de miembros de la comunidad universitaría beneficiarios de los servicios psicologicos en atención individual</t>
  </si>
  <si>
    <t>Número de actividades de promoción y prevención en salud mental realizadas para la comunidad universitaría</t>
  </si>
  <si>
    <t>Número de actividades para facilitar la permanencia y la inclusión de la comunidad estudiantil</t>
  </si>
  <si>
    <t>Número de actividades de extensión y proyección social</t>
  </si>
  <si>
    <t>Número de convenios o alianzas estrategicas establecidas</t>
  </si>
  <si>
    <t>MEDICIÓN 30 DICIEMBRE</t>
  </si>
  <si>
    <t>CUMPLIMIENTO DEL INDICADOR</t>
  </si>
  <si>
    <t>AVANCE DEL PROYECTO</t>
  </si>
  <si>
    <t>Programa de Atención Psicológica</t>
  </si>
  <si>
    <t>PRESUPUESTO EJECUTADO</t>
  </si>
  <si>
    <t>Número de graduados vinculados a través de vacantes ofertadas por la Bolsa de Empleo Unimagdalena</t>
  </si>
  <si>
    <t>Número de estudiantes en movilidad nacional e internacional saliente a través de Convocatorias</t>
  </si>
  <si>
    <t xml:space="preserve">Número de docentes y administrativos capacitados en Cooperación e Internacionalización </t>
  </si>
  <si>
    <t>Número de estudiantes internacionales y nacionales en movilidad entrante</t>
  </si>
  <si>
    <t>Número de proyectos financiados en convocatorias internacionales</t>
  </si>
  <si>
    <t>Número de actividades de apoyo en iniciativas culturales en proyección de arte y cultura a nivel interno y/o externo</t>
  </si>
  <si>
    <t>Número de graduados vinculados al programa de emprendimiento</t>
  </si>
  <si>
    <t>Infraestructura, dotación y equipos para el fortalecimiento de la gestión administrativa, soporte tecnológico y el campus universitario y la Política de Regionalización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</si>
</sst>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&quot;$&quot;\ #,##0"/>
    <numFmt numFmtId="169" formatCode="_-* #,##0.00\ _€_-;\-* #,##0.00\ _€_-;_-* &quot;-&quot;??\ _€_-;_-@_-"/>
    <numFmt numFmtId="170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name val="Arial Narrow"/>
      <family val="2"/>
    </font>
    <font>
      <sz val="14"/>
      <color rgb="FF00B050"/>
      <name val="Arial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167" fontId="2" fillId="0" borderId="0" applyFont="0" applyFill="0" applyBorder="0" applyAlignment="0" applyProtection="0"/>
    <xf numFmtId="165" fontId="3" fillId="0" borderId="0" applyFont="0" applyFill="0" applyBorder="0" applyAlignment="0" applyProtection="0">
      <alignment vertical="top"/>
    </xf>
    <xf numFmtId="164" fontId="2" fillId="0" borderId="0" quotePrefix="1" applyFont="0" applyFill="0" applyBorder="0" applyAlignment="0">
      <protection locked="0"/>
    </xf>
    <xf numFmtId="0" fontId="3" fillId="0" borderId="0">
      <alignment vertical="top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</cellStyleXfs>
  <cellXfs count="90">
    <xf numFmtId="0" fontId="0" fillId="0" borderId="0" xfId="0"/>
    <xf numFmtId="0" fontId="7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166" fontId="8" fillId="0" borderId="0" xfId="1" applyNumberFormat="1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68" fontId="7" fillId="0" borderId="1" xfId="2" quotePrefix="1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1" xfId="2" quotePrefix="1" applyNumberFormat="1" applyFont="1" applyFill="1" applyBorder="1" applyAlignment="1">
      <alignment horizontal="center" vertical="center" wrapText="1"/>
    </xf>
    <xf numFmtId="9" fontId="7" fillId="0" borderId="1" xfId="3" quotePrefix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3" fontId="11" fillId="0" borderId="0" xfId="0" applyNumberFormat="1" applyFont="1" applyFill="1" applyAlignment="1">
      <alignment horizontal="center" vertical="center" wrapText="1"/>
    </xf>
    <xf numFmtId="3" fontId="11" fillId="0" borderId="0" xfId="1" applyNumberFormat="1" applyFont="1" applyFill="1" applyAlignment="1">
      <alignment horizontal="center" vertical="center" wrapText="1"/>
    </xf>
    <xf numFmtId="3" fontId="7" fillId="0" borderId="0" xfId="1" applyNumberFormat="1" applyFont="1" applyFill="1" applyAlignment="1">
      <alignment horizontal="left" vertical="center" wrapText="1"/>
    </xf>
    <xf numFmtId="0" fontId="7" fillId="0" borderId="0" xfId="1" applyNumberFormat="1" applyFont="1" applyFill="1" applyAlignment="1">
      <alignment horizontal="center" vertical="center" wrapText="1"/>
    </xf>
    <xf numFmtId="3" fontId="7" fillId="0" borderId="0" xfId="1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8" fontId="6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70" fontId="7" fillId="0" borderId="1" xfId="3" applyNumberFormat="1" applyFont="1" applyFill="1" applyBorder="1" applyAlignment="1">
      <alignment horizontal="center" vertical="center" wrapText="1"/>
    </xf>
    <xf numFmtId="170" fontId="7" fillId="0" borderId="1" xfId="0" applyNumberFormat="1" applyFont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168" fontId="6" fillId="3" borderId="1" xfId="0" applyNumberFormat="1" applyFont="1" applyFill="1" applyBorder="1" applyAlignment="1">
      <alignment horizontal="right" vertical="center" wrapText="1"/>
    </xf>
    <xf numFmtId="170" fontId="5" fillId="3" borderId="1" xfId="3" applyNumberFormat="1" applyFont="1" applyFill="1" applyBorder="1" applyAlignment="1">
      <alignment horizontal="center" vertical="center" wrapText="1"/>
    </xf>
    <xf numFmtId="170" fontId="5" fillId="0" borderId="0" xfId="3" applyNumberFormat="1" applyFont="1" applyFill="1" applyAlignment="1">
      <alignment horizontal="center" vertical="center" wrapText="1"/>
    </xf>
    <xf numFmtId="170" fontId="7" fillId="0" borderId="0" xfId="3" applyNumberFormat="1" applyFont="1" applyFill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0" fontId="7" fillId="0" borderId="1" xfId="3" applyNumberFormat="1" applyFont="1" applyFill="1" applyBorder="1" applyAlignment="1">
      <alignment horizontal="center" vertical="center" wrapText="1"/>
    </xf>
    <xf numFmtId="170" fontId="7" fillId="0" borderId="2" xfId="3" applyNumberFormat="1" applyFont="1" applyFill="1" applyBorder="1" applyAlignment="1">
      <alignment horizontal="center" vertical="center" wrapText="1"/>
    </xf>
    <xf numFmtId="170" fontId="7" fillId="0" borderId="4" xfId="3" applyNumberFormat="1" applyFont="1" applyFill="1" applyBorder="1" applyAlignment="1">
      <alignment horizontal="center" vertical="center" wrapText="1"/>
    </xf>
    <xf numFmtId="170" fontId="7" fillId="0" borderId="3" xfId="3" applyNumberFormat="1" applyFont="1" applyFill="1" applyBorder="1" applyAlignment="1">
      <alignment horizontal="center" vertical="center" wrapText="1"/>
    </xf>
    <xf numFmtId="168" fontId="7" fillId="0" borderId="2" xfId="0" applyNumberFormat="1" applyFont="1" applyFill="1" applyBorder="1" applyAlignment="1">
      <alignment horizontal="right" vertical="center" wrapText="1"/>
    </xf>
    <xf numFmtId="168" fontId="7" fillId="0" borderId="4" xfId="0" applyNumberFormat="1" applyFont="1" applyFill="1" applyBorder="1" applyAlignment="1">
      <alignment horizontal="right" vertical="center" wrapText="1"/>
    </xf>
    <xf numFmtId="168" fontId="7" fillId="0" borderId="3" xfId="0" applyNumberFormat="1" applyFont="1" applyFill="1" applyBorder="1" applyAlignment="1">
      <alignment horizontal="right" vertical="center" wrapText="1"/>
    </xf>
    <xf numFmtId="9" fontId="7" fillId="0" borderId="2" xfId="3" applyFont="1" applyFill="1" applyBorder="1" applyAlignment="1">
      <alignment horizontal="center" vertical="center" wrapText="1"/>
    </xf>
    <xf numFmtId="9" fontId="7" fillId="0" borderId="3" xfId="3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68" fontId="7" fillId="0" borderId="2" xfId="2" applyNumberFormat="1" applyFont="1" applyFill="1" applyBorder="1" applyAlignment="1">
      <alignment horizontal="right" vertical="center" wrapText="1"/>
    </xf>
    <xf numFmtId="168" fontId="7" fillId="0" borderId="4" xfId="2" applyNumberFormat="1" applyFont="1" applyFill="1" applyBorder="1" applyAlignment="1">
      <alignment horizontal="right" vertical="center" wrapText="1"/>
    </xf>
    <xf numFmtId="168" fontId="7" fillId="0" borderId="3" xfId="2" applyNumberFormat="1" applyFont="1" applyFill="1" applyBorder="1" applyAlignment="1">
      <alignment horizontal="right" vertical="center" wrapText="1"/>
    </xf>
    <xf numFmtId="49" fontId="7" fillId="0" borderId="1" xfId="1" quotePrefix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68" fontId="7" fillId="0" borderId="2" xfId="0" applyNumberFormat="1" applyFont="1" applyFill="1" applyBorder="1" applyAlignment="1">
      <alignment horizontal="center" vertical="center" wrapText="1"/>
    </xf>
    <xf numFmtId="168" fontId="7" fillId="0" borderId="3" xfId="0" applyNumberFormat="1" applyFont="1" applyFill="1" applyBorder="1" applyAlignment="1">
      <alignment horizontal="center" vertical="center" wrapText="1"/>
    </xf>
  </cellXfs>
  <cellStyles count="16">
    <cellStyle name="Millares" xfId="1" builtinId="3"/>
    <cellStyle name="Millares 14" xfId="15"/>
    <cellStyle name="Millares 2" xfId="7"/>
    <cellStyle name="Millares 2 2 2" xfId="13"/>
    <cellStyle name="Millares 3" xfId="6"/>
    <cellStyle name="Moneda" xfId="2" builtinId="4"/>
    <cellStyle name="Moneda 2" xfId="8"/>
    <cellStyle name="Normal" xfId="0" builtinId="0"/>
    <cellStyle name="Normal 2" xfId="4"/>
    <cellStyle name="Normal 2 2" xfId="9"/>
    <cellStyle name="Normal 2 2 2" xfId="14"/>
    <cellStyle name="Normal 3" xfId="10"/>
    <cellStyle name="Normal 4" xfId="5"/>
    <cellStyle name="Normal 4 2" xfId="11"/>
    <cellStyle name="Porcentaje" xfId="3" builtinId="5"/>
    <cellStyle name="Porcentaje 2" xfId="12"/>
  </cellStyles>
  <dxfs count="21"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</dxfs>
  <tableStyles count="0" defaultTableStyle="TableStyleMedium2" defaultPivotStyle="PivotStyleLight16"/>
  <colors>
    <mruColors>
      <color rgb="FFFFCC66"/>
      <color rgb="FFAFCB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ALUACI&#211;N%20PLAN%20DE%20ACCION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4"/>
  <sheetViews>
    <sheetView tabSelected="1" view="pageBreakPreview" zoomScale="25" zoomScaleNormal="55" zoomScaleSheetLayoutView="25" workbookViewId="0">
      <pane ySplit="1" topLeftCell="A2" activePane="bottomLeft" state="frozen"/>
      <selection pane="bottomLeft" activeCell="F6" sqref="F6:F7"/>
    </sheetView>
  </sheetViews>
  <sheetFormatPr baseColWidth="10" defaultColWidth="11.42578125" defaultRowHeight="18" x14ac:dyDescent="0.25"/>
  <cols>
    <col min="1" max="1" width="21.7109375" style="20" customWidth="1"/>
    <col min="2" max="2" width="28.140625" style="20" customWidth="1"/>
    <col min="3" max="3" width="24.28515625" style="20" customWidth="1"/>
    <col min="4" max="4" width="5.85546875" style="21" customWidth="1"/>
    <col min="5" max="5" width="25.85546875" style="22" customWidth="1"/>
    <col min="6" max="6" width="27.7109375" style="23" customWidth="1"/>
    <col min="7" max="7" width="49.140625" style="23" customWidth="1"/>
    <col min="8" max="9" width="18.140625" style="23" bestFit="1" customWidth="1"/>
    <col min="10" max="10" width="20" style="23" customWidth="1"/>
    <col min="11" max="11" width="22.28515625" style="48" customWidth="1"/>
    <col min="12" max="12" width="23.85546875" style="38" customWidth="1"/>
    <col min="13" max="13" width="19.28515625" style="24" customWidth="1"/>
    <col min="14" max="16384" width="11.42578125" style="1"/>
  </cols>
  <sheetData>
    <row r="1" spans="1:13" ht="55.5" customHeight="1" x14ac:dyDescent="0.25">
      <c r="A1" s="40" t="s">
        <v>60</v>
      </c>
      <c r="B1" s="40" t="s">
        <v>61</v>
      </c>
      <c r="C1" s="40" t="s">
        <v>62</v>
      </c>
      <c r="D1" s="41" t="s">
        <v>10</v>
      </c>
      <c r="E1" s="40" t="s">
        <v>21</v>
      </c>
      <c r="F1" s="41" t="s">
        <v>12</v>
      </c>
      <c r="G1" s="41" t="s">
        <v>0</v>
      </c>
      <c r="H1" s="41" t="s">
        <v>20</v>
      </c>
      <c r="I1" s="41" t="s">
        <v>266</v>
      </c>
      <c r="J1" s="41" t="s">
        <v>267</v>
      </c>
      <c r="K1" s="47" t="s">
        <v>268</v>
      </c>
      <c r="L1" s="41" t="s">
        <v>270</v>
      </c>
      <c r="M1" s="41" t="s">
        <v>1</v>
      </c>
    </row>
    <row r="2" spans="1:13" s="4" customFormat="1" ht="90" x14ac:dyDescent="0.25">
      <c r="A2" s="74" t="s">
        <v>38</v>
      </c>
      <c r="B2" s="74" t="s">
        <v>230</v>
      </c>
      <c r="C2" s="74" t="s">
        <v>15</v>
      </c>
      <c r="D2" s="76">
        <v>1</v>
      </c>
      <c r="E2" s="74" t="s">
        <v>26</v>
      </c>
      <c r="F2" s="74" t="s">
        <v>117</v>
      </c>
      <c r="G2" s="2" t="s">
        <v>162</v>
      </c>
      <c r="H2" s="3">
        <v>1</v>
      </c>
      <c r="I2" s="36">
        <v>1</v>
      </c>
      <c r="J2" s="43">
        <f>IF(TYPE(H2)=1,+IF(I2/H2&gt;1,1,I2/H2),IF(H2=I2,1,0))</f>
        <v>1</v>
      </c>
      <c r="K2" s="53">
        <v>0.78444444444444394</v>
      </c>
      <c r="L2" s="75">
        <v>132964000</v>
      </c>
      <c r="M2" s="66" t="s">
        <v>99</v>
      </c>
    </row>
    <row r="3" spans="1:13" s="4" customFormat="1" ht="36" x14ac:dyDescent="0.25">
      <c r="A3" s="74"/>
      <c r="B3" s="74"/>
      <c r="C3" s="74"/>
      <c r="D3" s="76"/>
      <c r="E3" s="74"/>
      <c r="F3" s="74"/>
      <c r="G3" s="2" t="s">
        <v>163</v>
      </c>
      <c r="H3" s="3">
        <v>25</v>
      </c>
      <c r="I3" s="36">
        <v>9</v>
      </c>
      <c r="J3" s="43">
        <f>IF(TYPE(H3)=1,+IF(I3/H3&gt;1,1,I3/H3),IF(H3=I3,1,0))</f>
        <v>0.36</v>
      </c>
      <c r="K3" s="53"/>
      <c r="L3" s="75"/>
      <c r="M3" s="66"/>
    </row>
    <row r="4" spans="1:13" s="4" customFormat="1" ht="54" x14ac:dyDescent="0.25">
      <c r="A4" s="74"/>
      <c r="B4" s="74"/>
      <c r="C4" s="74"/>
      <c r="D4" s="76"/>
      <c r="E4" s="74"/>
      <c r="F4" s="74"/>
      <c r="G4" s="2" t="s">
        <v>164</v>
      </c>
      <c r="H4" s="3">
        <v>9</v>
      </c>
      <c r="I4" s="36">
        <v>7</v>
      </c>
      <c r="J4" s="43">
        <f>IF(TYPE(H4)=1,+IF(I4/H4&gt;1,1,I4/H4),IF(H4=I4,1,0))</f>
        <v>0.77777777777777779</v>
      </c>
      <c r="K4" s="53"/>
      <c r="L4" s="75"/>
      <c r="M4" s="66"/>
    </row>
    <row r="5" spans="1:13" s="4" customFormat="1" ht="54" x14ac:dyDescent="0.25">
      <c r="A5" s="74"/>
      <c r="B5" s="74"/>
      <c r="C5" s="74"/>
      <c r="D5" s="76"/>
      <c r="E5" s="74"/>
      <c r="F5" s="74"/>
      <c r="G5" s="2" t="s">
        <v>165</v>
      </c>
      <c r="H5" s="3">
        <v>5</v>
      </c>
      <c r="I5" s="36">
        <v>6</v>
      </c>
      <c r="J5" s="43">
        <f>IF(TYPE(H5)=1,+IF(I5/H5&gt;1,1,I5/H5),IF(H5=I5,1,0))</f>
        <v>1</v>
      </c>
      <c r="K5" s="53"/>
      <c r="L5" s="75"/>
      <c r="M5" s="66"/>
    </row>
    <row r="6" spans="1:13" s="4" customFormat="1" ht="54" x14ac:dyDescent="0.25">
      <c r="A6" s="62" t="s">
        <v>38</v>
      </c>
      <c r="B6" s="62" t="s">
        <v>230</v>
      </c>
      <c r="C6" s="62" t="s">
        <v>15</v>
      </c>
      <c r="D6" s="70">
        <v>2</v>
      </c>
      <c r="E6" s="62" t="s">
        <v>27</v>
      </c>
      <c r="F6" s="62" t="s">
        <v>106</v>
      </c>
      <c r="G6" s="2" t="s">
        <v>166</v>
      </c>
      <c r="H6" s="3">
        <v>40</v>
      </c>
      <c r="I6" s="36">
        <v>56</v>
      </c>
      <c r="J6" s="43">
        <f t="shared" ref="J6:J11" si="0">IF(TYPE(H6)=1,+IF(I6/H6&gt;1,1,I6/H6),IF(H6=I6,1,0))</f>
        <v>1</v>
      </c>
      <c r="K6" s="54">
        <v>1</v>
      </c>
      <c r="L6" s="57">
        <v>136989240</v>
      </c>
      <c r="M6" s="64" t="s">
        <v>107</v>
      </c>
    </row>
    <row r="7" spans="1:13" s="4" customFormat="1" ht="54" x14ac:dyDescent="0.25">
      <c r="A7" s="86"/>
      <c r="B7" s="86"/>
      <c r="C7" s="86"/>
      <c r="D7" s="87"/>
      <c r="E7" s="63"/>
      <c r="F7" s="86"/>
      <c r="G7" s="2" t="s">
        <v>228</v>
      </c>
      <c r="H7" s="3">
        <v>2</v>
      </c>
      <c r="I7" s="36">
        <v>3</v>
      </c>
      <c r="J7" s="43">
        <f t="shared" si="0"/>
        <v>1</v>
      </c>
      <c r="K7" s="56"/>
      <c r="L7" s="59"/>
      <c r="M7" s="65"/>
    </row>
    <row r="8" spans="1:13" s="4" customFormat="1" ht="54" x14ac:dyDescent="0.25">
      <c r="A8" s="62" t="s">
        <v>38</v>
      </c>
      <c r="B8" s="62" t="s">
        <v>230</v>
      </c>
      <c r="C8" s="70" t="s">
        <v>15</v>
      </c>
      <c r="D8" s="70">
        <v>3</v>
      </c>
      <c r="E8" s="62" t="s">
        <v>145</v>
      </c>
      <c r="F8" s="62" t="s">
        <v>167</v>
      </c>
      <c r="G8" s="2" t="s">
        <v>227</v>
      </c>
      <c r="H8" s="5">
        <v>1500</v>
      </c>
      <c r="I8" s="5">
        <v>1867</v>
      </c>
      <c r="J8" s="43">
        <f t="shared" si="0"/>
        <v>1</v>
      </c>
      <c r="K8" s="54">
        <v>1</v>
      </c>
      <c r="L8" s="57">
        <v>277062868</v>
      </c>
      <c r="M8" s="64" t="s">
        <v>108</v>
      </c>
    </row>
    <row r="9" spans="1:13" s="4" customFormat="1" ht="36" x14ac:dyDescent="0.25">
      <c r="A9" s="63"/>
      <c r="B9" s="63"/>
      <c r="C9" s="73"/>
      <c r="D9" s="73"/>
      <c r="E9" s="63"/>
      <c r="F9" s="63"/>
      <c r="G9" s="2" t="s">
        <v>168</v>
      </c>
      <c r="H9" s="5">
        <v>200</v>
      </c>
      <c r="I9" s="5">
        <v>217</v>
      </c>
      <c r="J9" s="43">
        <f t="shared" si="0"/>
        <v>1</v>
      </c>
      <c r="K9" s="56"/>
      <c r="L9" s="59"/>
      <c r="M9" s="65"/>
    </row>
    <row r="10" spans="1:13" s="4" customFormat="1" ht="94.5" customHeight="1" x14ac:dyDescent="0.25">
      <c r="A10" s="33" t="s">
        <v>38</v>
      </c>
      <c r="B10" s="33" t="s">
        <v>231</v>
      </c>
      <c r="C10" s="6" t="s">
        <v>115</v>
      </c>
      <c r="D10" s="3">
        <v>4</v>
      </c>
      <c r="E10" s="30" t="s">
        <v>248</v>
      </c>
      <c r="F10" s="6" t="s">
        <v>52</v>
      </c>
      <c r="G10" s="2" t="s">
        <v>25</v>
      </c>
      <c r="H10" s="3">
        <v>320</v>
      </c>
      <c r="I10" s="36">
        <v>467</v>
      </c>
      <c r="J10" s="43">
        <f t="shared" si="0"/>
        <v>1</v>
      </c>
      <c r="K10" s="44">
        <f>AVERAGE(J10)</f>
        <v>1</v>
      </c>
      <c r="L10" s="50">
        <v>273729593</v>
      </c>
      <c r="M10" s="32" t="s">
        <v>108</v>
      </c>
    </row>
    <row r="11" spans="1:13" s="4" customFormat="1" ht="76.5" customHeight="1" x14ac:dyDescent="0.25">
      <c r="A11" s="33" t="s">
        <v>38</v>
      </c>
      <c r="B11" s="33" t="s">
        <v>231</v>
      </c>
      <c r="C11" s="6" t="s">
        <v>115</v>
      </c>
      <c r="D11" s="3">
        <v>5</v>
      </c>
      <c r="E11" s="30" t="s">
        <v>51</v>
      </c>
      <c r="F11" s="6" t="s">
        <v>53</v>
      </c>
      <c r="G11" s="2" t="s">
        <v>169</v>
      </c>
      <c r="H11" s="3">
        <v>120</v>
      </c>
      <c r="I11" s="36">
        <v>114</v>
      </c>
      <c r="J11" s="43">
        <f t="shared" si="0"/>
        <v>0.95</v>
      </c>
      <c r="K11" s="44">
        <f>AVERAGE(J11)</f>
        <v>0.95</v>
      </c>
      <c r="L11" s="50">
        <v>240834343</v>
      </c>
      <c r="M11" s="32" t="s">
        <v>108</v>
      </c>
    </row>
    <row r="12" spans="1:13" s="4" customFormat="1" ht="36" x14ac:dyDescent="0.25">
      <c r="A12" s="74" t="s">
        <v>38</v>
      </c>
      <c r="B12" s="74" t="s">
        <v>231</v>
      </c>
      <c r="C12" s="74" t="s">
        <v>115</v>
      </c>
      <c r="D12" s="76">
        <v>6</v>
      </c>
      <c r="E12" s="74" t="s">
        <v>72</v>
      </c>
      <c r="F12" s="74" t="s">
        <v>73</v>
      </c>
      <c r="G12" s="2" t="s">
        <v>272</v>
      </c>
      <c r="H12" s="3">
        <v>100</v>
      </c>
      <c r="I12" s="36">
        <v>87</v>
      </c>
      <c r="J12" s="43">
        <f>IF(TYPE(H12)=1,+IF(I12/H12&gt;1,1,I12/H12),IF(H12=I12,1,0))</f>
        <v>0.87</v>
      </c>
      <c r="K12" s="53">
        <v>0.84149999999999991</v>
      </c>
      <c r="L12" s="75">
        <v>1255006265</v>
      </c>
      <c r="M12" s="66" t="s">
        <v>42</v>
      </c>
    </row>
    <row r="13" spans="1:13" s="4" customFormat="1" ht="54" x14ac:dyDescent="0.25">
      <c r="A13" s="74"/>
      <c r="B13" s="74"/>
      <c r="C13" s="74"/>
      <c r="D13" s="76"/>
      <c r="E13" s="74"/>
      <c r="F13" s="74"/>
      <c r="G13" s="2" t="s">
        <v>273</v>
      </c>
      <c r="H13" s="3">
        <v>80</v>
      </c>
      <c r="I13" s="36">
        <v>27</v>
      </c>
      <c r="J13" s="43">
        <f>IF(TYPE(H13)=1,+IF(I13/H13&gt;1,1,I13/H13),IF(H13=I13,1,0))</f>
        <v>0.33750000000000002</v>
      </c>
      <c r="K13" s="53"/>
      <c r="L13" s="75"/>
      <c r="M13" s="66"/>
    </row>
    <row r="14" spans="1:13" s="4" customFormat="1" ht="36" x14ac:dyDescent="0.25">
      <c r="A14" s="74"/>
      <c r="B14" s="74"/>
      <c r="C14" s="74"/>
      <c r="D14" s="76"/>
      <c r="E14" s="74"/>
      <c r="F14" s="74"/>
      <c r="G14" s="2" t="s">
        <v>274</v>
      </c>
      <c r="H14" s="3">
        <v>40</v>
      </c>
      <c r="I14" s="36">
        <v>42</v>
      </c>
      <c r="J14" s="43">
        <f>IF(TYPE(H14)=1,+IF(I14/H14&gt;1,1,I14/H14),IF(H14=I14,1,0))</f>
        <v>1</v>
      </c>
      <c r="K14" s="53"/>
      <c r="L14" s="75"/>
      <c r="M14" s="66"/>
    </row>
    <row r="15" spans="1:13" s="4" customFormat="1" ht="36" x14ac:dyDescent="0.25">
      <c r="A15" s="74"/>
      <c r="B15" s="74"/>
      <c r="C15" s="74"/>
      <c r="D15" s="76"/>
      <c r="E15" s="74"/>
      <c r="F15" s="74"/>
      <c r="G15" s="2" t="s">
        <v>275</v>
      </c>
      <c r="H15" s="3">
        <v>5</v>
      </c>
      <c r="I15" s="36">
        <v>6</v>
      </c>
      <c r="J15" s="43">
        <f>IF(TYPE(H15)=1,+IF(I15/H15&gt;1,1,I15/H15),IF(H15=I15,1,0))</f>
        <v>1</v>
      </c>
      <c r="K15" s="53"/>
      <c r="L15" s="75"/>
      <c r="M15" s="66"/>
    </row>
    <row r="16" spans="1:13" s="4" customFormat="1" ht="37.15" customHeight="1" x14ac:dyDescent="0.25">
      <c r="A16" s="74"/>
      <c r="B16" s="74"/>
      <c r="C16" s="74"/>
      <c r="D16" s="76"/>
      <c r="E16" s="74"/>
      <c r="F16" s="74"/>
      <c r="G16" s="2" t="s">
        <v>212</v>
      </c>
      <c r="H16" s="3">
        <v>200</v>
      </c>
      <c r="I16" s="36">
        <v>251</v>
      </c>
      <c r="J16" s="43">
        <f>IF(TYPE(H16)=1,+IF(I16/H16&gt;1,1,I16/H16),IF(H16=I16,1,0))</f>
        <v>1</v>
      </c>
      <c r="K16" s="53"/>
      <c r="L16" s="75"/>
      <c r="M16" s="66"/>
    </row>
    <row r="17" spans="1:13" s="4" customFormat="1" ht="36" customHeight="1" x14ac:dyDescent="0.25">
      <c r="A17" s="62" t="s">
        <v>38</v>
      </c>
      <c r="B17" s="62" t="s">
        <v>232</v>
      </c>
      <c r="C17" s="62" t="s">
        <v>28</v>
      </c>
      <c r="D17" s="70">
        <v>7</v>
      </c>
      <c r="E17" s="62" t="s">
        <v>146</v>
      </c>
      <c r="F17" s="62" t="s">
        <v>148</v>
      </c>
      <c r="G17" s="2" t="s">
        <v>213</v>
      </c>
      <c r="H17" s="3">
        <v>5</v>
      </c>
      <c r="I17" s="36">
        <v>2</v>
      </c>
      <c r="J17" s="43">
        <f t="shared" ref="J17:J23" si="1">IF(TYPE(H17)=1,+IF(I17/H17&gt;1,1,I17/H17),IF(H17=I17,1,0))</f>
        <v>0.4</v>
      </c>
      <c r="K17" s="54">
        <v>0.53655913978494629</v>
      </c>
      <c r="L17" s="57">
        <v>200117051</v>
      </c>
      <c r="M17" s="64" t="s">
        <v>147</v>
      </c>
    </row>
    <row r="18" spans="1:13" s="4" customFormat="1" ht="36" customHeight="1" x14ac:dyDescent="0.25">
      <c r="A18" s="68"/>
      <c r="B18" s="68"/>
      <c r="C18" s="68"/>
      <c r="D18" s="71"/>
      <c r="E18" s="68"/>
      <c r="F18" s="68"/>
      <c r="G18" s="2" t="s">
        <v>214</v>
      </c>
      <c r="H18" s="3">
        <v>4</v>
      </c>
      <c r="I18" s="36">
        <v>2</v>
      </c>
      <c r="J18" s="43">
        <f t="shared" si="1"/>
        <v>0.5</v>
      </c>
      <c r="K18" s="55"/>
      <c r="L18" s="58"/>
      <c r="M18" s="67"/>
    </row>
    <row r="19" spans="1:13" s="4" customFormat="1" ht="36" customHeight="1" x14ac:dyDescent="0.25">
      <c r="A19" s="63"/>
      <c r="B19" s="63"/>
      <c r="C19" s="69"/>
      <c r="D19" s="72"/>
      <c r="E19" s="69"/>
      <c r="F19" s="69"/>
      <c r="G19" s="2" t="s">
        <v>215</v>
      </c>
      <c r="H19" s="3">
        <v>31</v>
      </c>
      <c r="I19" s="36">
        <v>22</v>
      </c>
      <c r="J19" s="43">
        <f t="shared" si="1"/>
        <v>0.70967741935483875</v>
      </c>
      <c r="K19" s="56"/>
      <c r="L19" s="59"/>
      <c r="M19" s="65"/>
    </row>
    <row r="20" spans="1:13" s="4" customFormat="1" ht="59.45" customHeight="1" x14ac:dyDescent="0.25">
      <c r="A20" s="74" t="s">
        <v>39</v>
      </c>
      <c r="B20" s="74" t="s">
        <v>233</v>
      </c>
      <c r="C20" s="74" t="s">
        <v>24</v>
      </c>
      <c r="D20" s="76">
        <v>8</v>
      </c>
      <c r="E20" s="74" t="s">
        <v>149</v>
      </c>
      <c r="F20" s="74" t="s">
        <v>89</v>
      </c>
      <c r="G20" s="2" t="s">
        <v>90</v>
      </c>
      <c r="H20" s="3">
        <v>3</v>
      </c>
      <c r="I20" s="36">
        <v>1</v>
      </c>
      <c r="J20" s="43">
        <f t="shared" si="1"/>
        <v>0.33333333333333331</v>
      </c>
      <c r="K20" s="54">
        <v>0.44444444444444442</v>
      </c>
      <c r="L20" s="57">
        <v>506971828</v>
      </c>
      <c r="M20" s="66" t="s">
        <v>109</v>
      </c>
    </row>
    <row r="21" spans="1:13" s="4" customFormat="1" ht="59.45" customHeight="1" x14ac:dyDescent="0.25">
      <c r="A21" s="74"/>
      <c r="B21" s="74"/>
      <c r="C21" s="74"/>
      <c r="D21" s="76"/>
      <c r="E21" s="74"/>
      <c r="F21" s="74"/>
      <c r="G21" s="2" t="s">
        <v>100</v>
      </c>
      <c r="H21" s="3">
        <v>76</v>
      </c>
      <c r="I21" s="36">
        <v>0</v>
      </c>
      <c r="J21" s="43">
        <f t="shared" si="1"/>
        <v>0</v>
      </c>
      <c r="K21" s="55"/>
      <c r="L21" s="58"/>
      <c r="M21" s="66"/>
    </row>
    <row r="22" spans="1:13" s="4" customFormat="1" ht="26.25" customHeight="1" x14ac:dyDescent="0.25">
      <c r="A22" s="74"/>
      <c r="B22" s="74"/>
      <c r="C22" s="74"/>
      <c r="D22" s="76"/>
      <c r="E22" s="74"/>
      <c r="F22" s="74"/>
      <c r="G22" s="2" t="s">
        <v>216</v>
      </c>
      <c r="H22" s="3">
        <v>300</v>
      </c>
      <c r="I22" s="36">
        <v>319</v>
      </c>
      <c r="J22" s="43">
        <f t="shared" si="1"/>
        <v>1</v>
      </c>
      <c r="K22" s="56"/>
      <c r="L22" s="59"/>
      <c r="M22" s="66"/>
    </row>
    <row r="23" spans="1:13" s="4" customFormat="1" ht="193.5" customHeight="1" x14ac:dyDescent="0.25">
      <c r="A23" s="33" t="s">
        <v>39</v>
      </c>
      <c r="B23" s="33" t="s">
        <v>234</v>
      </c>
      <c r="C23" s="6" t="s">
        <v>142</v>
      </c>
      <c r="D23" s="3">
        <v>9</v>
      </c>
      <c r="E23" s="30" t="s">
        <v>143</v>
      </c>
      <c r="F23" s="6" t="s">
        <v>247</v>
      </c>
      <c r="G23" s="2" t="s">
        <v>144</v>
      </c>
      <c r="H23" s="3">
        <v>10</v>
      </c>
      <c r="I23" s="36">
        <v>14</v>
      </c>
      <c r="J23" s="43">
        <f t="shared" si="1"/>
        <v>1</v>
      </c>
      <c r="K23" s="44">
        <f>AVERAGE(J23)</f>
        <v>1</v>
      </c>
      <c r="L23" s="50">
        <v>259567822</v>
      </c>
      <c r="M23" s="32" t="s">
        <v>22</v>
      </c>
    </row>
    <row r="24" spans="1:13" s="4" customFormat="1" ht="36" x14ac:dyDescent="0.25">
      <c r="A24" s="74" t="s">
        <v>39</v>
      </c>
      <c r="B24" s="74" t="s">
        <v>235</v>
      </c>
      <c r="C24" s="74" t="s">
        <v>17</v>
      </c>
      <c r="D24" s="76">
        <v>10</v>
      </c>
      <c r="E24" s="74" t="s">
        <v>54</v>
      </c>
      <c r="F24" s="74" t="s">
        <v>170</v>
      </c>
      <c r="G24" s="2" t="s">
        <v>91</v>
      </c>
      <c r="H24" s="3">
        <v>60</v>
      </c>
      <c r="I24" s="36">
        <v>53</v>
      </c>
      <c r="J24" s="43">
        <f>IF(TYPE(H24)=1,+IF(I24/H24&gt;1,1,I24/H24),IF(H24=I24,1,0))</f>
        <v>0.8833333333333333</v>
      </c>
      <c r="K24" s="53">
        <v>0.94136904761904761</v>
      </c>
      <c r="L24" s="75">
        <v>318765278</v>
      </c>
      <c r="M24" s="66" t="s">
        <v>9</v>
      </c>
    </row>
    <row r="25" spans="1:13" s="4" customFormat="1" ht="37.15" customHeight="1" x14ac:dyDescent="0.25">
      <c r="A25" s="74"/>
      <c r="B25" s="74"/>
      <c r="C25" s="74"/>
      <c r="D25" s="76"/>
      <c r="E25" s="74"/>
      <c r="F25" s="74"/>
      <c r="G25" s="2" t="s">
        <v>92</v>
      </c>
      <c r="H25" s="3">
        <v>280</v>
      </c>
      <c r="I25" s="36">
        <v>247</v>
      </c>
      <c r="J25" s="43">
        <f>IF(TYPE(H25)=1,+IF(I25/H25&gt;1,1,I25/H25),IF(H25=I25,1,0))</f>
        <v>0.88214285714285712</v>
      </c>
      <c r="K25" s="53"/>
      <c r="L25" s="75"/>
      <c r="M25" s="66"/>
    </row>
    <row r="26" spans="1:13" s="4" customFormat="1" ht="57" customHeight="1" x14ac:dyDescent="0.25">
      <c r="A26" s="74"/>
      <c r="B26" s="74"/>
      <c r="C26" s="74"/>
      <c r="D26" s="76"/>
      <c r="E26" s="74"/>
      <c r="F26" s="74"/>
      <c r="G26" s="2" t="s">
        <v>93</v>
      </c>
      <c r="H26" s="3">
        <v>12</v>
      </c>
      <c r="I26" s="36">
        <v>26</v>
      </c>
      <c r="J26" s="43">
        <f>IF(TYPE(H26)=1,+IF(I26/H26&gt;1,1,I26/H26),IF(H26=I26,1,0))</f>
        <v>1</v>
      </c>
      <c r="K26" s="53"/>
      <c r="L26" s="75"/>
      <c r="M26" s="66"/>
    </row>
    <row r="27" spans="1:13" s="4" customFormat="1" ht="44.45" customHeight="1" x14ac:dyDescent="0.25">
      <c r="A27" s="74"/>
      <c r="B27" s="74"/>
      <c r="C27" s="74"/>
      <c r="D27" s="76"/>
      <c r="E27" s="74"/>
      <c r="F27" s="74"/>
      <c r="G27" s="2" t="s">
        <v>94</v>
      </c>
      <c r="H27" s="3">
        <v>20</v>
      </c>
      <c r="I27" s="36">
        <v>38</v>
      </c>
      <c r="J27" s="43">
        <f>IF(TYPE(H27)=1,+IF(I27/H27&gt;1,1,I27/H27),IF(H27=I27,1,0))</f>
        <v>1</v>
      </c>
      <c r="K27" s="53"/>
      <c r="L27" s="75"/>
      <c r="M27" s="66"/>
    </row>
    <row r="28" spans="1:13" s="4" customFormat="1" ht="131.25" customHeight="1" x14ac:dyDescent="0.25">
      <c r="A28" s="33" t="s">
        <v>39</v>
      </c>
      <c r="B28" s="33" t="s">
        <v>236</v>
      </c>
      <c r="C28" s="6" t="s">
        <v>18</v>
      </c>
      <c r="D28" s="3">
        <v>11</v>
      </c>
      <c r="E28" s="51" t="s">
        <v>46</v>
      </c>
      <c r="F28" s="6" t="s">
        <v>71</v>
      </c>
      <c r="G28" s="6" t="s">
        <v>44</v>
      </c>
      <c r="H28" s="8">
        <v>0.8</v>
      </c>
      <c r="I28" s="8">
        <v>0.96</v>
      </c>
      <c r="J28" s="43">
        <f>IF(TYPE(H28)=1,+IF(I28/H28&gt;1,1,I28/H28),IF(H28=I28,1,0))</f>
        <v>1</v>
      </c>
      <c r="K28" s="44">
        <f>AVERAGE(J28)</f>
        <v>1</v>
      </c>
      <c r="L28" s="50">
        <v>1393206706</v>
      </c>
      <c r="M28" s="3" t="s">
        <v>23</v>
      </c>
    </row>
    <row r="29" spans="1:13" s="4" customFormat="1" ht="177" customHeight="1" x14ac:dyDescent="0.25">
      <c r="A29" s="33" t="s">
        <v>39</v>
      </c>
      <c r="B29" s="33" t="s">
        <v>236</v>
      </c>
      <c r="C29" s="6" t="s">
        <v>18</v>
      </c>
      <c r="D29" s="3">
        <v>12</v>
      </c>
      <c r="E29" s="51" t="s">
        <v>45</v>
      </c>
      <c r="F29" s="6" t="s">
        <v>66</v>
      </c>
      <c r="G29" s="6" t="s">
        <v>171</v>
      </c>
      <c r="H29" s="9">
        <v>0.8</v>
      </c>
      <c r="I29" s="9">
        <v>0.72</v>
      </c>
      <c r="J29" s="43">
        <f t="shared" ref="J29:J53" si="2">IF(TYPE(H29)=1,+IF(I29/H29&gt;1,1,I29/H29),IF(H29=I29,1,0))</f>
        <v>0.89999999999999991</v>
      </c>
      <c r="K29" s="44">
        <f>AVERAGE(J29)</f>
        <v>0.89999999999999991</v>
      </c>
      <c r="L29" s="50">
        <v>2193603766</v>
      </c>
      <c r="M29" s="3" t="s">
        <v>23</v>
      </c>
    </row>
    <row r="30" spans="1:13" s="4" customFormat="1" ht="72.599999999999994" customHeight="1" x14ac:dyDescent="0.25">
      <c r="A30" s="74" t="s">
        <v>39</v>
      </c>
      <c r="B30" s="74" t="s">
        <v>236</v>
      </c>
      <c r="C30" s="74" t="s">
        <v>18</v>
      </c>
      <c r="D30" s="76">
        <v>13</v>
      </c>
      <c r="E30" s="74" t="s">
        <v>64</v>
      </c>
      <c r="F30" s="74" t="s">
        <v>67</v>
      </c>
      <c r="G30" s="6" t="s">
        <v>65</v>
      </c>
      <c r="H30" s="8">
        <v>0.2</v>
      </c>
      <c r="I30" s="8">
        <v>0.38</v>
      </c>
      <c r="J30" s="43">
        <f t="shared" si="2"/>
        <v>1</v>
      </c>
      <c r="K30" s="53">
        <v>1</v>
      </c>
      <c r="L30" s="75">
        <v>2646958844</v>
      </c>
      <c r="M30" s="66" t="s">
        <v>23</v>
      </c>
    </row>
    <row r="31" spans="1:13" s="4" customFormat="1" ht="54" x14ac:dyDescent="0.25">
      <c r="A31" s="74"/>
      <c r="B31" s="74"/>
      <c r="C31" s="74"/>
      <c r="D31" s="76"/>
      <c r="E31" s="74"/>
      <c r="F31" s="74"/>
      <c r="G31" s="6" t="s">
        <v>225</v>
      </c>
      <c r="H31" s="8">
        <v>0.35</v>
      </c>
      <c r="I31" s="8">
        <v>0.88</v>
      </c>
      <c r="J31" s="43">
        <f t="shared" si="2"/>
        <v>1</v>
      </c>
      <c r="K31" s="53"/>
      <c r="L31" s="75"/>
      <c r="M31" s="66"/>
    </row>
    <row r="32" spans="1:13" s="4" customFormat="1" ht="55.15" customHeight="1" x14ac:dyDescent="0.25">
      <c r="A32" s="74"/>
      <c r="B32" s="74"/>
      <c r="C32" s="74"/>
      <c r="D32" s="76"/>
      <c r="E32" s="74"/>
      <c r="F32" s="74"/>
      <c r="G32" s="6" t="s">
        <v>226</v>
      </c>
      <c r="H32" s="8">
        <v>0.1</v>
      </c>
      <c r="I32" s="8">
        <v>0.69</v>
      </c>
      <c r="J32" s="43">
        <f t="shared" si="2"/>
        <v>1</v>
      </c>
      <c r="K32" s="53"/>
      <c r="L32" s="75"/>
      <c r="M32" s="66"/>
    </row>
    <row r="33" spans="1:13" s="4" customFormat="1" ht="72" x14ac:dyDescent="0.25">
      <c r="A33" s="74"/>
      <c r="B33" s="74"/>
      <c r="C33" s="74"/>
      <c r="D33" s="76"/>
      <c r="E33" s="74"/>
      <c r="F33" s="74"/>
      <c r="G33" s="6" t="s">
        <v>43</v>
      </c>
      <c r="H33" s="3">
        <v>5</v>
      </c>
      <c r="I33" s="36">
        <v>12</v>
      </c>
      <c r="J33" s="43">
        <f t="shared" si="2"/>
        <v>1</v>
      </c>
      <c r="K33" s="53"/>
      <c r="L33" s="75"/>
      <c r="M33" s="66"/>
    </row>
    <row r="34" spans="1:13" s="4" customFormat="1" ht="72" x14ac:dyDescent="0.25">
      <c r="A34" s="74"/>
      <c r="B34" s="74"/>
      <c r="C34" s="74"/>
      <c r="D34" s="76"/>
      <c r="E34" s="74"/>
      <c r="F34" s="74"/>
      <c r="G34" s="33" t="s">
        <v>251</v>
      </c>
      <c r="H34" s="9">
        <v>0.4</v>
      </c>
      <c r="I34" s="9">
        <v>0.501</v>
      </c>
      <c r="J34" s="43">
        <f t="shared" si="2"/>
        <v>1</v>
      </c>
      <c r="K34" s="53"/>
      <c r="L34" s="75"/>
      <c r="M34" s="66"/>
    </row>
    <row r="35" spans="1:13" s="4" customFormat="1" ht="135" customHeight="1" x14ac:dyDescent="0.25">
      <c r="A35" s="33" t="s">
        <v>39</v>
      </c>
      <c r="B35" s="33" t="s">
        <v>236</v>
      </c>
      <c r="C35" s="6" t="s">
        <v>18</v>
      </c>
      <c r="D35" s="3">
        <v>14</v>
      </c>
      <c r="E35" s="30" t="s">
        <v>57</v>
      </c>
      <c r="F35" s="6" t="s">
        <v>118</v>
      </c>
      <c r="G35" s="6" t="s">
        <v>119</v>
      </c>
      <c r="H35" s="10">
        <v>10</v>
      </c>
      <c r="I35" s="10">
        <v>3</v>
      </c>
      <c r="J35" s="43">
        <f t="shared" si="2"/>
        <v>0.3</v>
      </c>
      <c r="K35" s="44">
        <f>AVERAGE(J35)</f>
        <v>0.3</v>
      </c>
      <c r="L35" s="50">
        <v>0</v>
      </c>
      <c r="M35" s="3" t="s">
        <v>2</v>
      </c>
    </row>
    <row r="36" spans="1:13" s="4" customFormat="1" ht="62.25" customHeight="1" x14ac:dyDescent="0.25">
      <c r="A36" s="62" t="s">
        <v>39</v>
      </c>
      <c r="B36" s="62" t="s">
        <v>236</v>
      </c>
      <c r="C36" s="62" t="s">
        <v>18</v>
      </c>
      <c r="D36" s="70">
        <v>15</v>
      </c>
      <c r="E36" s="62" t="s">
        <v>269</v>
      </c>
      <c r="F36" s="62" t="s">
        <v>260</v>
      </c>
      <c r="G36" s="34" t="s">
        <v>261</v>
      </c>
      <c r="H36" s="9">
        <v>0.03</v>
      </c>
      <c r="I36" s="9">
        <v>0.01</v>
      </c>
      <c r="J36" s="43">
        <f t="shared" si="2"/>
        <v>0.33333333333333337</v>
      </c>
      <c r="K36" s="54">
        <v>0.65921568627450988</v>
      </c>
      <c r="L36" s="57">
        <v>46000000</v>
      </c>
      <c r="M36" s="70" t="s">
        <v>259</v>
      </c>
    </row>
    <row r="37" spans="1:13" s="4" customFormat="1" ht="57" customHeight="1" x14ac:dyDescent="0.25">
      <c r="A37" s="68"/>
      <c r="B37" s="68"/>
      <c r="C37" s="68"/>
      <c r="D37" s="71"/>
      <c r="E37" s="68"/>
      <c r="F37" s="68"/>
      <c r="G37" s="34" t="s">
        <v>262</v>
      </c>
      <c r="H37" s="10">
        <v>34</v>
      </c>
      <c r="I37" s="10">
        <v>18</v>
      </c>
      <c r="J37" s="43">
        <f t="shared" si="2"/>
        <v>0.52941176470588236</v>
      </c>
      <c r="K37" s="55"/>
      <c r="L37" s="58"/>
      <c r="M37" s="71"/>
    </row>
    <row r="38" spans="1:13" s="4" customFormat="1" ht="52.5" customHeight="1" x14ac:dyDescent="0.25">
      <c r="A38" s="68"/>
      <c r="B38" s="68"/>
      <c r="C38" s="68"/>
      <c r="D38" s="71"/>
      <c r="E38" s="68"/>
      <c r="F38" s="68"/>
      <c r="G38" s="34" t="s">
        <v>263</v>
      </c>
      <c r="H38" s="10">
        <v>12</v>
      </c>
      <c r="I38" s="10">
        <v>10</v>
      </c>
      <c r="J38" s="43">
        <f t="shared" si="2"/>
        <v>0.83333333333333337</v>
      </c>
      <c r="K38" s="55"/>
      <c r="L38" s="58"/>
      <c r="M38" s="71"/>
    </row>
    <row r="39" spans="1:13" s="4" customFormat="1" ht="37.5" customHeight="1" x14ac:dyDescent="0.25">
      <c r="A39" s="68"/>
      <c r="B39" s="68"/>
      <c r="C39" s="68"/>
      <c r="D39" s="71"/>
      <c r="E39" s="68"/>
      <c r="F39" s="68"/>
      <c r="G39" s="34" t="s">
        <v>264</v>
      </c>
      <c r="H39" s="10">
        <v>6</v>
      </c>
      <c r="I39" s="10">
        <v>11</v>
      </c>
      <c r="J39" s="43">
        <f t="shared" si="2"/>
        <v>1</v>
      </c>
      <c r="K39" s="55"/>
      <c r="L39" s="58"/>
      <c r="M39" s="71"/>
    </row>
    <row r="40" spans="1:13" s="4" customFormat="1" ht="37.5" customHeight="1" x14ac:dyDescent="0.25">
      <c r="A40" s="68"/>
      <c r="B40" s="68"/>
      <c r="C40" s="68"/>
      <c r="D40" s="71"/>
      <c r="E40" s="68"/>
      <c r="F40" s="68"/>
      <c r="G40" s="34" t="s">
        <v>265</v>
      </c>
      <c r="H40" s="10">
        <v>5</v>
      </c>
      <c r="I40" s="10">
        <v>3</v>
      </c>
      <c r="J40" s="43">
        <f t="shared" si="2"/>
        <v>0.6</v>
      </c>
      <c r="K40" s="56"/>
      <c r="L40" s="59"/>
      <c r="M40" s="73"/>
    </row>
    <row r="41" spans="1:13" s="4" customFormat="1" ht="119.25" customHeight="1" x14ac:dyDescent="0.25">
      <c r="A41" s="52" t="s">
        <v>38</v>
      </c>
      <c r="B41" s="33" t="s">
        <v>237</v>
      </c>
      <c r="C41" s="6" t="s">
        <v>175</v>
      </c>
      <c r="D41" s="3">
        <v>16</v>
      </c>
      <c r="E41" s="30" t="s">
        <v>172</v>
      </c>
      <c r="F41" s="11" t="s">
        <v>173</v>
      </c>
      <c r="G41" s="6" t="s">
        <v>174</v>
      </c>
      <c r="H41" s="8">
        <v>0.8</v>
      </c>
      <c r="I41" s="8">
        <v>0.8</v>
      </c>
      <c r="J41" s="43">
        <f t="shared" si="2"/>
        <v>1</v>
      </c>
      <c r="K41" s="44">
        <f>AVERAGE(J41)</f>
        <v>1</v>
      </c>
      <c r="L41" s="50">
        <v>1105772551</v>
      </c>
      <c r="M41" s="31" t="s">
        <v>108</v>
      </c>
    </row>
    <row r="42" spans="1:13" s="4" customFormat="1" ht="70.5" customHeight="1" x14ac:dyDescent="0.25">
      <c r="A42" s="74" t="s">
        <v>40</v>
      </c>
      <c r="B42" s="74" t="s">
        <v>238</v>
      </c>
      <c r="C42" s="74" t="s">
        <v>19</v>
      </c>
      <c r="D42" s="76">
        <v>17</v>
      </c>
      <c r="E42" s="74" t="s">
        <v>154</v>
      </c>
      <c r="F42" s="74" t="s">
        <v>30</v>
      </c>
      <c r="G42" s="2" t="s">
        <v>113</v>
      </c>
      <c r="H42" s="3">
        <v>200</v>
      </c>
      <c r="I42" s="36">
        <v>282</v>
      </c>
      <c r="J42" s="43">
        <f t="shared" si="2"/>
        <v>1</v>
      </c>
      <c r="K42" s="53">
        <v>0.91666666666666663</v>
      </c>
      <c r="L42" s="75">
        <v>2107747639.95</v>
      </c>
      <c r="M42" s="66" t="s">
        <v>22</v>
      </c>
    </row>
    <row r="43" spans="1:13" s="4" customFormat="1" ht="70.5" customHeight="1" x14ac:dyDescent="0.25">
      <c r="A43" s="74"/>
      <c r="B43" s="74"/>
      <c r="C43" s="74"/>
      <c r="D43" s="76"/>
      <c r="E43" s="74"/>
      <c r="F43" s="74"/>
      <c r="G43" s="2" t="s">
        <v>176</v>
      </c>
      <c r="H43" s="3">
        <v>70</v>
      </c>
      <c r="I43" s="36">
        <v>81</v>
      </c>
      <c r="J43" s="43">
        <f t="shared" si="2"/>
        <v>1</v>
      </c>
      <c r="K43" s="53"/>
      <c r="L43" s="75"/>
      <c r="M43" s="66"/>
    </row>
    <row r="44" spans="1:13" s="4" customFormat="1" ht="70.5" customHeight="1" x14ac:dyDescent="0.25">
      <c r="A44" s="74"/>
      <c r="B44" s="74"/>
      <c r="C44" s="74"/>
      <c r="D44" s="76"/>
      <c r="E44" s="74"/>
      <c r="F44" s="74"/>
      <c r="G44" s="2" t="s">
        <v>31</v>
      </c>
      <c r="H44" s="3">
        <v>40</v>
      </c>
      <c r="I44" s="36">
        <v>30</v>
      </c>
      <c r="J44" s="43">
        <f t="shared" si="2"/>
        <v>0.75</v>
      </c>
      <c r="K44" s="53"/>
      <c r="L44" s="75"/>
      <c r="M44" s="66"/>
    </row>
    <row r="45" spans="1:13" s="4" customFormat="1" ht="108.75" customHeight="1" x14ac:dyDescent="0.25">
      <c r="A45" s="74" t="s">
        <v>40</v>
      </c>
      <c r="B45" s="74" t="s">
        <v>238</v>
      </c>
      <c r="C45" s="74" t="s">
        <v>19</v>
      </c>
      <c r="D45" s="76">
        <v>18</v>
      </c>
      <c r="E45" s="74" t="s">
        <v>152</v>
      </c>
      <c r="F45" s="74" t="s">
        <v>177</v>
      </c>
      <c r="G45" s="2" t="s">
        <v>178</v>
      </c>
      <c r="H45" s="3">
        <v>4</v>
      </c>
      <c r="I45" s="36">
        <v>2</v>
      </c>
      <c r="J45" s="43">
        <f t="shared" si="2"/>
        <v>0.5</v>
      </c>
      <c r="K45" s="53">
        <v>0.75</v>
      </c>
      <c r="L45" s="75">
        <v>1559260644.5799999</v>
      </c>
      <c r="M45" s="66" t="s">
        <v>22</v>
      </c>
    </row>
    <row r="46" spans="1:13" s="4" customFormat="1" ht="108.75" customHeight="1" x14ac:dyDescent="0.25">
      <c r="A46" s="74"/>
      <c r="B46" s="74"/>
      <c r="C46" s="74"/>
      <c r="D46" s="76"/>
      <c r="E46" s="74"/>
      <c r="F46" s="74"/>
      <c r="G46" s="2" t="s">
        <v>179</v>
      </c>
      <c r="H46" s="3">
        <v>52</v>
      </c>
      <c r="I46" s="36">
        <v>53</v>
      </c>
      <c r="J46" s="43">
        <f t="shared" si="2"/>
        <v>1</v>
      </c>
      <c r="K46" s="53"/>
      <c r="L46" s="75"/>
      <c r="M46" s="66"/>
    </row>
    <row r="47" spans="1:13" s="4" customFormat="1" ht="71.25" customHeight="1" x14ac:dyDescent="0.25">
      <c r="A47" s="74" t="s">
        <v>40</v>
      </c>
      <c r="B47" s="74" t="s">
        <v>238</v>
      </c>
      <c r="C47" s="74" t="s">
        <v>11</v>
      </c>
      <c r="D47" s="76">
        <v>19</v>
      </c>
      <c r="E47" s="74" t="s">
        <v>158</v>
      </c>
      <c r="F47" s="74" t="s">
        <v>180</v>
      </c>
      <c r="G47" s="2" t="s">
        <v>116</v>
      </c>
      <c r="H47" s="3">
        <v>10</v>
      </c>
      <c r="I47" s="36">
        <v>1</v>
      </c>
      <c r="J47" s="43">
        <f t="shared" si="2"/>
        <v>0.1</v>
      </c>
      <c r="K47" s="54">
        <v>0.55000000000000004</v>
      </c>
      <c r="L47" s="57">
        <v>102070280</v>
      </c>
      <c r="M47" s="66" t="s">
        <v>22</v>
      </c>
    </row>
    <row r="48" spans="1:13" s="4" customFormat="1" ht="76.5" customHeight="1" x14ac:dyDescent="0.25">
      <c r="A48" s="74"/>
      <c r="B48" s="74"/>
      <c r="C48" s="74"/>
      <c r="D48" s="76"/>
      <c r="E48" s="74"/>
      <c r="F48" s="74"/>
      <c r="G48" s="2" t="s">
        <v>181</v>
      </c>
      <c r="H48" s="3">
        <v>2</v>
      </c>
      <c r="I48" s="36">
        <v>6</v>
      </c>
      <c r="J48" s="43">
        <f t="shared" si="2"/>
        <v>1</v>
      </c>
      <c r="K48" s="56"/>
      <c r="L48" s="59"/>
      <c r="M48" s="66"/>
    </row>
    <row r="49" spans="1:13" s="4" customFormat="1" ht="44.25" customHeight="1" x14ac:dyDescent="0.25">
      <c r="A49" s="62" t="s">
        <v>40</v>
      </c>
      <c r="B49" s="62" t="s">
        <v>239</v>
      </c>
      <c r="C49" s="62" t="s">
        <v>11</v>
      </c>
      <c r="D49" s="70">
        <v>20</v>
      </c>
      <c r="E49" s="62" t="s">
        <v>153</v>
      </c>
      <c r="F49" s="62" t="s">
        <v>182</v>
      </c>
      <c r="G49" s="2" t="s">
        <v>229</v>
      </c>
      <c r="H49" s="3">
        <v>12</v>
      </c>
      <c r="I49" s="36">
        <v>9</v>
      </c>
      <c r="J49" s="43">
        <f t="shared" si="2"/>
        <v>0.75</v>
      </c>
      <c r="K49" s="54">
        <v>0.91666666666666663</v>
      </c>
      <c r="L49" s="57">
        <v>694882065</v>
      </c>
      <c r="M49" s="64" t="s">
        <v>22</v>
      </c>
    </row>
    <row r="50" spans="1:13" s="4" customFormat="1" ht="43.5" customHeight="1" x14ac:dyDescent="0.25">
      <c r="A50" s="68"/>
      <c r="B50" s="68"/>
      <c r="C50" s="68"/>
      <c r="D50" s="71"/>
      <c r="E50" s="68"/>
      <c r="F50" s="68"/>
      <c r="G50" s="2" t="s">
        <v>183</v>
      </c>
      <c r="H50" s="3">
        <v>15</v>
      </c>
      <c r="I50" s="36">
        <v>30</v>
      </c>
      <c r="J50" s="43">
        <f t="shared" si="2"/>
        <v>1</v>
      </c>
      <c r="K50" s="55"/>
      <c r="L50" s="58"/>
      <c r="M50" s="67"/>
    </row>
    <row r="51" spans="1:13" s="4" customFormat="1" ht="72" x14ac:dyDescent="0.25">
      <c r="A51" s="63"/>
      <c r="B51" s="63"/>
      <c r="C51" s="63"/>
      <c r="D51" s="73"/>
      <c r="E51" s="63"/>
      <c r="F51" s="63"/>
      <c r="G51" s="2" t="s">
        <v>184</v>
      </c>
      <c r="H51" s="3">
        <v>25</v>
      </c>
      <c r="I51" s="36">
        <v>35</v>
      </c>
      <c r="J51" s="43">
        <f t="shared" si="2"/>
        <v>1</v>
      </c>
      <c r="K51" s="56"/>
      <c r="L51" s="59"/>
      <c r="M51" s="65"/>
    </row>
    <row r="52" spans="1:13" s="4" customFormat="1" ht="60.75" customHeight="1" x14ac:dyDescent="0.25">
      <c r="A52" s="62" t="s">
        <v>40</v>
      </c>
      <c r="B52" s="62" t="s">
        <v>239</v>
      </c>
      <c r="C52" s="62" t="s">
        <v>185</v>
      </c>
      <c r="D52" s="70">
        <v>21</v>
      </c>
      <c r="E52" s="62" t="s">
        <v>157</v>
      </c>
      <c r="F52" s="62" t="s">
        <v>186</v>
      </c>
      <c r="G52" s="2" t="s">
        <v>187</v>
      </c>
      <c r="H52" s="3">
        <v>500</v>
      </c>
      <c r="I52" s="36">
        <v>2491</v>
      </c>
      <c r="J52" s="43">
        <f t="shared" si="2"/>
        <v>1</v>
      </c>
      <c r="K52" s="54">
        <v>1</v>
      </c>
      <c r="L52" s="57">
        <v>324663354.80000001</v>
      </c>
      <c r="M52" s="64" t="s">
        <v>22</v>
      </c>
    </row>
    <row r="53" spans="1:13" s="4" customFormat="1" ht="68.25" customHeight="1" x14ac:dyDescent="0.25">
      <c r="A53" s="63"/>
      <c r="B53" s="63"/>
      <c r="C53" s="63"/>
      <c r="D53" s="73"/>
      <c r="E53" s="63"/>
      <c r="F53" s="63"/>
      <c r="G53" s="2" t="s">
        <v>32</v>
      </c>
      <c r="H53" s="3">
        <v>30</v>
      </c>
      <c r="I53" s="36">
        <v>53</v>
      </c>
      <c r="J53" s="43">
        <f t="shared" si="2"/>
        <v>1</v>
      </c>
      <c r="K53" s="56"/>
      <c r="L53" s="59"/>
      <c r="M53" s="65"/>
    </row>
    <row r="54" spans="1:13" s="4" customFormat="1" ht="42.75" customHeight="1" x14ac:dyDescent="0.25">
      <c r="A54" s="74" t="s">
        <v>40</v>
      </c>
      <c r="B54" s="74" t="s">
        <v>240</v>
      </c>
      <c r="C54" s="74" t="s">
        <v>3</v>
      </c>
      <c r="D54" s="76">
        <v>22</v>
      </c>
      <c r="E54" s="74" t="s">
        <v>49</v>
      </c>
      <c r="F54" s="74" t="s">
        <v>249</v>
      </c>
      <c r="G54" s="2" t="s">
        <v>74</v>
      </c>
      <c r="H54" s="3">
        <v>8</v>
      </c>
      <c r="I54" s="36">
        <v>32</v>
      </c>
      <c r="J54" s="43">
        <f>IF(TYPE(H54)=1,+IF(I54/H54&gt;1,1,I54/H54),IF(H54=I54,1,0))</f>
        <v>1</v>
      </c>
      <c r="K54" s="53">
        <v>1</v>
      </c>
      <c r="L54" s="75">
        <v>14711580</v>
      </c>
      <c r="M54" s="66" t="s">
        <v>110</v>
      </c>
    </row>
    <row r="55" spans="1:13" s="4" customFormat="1" ht="55.5" customHeight="1" x14ac:dyDescent="0.25">
      <c r="A55" s="74"/>
      <c r="B55" s="74"/>
      <c r="C55" s="74"/>
      <c r="D55" s="76"/>
      <c r="E55" s="74"/>
      <c r="F55" s="74"/>
      <c r="G55" s="2" t="s">
        <v>75</v>
      </c>
      <c r="H55" s="3">
        <v>7</v>
      </c>
      <c r="I55" s="36">
        <v>29</v>
      </c>
      <c r="J55" s="43">
        <f>IF(TYPE(H55)=1,+IF(I55/H55&gt;1,1,I55/H55),IF(H55=I55,1,0))</f>
        <v>1</v>
      </c>
      <c r="K55" s="53"/>
      <c r="L55" s="75"/>
      <c r="M55" s="66"/>
    </row>
    <row r="56" spans="1:13" s="4" customFormat="1" ht="58.5" customHeight="1" x14ac:dyDescent="0.25">
      <c r="A56" s="74"/>
      <c r="B56" s="74"/>
      <c r="C56" s="74"/>
      <c r="D56" s="76"/>
      <c r="E56" s="74"/>
      <c r="F56" s="74"/>
      <c r="G56" s="2" t="s">
        <v>76</v>
      </c>
      <c r="H56" s="7">
        <v>8000</v>
      </c>
      <c r="I56" s="35">
        <v>19916</v>
      </c>
      <c r="J56" s="43">
        <f>IF(TYPE(H56)=1,+IF(I56/H56&gt;1,1,I56/H56),IF(H56=I56,1,0))</f>
        <v>1</v>
      </c>
      <c r="K56" s="53"/>
      <c r="L56" s="75"/>
      <c r="M56" s="66"/>
    </row>
    <row r="57" spans="1:13" s="12" customFormat="1" ht="57" customHeight="1" x14ac:dyDescent="0.25">
      <c r="A57" s="74" t="s">
        <v>40</v>
      </c>
      <c r="B57" s="74" t="s">
        <v>240</v>
      </c>
      <c r="C57" s="74" t="s">
        <v>4</v>
      </c>
      <c r="D57" s="76">
        <v>23</v>
      </c>
      <c r="E57" s="74" t="s">
        <v>206</v>
      </c>
      <c r="F57" s="74" t="s">
        <v>79</v>
      </c>
      <c r="G57" s="2" t="s">
        <v>86</v>
      </c>
      <c r="H57" s="3">
        <v>80</v>
      </c>
      <c r="I57" s="36">
        <v>90</v>
      </c>
      <c r="J57" s="43">
        <f t="shared" ref="J57:J120" si="3">IF(TYPE(H57)=1,+IF(I57/H57&gt;1,1,I57/H57),IF(H57=I57,1,0))</f>
        <v>1</v>
      </c>
      <c r="K57" s="53">
        <v>1</v>
      </c>
      <c r="L57" s="75">
        <v>293861469</v>
      </c>
      <c r="M57" s="66" t="s">
        <v>110</v>
      </c>
    </row>
    <row r="58" spans="1:13" s="12" customFormat="1" ht="54" x14ac:dyDescent="0.25">
      <c r="A58" s="74"/>
      <c r="B58" s="74"/>
      <c r="C58" s="74"/>
      <c r="D58" s="76"/>
      <c r="E58" s="74"/>
      <c r="F58" s="74"/>
      <c r="G58" s="2" t="s">
        <v>224</v>
      </c>
      <c r="H58" s="3">
        <v>10</v>
      </c>
      <c r="I58" s="36">
        <v>11</v>
      </c>
      <c r="J58" s="43">
        <f t="shared" si="3"/>
        <v>1</v>
      </c>
      <c r="K58" s="53"/>
      <c r="L58" s="75"/>
      <c r="M58" s="66"/>
    </row>
    <row r="59" spans="1:13" s="12" customFormat="1" ht="55.5" customHeight="1" x14ac:dyDescent="0.25">
      <c r="A59" s="74"/>
      <c r="B59" s="74"/>
      <c r="C59" s="74"/>
      <c r="D59" s="76"/>
      <c r="E59" s="74"/>
      <c r="F59" s="74"/>
      <c r="G59" s="2" t="s">
        <v>87</v>
      </c>
      <c r="H59" s="3">
        <v>4</v>
      </c>
      <c r="I59" s="36">
        <v>7</v>
      </c>
      <c r="J59" s="43">
        <f t="shared" si="3"/>
        <v>1</v>
      </c>
      <c r="K59" s="53"/>
      <c r="L59" s="75"/>
      <c r="M59" s="66"/>
    </row>
    <row r="60" spans="1:13" s="12" customFormat="1" ht="36" customHeight="1" x14ac:dyDescent="0.25">
      <c r="A60" s="74"/>
      <c r="B60" s="74"/>
      <c r="C60" s="74"/>
      <c r="D60" s="76"/>
      <c r="E60" s="74"/>
      <c r="F60" s="74"/>
      <c r="G60" s="2" t="s">
        <v>88</v>
      </c>
      <c r="H60" s="3">
        <v>28000</v>
      </c>
      <c r="I60" s="36">
        <v>36733</v>
      </c>
      <c r="J60" s="43">
        <f t="shared" si="3"/>
        <v>1</v>
      </c>
      <c r="K60" s="53"/>
      <c r="L60" s="75"/>
      <c r="M60" s="66"/>
    </row>
    <row r="61" spans="1:13" s="12" customFormat="1" ht="69.75" customHeight="1" x14ac:dyDescent="0.25">
      <c r="A61" s="74"/>
      <c r="B61" s="74"/>
      <c r="C61" s="74"/>
      <c r="D61" s="76"/>
      <c r="E61" s="74"/>
      <c r="F61" s="74"/>
      <c r="G61" s="2" t="s">
        <v>276</v>
      </c>
      <c r="H61" s="3">
        <v>5</v>
      </c>
      <c r="I61" s="36">
        <v>13</v>
      </c>
      <c r="J61" s="43">
        <f t="shared" si="3"/>
        <v>1</v>
      </c>
      <c r="K61" s="53"/>
      <c r="L61" s="75"/>
      <c r="M61" s="66"/>
    </row>
    <row r="62" spans="1:13" s="12" customFormat="1" ht="63" customHeight="1" x14ac:dyDescent="0.25">
      <c r="A62" s="74"/>
      <c r="B62" s="74"/>
      <c r="C62" s="74"/>
      <c r="D62" s="76"/>
      <c r="E62" s="74"/>
      <c r="F62" s="74"/>
      <c r="G62" s="2" t="s">
        <v>276</v>
      </c>
      <c r="H62" s="3">
        <v>10</v>
      </c>
      <c r="I62" s="36">
        <v>11</v>
      </c>
      <c r="J62" s="43">
        <f t="shared" si="3"/>
        <v>1</v>
      </c>
      <c r="K62" s="53"/>
      <c r="L62" s="75"/>
      <c r="M62" s="66"/>
    </row>
    <row r="63" spans="1:13" s="12" customFormat="1" ht="89.25" customHeight="1" x14ac:dyDescent="0.25">
      <c r="A63" s="74"/>
      <c r="B63" s="74"/>
      <c r="C63" s="74"/>
      <c r="D63" s="76"/>
      <c r="E63" s="74"/>
      <c r="F63" s="74"/>
      <c r="G63" s="2" t="s">
        <v>188</v>
      </c>
      <c r="H63" s="3">
        <v>8</v>
      </c>
      <c r="I63" s="36">
        <v>12</v>
      </c>
      <c r="J63" s="43">
        <f t="shared" si="3"/>
        <v>1</v>
      </c>
      <c r="K63" s="53"/>
      <c r="L63" s="75"/>
      <c r="M63" s="66"/>
    </row>
    <row r="64" spans="1:13" s="4" customFormat="1" ht="72.75" customHeight="1" x14ac:dyDescent="0.25">
      <c r="A64" s="74" t="s">
        <v>40</v>
      </c>
      <c r="B64" s="74" t="s">
        <v>241</v>
      </c>
      <c r="C64" s="74" t="s">
        <v>4</v>
      </c>
      <c r="D64" s="76">
        <v>24</v>
      </c>
      <c r="E64" s="74" t="s">
        <v>58</v>
      </c>
      <c r="F64" s="74" t="s">
        <v>139</v>
      </c>
      <c r="G64" s="2" t="s">
        <v>77</v>
      </c>
      <c r="H64" s="3">
        <v>12</v>
      </c>
      <c r="I64" s="36">
        <v>12</v>
      </c>
      <c r="J64" s="43">
        <f t="shared" si="3"/>
        <v>1</v>
      </c>
      <c r="K64" s="53">
        <v>0.96524999999999994</v>
      </c>
      <c r="L64" s="75">
        <v>151707301</v>
      </c>
      <c r="M64" s="76" t="s">
        <v>110</v>
      </c>
    </row>
    <row r="65" spans="1:13" s="4" customFormat="1" ht="72.75" customHeight="1" x14ac:dyDescent="0.25">
      <c r="A65" s="74"/>
      <c r="B65" s="74"/>
      <c r="C65" s="74"/>
      <c r="D65" s="76"/>
      <c r="E65" s="74"/>
      <c r="F65" s="74"/>
      <c r="G65" s="2" t="s">
        <v>78</v>
      </c>
      <c r="H65" s="3">
        <v>2000</v>
      </c>
      <c r="I65" s="36">
        <v>1722</v>
      </c>
      <c r="J65" s="43">
        <f t="shared" si="3"/>
        <v>0.86099999999999999</v>
      </c>
      <c r="K65" s="53"/>
      <c r="L65" s="75"/>
      <c r="M65" s="76"/>
    </row>
    <row r="66" spans="1:13" s="4" customFormat="1" ht="72.75" customHeight="1" x14ac:dyDescent="0.25">
      <c r="A66" s="74"/>
      <c r="B66" s="74"/>
      <c r="C66" s="74"/>
      <c r="D66" s="76"/>
      <c r="E66" s="74"/>
      <c r="F66" s="74"/>
      <c r="G66" s="6" t="s">
        <v>80</v>
      </c>
      <c r="H66" s="10">
        <v>8</v>
      </c>
      <c r="I66" s="10">
        <v>59</v>
      </c>
      <c r="J66" s="43">
        <f t="shared" si="3"/>
        <v>1</v>
      </c>
      <c r="K66" s="53"/>
      <c r="L66" s="75"/>
      <c r="M66" s="76"/>
    </row>
    <row r="67" spans="1:13" s="4" customFormat="1" ht="72.75" customHeight="1" x14ac:dyDescent="0.25">
      <c r="A67" s="74"/>
      <c r="B67" s="74"/>
      <c r="C67" s="74"/>
      <c r="D67" s="76"/>
      <c r="E67" s="74"/>
      <c r="F67" s="74"/>
      <c r="G67" s="6" t="s">
        <v>81</v>
      </c>
      <c r="H67" s="10">
        <v>10</v>
      </c>
      <c r="I67" s="10">
        <v>59</v>
      </c>
      <c r="J67" s="43">
        <f t="shared" si="3"/>
        <v>1</v>
      </c>
      <c r="K67" s="53"/>
      <c r="L67" s="75"/>
      <c r="M67" s="76"/>
    </row>
    <row r="68" spans="1:13" s="4" customFormat="1" ht="57" customHeight="1" x14ac:dyDescent="0.25">
      <c r="A68" s="74" t="s">
        <v>40</v>
      </c>
      <c r="B68" s="74" t="s">
        <v>240</v>
      </c>
      <c r="C68" s="74" t="s">
        <v>5</v>
      </c>
      <c r="D68" s="76">
        <v>25</v>
      </c>
      <c r="E68" s="74" t="s">
        <v>48</v>
      </c>
      <c r="F68" s="74" t="s">
        <v>102</v>
      </c>
      <c r="G68" s="2" t="s">
        <v>189</v>
      </c>
      <c r="H68" s="3">
        <v>70</v>
      </c>
      <c r="I68" s="36">
        <v>81</v>
      </c>
      <c r="J68" s="43">
        <f t="shared" si="3"/>
        <v>1</v>
      </c>
      <c r="K68" s="53">
        <v>1</v>
      </c>
      <c r="L68" s="75">
        <v>589187054</v>
      </c>
      <c r="M68" s="66" t="s">
        <v>110</v>
      </c>
    </row>
    <row r="69" spans="1:13" s="4" customFormat="1" ht="51" customHeight="1" x14ac:dyDescent="0.25">
      <c r="A69" s="74"/>
      <c r="B69" s="74"/>
      <c r="C69" s="74"/>
      <c r="D69" s="76"/>
      <c r="E69" s="74"/>
      <c r="F69" s="74"/>
      <c r="G69" s="2" t="s">
        <v>82</v>
      </c>
      <c r="H69" s="3">
        <v>2000</v>
      </c>
      <c r="I69" s="36">
        <v>6364</v>
      </c>
      <c r="J69" s="43">
        <f t="shared" si="3"/>
        <v>1</v>
      </c>
      <c r="K69" s="53"/>
      <c r="L69" s="75"/>
      <c r="M69" s="66"/>
    </row>
    <row r="70" spans="1:13" s="4" customFormat="1" ht="63" customHeight="1" x14ac:dyDescent="0.25">
      <c r="A70" s="74"/>
      <c r="B70" s="74"/>
      <c r="C70" s="74"/>
      <c r="D70" s="76"/>
      <c r="E70" s="74"/>
      <c r="F70" s="74"/>
      <c r="G70" s="2" t="s">
        <v>250</v>
      </c>
      <c r="H70" s="3">
        <v>20</v>
      </c>
      <c r="I70" s="36">
        <v>26</v>
      </c>
      <c r="J70" s="43">
        <f t="shared" si="3"/>
        <v>1</v>
      </c>
      <c r="K70" s="53"/>
      <c r="L70" s="75"/>
      <c r="M70" s="66"/>
    </row>
    <row r="71" spans="1:13" s="4" customFormat="1" ht="39" customHeight="1" x14ac:dyDescent="0.25">
      <c r="A71" s="74"/>
      <c r="B71" s="74"/>
      <c r="C71" s="74"/>
      <c r="D71" s="76"/>
      <c r="E71" s="74"/>
      <c r="F71" s="74"/>
      <c r="G71" s="2" t="s">
        <v>103</v>
      </c>
      <c r="H71" s="3">
        <v>4000</v>
      </c>
      <c r="I71" s="36">
        <v>9470</v>
      </c>
      <c r="J71" s="43">
        <f t="shared" si="3"/>
        <v>1</v>
      </c>
      <c r="K71" s="53"/>
      <c r="L71" s="75"/>
      <c r="M71" s="66"/>
    </row>
    <row r="72" spans="1:13" s="4" customFormat="1" ht="37.9" customHeight="1" x14ac:dyDescent="0.25">
      <c r="A72" s="74" t="s">
        <v>40</v>
      </c>
      <c r="B72" s="74" t="s">
        <v>240</v>
      </c>
      <c r="C72" s="74" t="s">
        <v>5</v>
      </c>
      <c r="D72" s="76">
        <v>26</v>
      </c>
      <c r="E72" s="74" t="s">
        <v>95</v>
      </c>
      <c r="F72" s="74" t="s">
        <v>223</v>
      </c>
      <c r="G72" s="2" t="s">
        <v>98</v>
      </c>
      <c r="H72" s="3">
        <v>120</v>
      </c>
      <c r="I72" s="36">
        <v>196</v>
      </c>
      <c r="J72" s="43">
        <f t="shared" si="3"/>
        <v>1</v>
      </c>
      <c r="K72" s="53">
        <v>1</v>
      </c>
      <c r="L72" s="75">
        <v>73572011</v>
      </c>
      <c r="M72" s="66" t="s">
        <v>110</v>
      </c>
    </row>
    <row r="73" spans="1:13" s="4" customFormat="1" ht="49.5" customHeight="1" x14ac:dyDescent="0.25">
      <c r="A73" s="74"/>
      <c r="B73" s="74"/>
      <c r="C73" s="74"/>
      <c r="D73" s="76"/>
      <c r="E73" s="74"/>
      <c r="F73" s="74"/>
      <c r="G73" s="2" t="s">
        <v>96</v>
      </c>
      <c r="H73" s="3">
        <v>5</v>
      </c>
      <c r="I73" s="36">
        <v>16</v>
      </c>
      <c r="J73" s="43">
        <f t="shared" si="3"/>
        <v>1</v>
      </c>
      <c r="K73" s="53"/>
      <c r="L73" s="75"/>
      <c r="M73" s="66"/>
    </row>
    <row r="74" spans="1:13" s="4" customFormat="1" ht="49.5" customHeight="1" x14ac:dyDescent="0.25">
      <c r="A74" s="74"/>
      <c r="B74" s="74"/>
      <c r="C74" s="74"/>
      <c r="D74" s="76"/>
      <c r="E74" s="74"/>
      <c r="F74" s="74"/>
      <c r="G74" s="2" t="s">
        <v>97</v>
      </c>
      <c r="H74" s="3">
        <v>350</v>
      </c>
      <c r="I74" s="36">
        <v>424</v>
      </c>
      <c r="J74" s="43">
        <f t="shared" si="3"/>
        <v>1</v>
      </c>
      <c r="K74" s="53"/>
      <c r="L74" s="75"/>
      <c r="M74" s="66"/>
    </row>
    <row r="75" spans="1:13" s="4" customFormat="1" ht="49.5" customHeight="1" x14ac:dyDescent="0.25">
      <c r="A75" s="74"/>
      <c r="B75" s="74"/>
      <c r="C75" s="74"/>
      <c r="D75" s="76"/>
      <c r="E75" s="74"/>
      <c r="F75" s="74"/>
      <c r="G75" s="2" t="s">
        <v>190</v>
      </c>
      <c r="H75" s="3">
        <v>20</v>
      </c>
      <c r="I75" s="36">
        <v>32</v>
      </c>
      <c r="J75" s="43">
        <f t="shared" si="3"/>
        <v>1</v>
      </c>
      <c r="K75" s="53"/>
      <c r="L75" s="75"/>
      <c r="M75" s="66"/>
    </row>
    <row r="76" spans="1:13" s="4" customFormat="1" ht="49.5" customHeight="1" x14ac:dyDescent="0.25">
      <c r="A76" s="74"/>
      <c r="B76" s="74"/>
      <c r="C76" s="74"/>
      <c r="D76" s="76"/>
      <c r="E76" s="74"/>
      <c r="F76" s="74"/>
      <c r="G76" s="2" t="s">
        <v>191</v>
      </c>
      <c r="H76" s="3">
        <v>50</v>
      </c>
      <c r="I76" s="36">
        <v>207</v>
      </c>
      <c r="J76" s="43">
        <f t="shared" si="3"/>
        <v>1</v>
      </c>
      <c r="K76" s="53"/>
      <c r="L76" s="75"/>
      <c r="M76" s="66"/>
    </row>
    <row r="77" spans="1:13" s="4" customFormat="1" ht="48.75" customHeight="1" x14ac:dyDescent="0.25">
      <c r="A77" s="74"/>
      <c r="B77" s="74"/>
      <c r="C77" s="74"/>
      <c r="D77" s="76"/>
      <c r="E77" s="74"/>
      <c r="F77" s="74"/>
      <c r="G77" s="2" t="s">
        <v>192</v>
      </c>
      <c r="H77" s="3">
        <v>700</v>
      </c>
      <c r="I77" s="36">
        <v>6098</v>
      </c>
      <c r="J77" s="43">
        <f t="shared" si="3"/>
        <v>1</v>
      </c>
      <c r="K77" s="53"/>
      <c r="L77" s="75"/>
      <c r="M77" s="66"/>
    </row>
    <row r="78" spans="1:13" s="4" customFormat="1" ht="54" customHeight="1" x14ac:dyDescent="0.25">
      <c r="A78" s="74" t="s">
        <v>40</v>
      </c>
      <c r="B78" s="74" t="s">
        <v>240</v>
      </c>
      <c r="C78" s="74" t="s">
        <v>6</v>
      </c>
      <c r="D78" s="76">
        <v>27</v>
      </c>
      <c r="E78" s="74" t="s">
        <v>159</v>
      </c>
      <c r="F78" s="74" t="s">
        <v>193</v>
      </c>
      <c r="G78" s="2" t="s">
        <v>194</v>
      </c>
      <c r="H78" s="3">
        <v>10</v>
      </c>
      <c r="I78" s="36">
        <v>12</v>
      </c>
      <c r="J78" s="43">
        <f t="shared" si="3"/>
        <v>1</v>
      </c>
      <c r="K78" s="53">
        <v>0.96666666666666667</v>
      </c>
      <c r="L78" s="75">
        <v>164125089</v>
      </c>
      <c r="M78" s="66" t="s">
        <v>22</v>
      </c>
    </row>
    <row r="79" spans="1:13" s="4" customFormat="1" ht="46.5" customHeight="1" x14ac:dyDescent="0.25">
      <c r="A79" s="74"/>
      <c r="B79" s="74"/>
      <c r="C79" s="74"/>
      <c r="D79" s="76"/>
      <c r="E79" s="74"/>
      <c r="F79" s="74"/>
      <c r="G79" s="2" t="s">
        <v>195</v>
      </c>
      <c r="H79" s="3">
        <v>10</v>
      </c>
      <c r="I79" s="36">
        <v>33</v>
      </c>
      <c r="J79" s="43">
        <f t="shared" si="3"/>
        <v>1</v>
      </c>
      <c r="K79" s="53"/>
      <c r="L79" s="75"/>
      <c r="M79" s="66"/>
    </row>
    <row r="80" spans="1:13" s="4" customFormat="1" ht="32.25" customHeight="1" x14ac:dyDescent="0.25">
      <c r="A80" s="74"/>
      <c r="B80" s="74"/>
      <c r="C80" s="74"/>
      <c r="D80" s="76"/>
      <c r="E80" s="74"/>
      <c r="F80" s="74"/>
      <c r="G80" s="2" t="s">
        <v>196</v>
      </c>
      <c r="H80" s="3">
        <v>10</v>
      </c>
      <c r="I80" s="36">
        <v>9</v>
      </c>
      <c r="J80" s="43">
        <f t="shared" si="3"/>
        <v>0.9</v>
      </c>
      <c r="K80" s="53"/>
      <c r="L80" s="75"/>
      <c r="M80" s="66"/>
    </row>
    <row r="81" spans="1:13" s="4" customFormat="1" ht="60.6" customHeight="1" x14ac:dyDescent="0.25">
      <c r="A81" s="74" t="s">
        <v>40</v>
      </c>
      <c r="B81" s="74" t="s">
        <v>240</v>
      </c>
      <c r="C81" s="74" t="s">
        <v>13</v>
      </c>
      <c r="D81" s="76">
        <v>28</v>
      </c>
      <c r="E81" s="74" t="s">
        <v>47</v>
      </c>
      <c r="F81" s="74" t="s">
        <v>83</v>
      </c>
      <c r="G81" s="2" t="s">
        <v>84</v>
      </c>
      <c r="H81" s="3">
        <v>4000</v>
      </c>
      <c r="I81" s="36">
        <v>6069</v>
      </c>
      <c r="J81" s="43">
        <f t="shared" si="3"/>
        <v>1</v>
      </c>
      <c r="K81" s="53">
        <v>0.9</v>
      </c>
      <c r="L81" s="75">
        <v>126744229</v>
      </c>
      <c r="M81" s="66" t="s">
        <v>110</v>
      </c>
    </row>
    <row r="82" spans="1:13" s="4" customFormat="1" ht="42" customHeight="1" x14ac:dyDescent="0.25">
      <c r="A82" s="74"/>
      <c r="B82" s="74"/>
      <c r="C82" s="74"/>
      <c r="D82" s="76"/>
      <c r="E82" s="74"/>
      <c r="F82" s="74"/>
      <c r="G82" s="2" t="s">
        <v>277</v>
      </c>
      <c r="H82" s="3">
        <v>10</v>
      </c>
      <c r="I82" s="36">
        <v>15</v>
      </c>
      <c r="J82" s="43">
        <f t="shared" si="3"/>
        <v>1</v>
      </c>
      <c r="K82" s="53"/>
      <c r="L82" s="75"/>
      <c r="M82" s="66"/>
    </row>
    <row r="83" spans="1:13" s="4" customFormat="1" ht="42" customHeight="1" x14ac:dyDescent="0.25">
      <c r="A83" s="74"/>
      <c r="B83" s="74"/>
      <c r="C83" s="74"/>
      <c r="D83" s="76"/>
      <c r="E83" s="74"/>
      <c r="F83" s="74"/>
      <c r="G83" s="2" t="s">
        <v>197</v>
      </c>
      <c r="H83" s="3">
        <v>120</v>
      </c>
      <c r="I83" s="36">
        <v>505</v>
      </c>
      <c r="J83" s="43">
        <f t="shared" si="3"/>
        <v>1</v>
      </c>
      <c r="K83" s="53"/>
      <c r="L83" s="75"/>
      <c r="M83" s="66"/>
    </row>
    <row r="84" spans="1:13" s="4" customFormat="1" ht="54" x14ac:dyDescent="0.25">
      <c r="A84" s="74"/>
      <c r="B84" s="74"/>
      <c r="C84" s="74"/>
      <c r="D84" s="76"/>
      <c r="E84" s="74"/>
      <c r="F84" s="74"/>
      <c r="G84" s="2" t="s">
        <v>271</v>
      </c>
      <c r="H84" s="3">
        <v>100</v>
      </c>
      <c r="I84" s="36">
        <v>60</v>
      </c>
      <c r="J84" s="43">
        <f t="shared" si="3"/>
        <v>0.6</v>
      </c>
      <c r="K84" s="53"/>
      <c r="L84" s="75"/>
      <c r="M84" s="66"/>
    </row>
    <row r="85" spans="1:13" s="13" customFormat="1" ht="50.45" customHeight="1" x14ac:dyDescent="0.25">
      <c r="A85" s="74" t="s">
        <v>40</v>
      </c>
      <c r="B85" s="74" t="s">
        <v>242</v>
      </c>
      <c r="C85" s="74" t="s">
        <v>7</v>
      </c>
      <c r="D85" s="76">
        <v>29</v>
      </c>
      <c r="E85" s="74" t="s">
        <v>198</v>
      </c>
      <c r="F85" s="74" t="s">
        <v>85</v>
      </c>
      <c r="G85" s="2" t="s">
        <v>221</v>
      </c>
      <c r="H85" s="3">
        <v>70</v>
      </c>
      <c r="I85" s="36">
        <v>589</v>
      </c>
      <c r="J85" s="43">
        <f t="shared" si="3"/>
        <v>1</v>
      </c>
      <c r="K85" s="53">
        <v>1</v>
      </c>
      <c r="L85" s="75">
        <v>198649035.80000001</v>
      </c>
      <c r="M85" s="66" t="s">
        <v>110</v>
      </c>
    </row>
    <row r="86" spans="1:13" s="13" customFormat="1" ht="50.45" customHeight="1" x14ac:dyDescent="0.25">
      <c r="A86" s="74"/>
      <c r="B86" s="74"/>
      <c r="C86" s="74"/>
      <c r="D86" s="76"/>
      <c r="E86" s="74"/>
      <c r="F86" s="74"/>
      <c r="G86" s="2" t="s">
        <v>222</v>
      </c>
      <c r="H86" s="3">
        <v>50</v>
      </c>
      <c r="I86" s="36">
        <v>1077</v>
      </c>
      <c r="J86" s="43">
        <f t="shared" si="3"/>
        <v>1</v>
      </c>
      <c r="K86" s="53"/>
      <c r="L86" s="75"/>
      <c r="M86" s="66"/>
    </row>
    <row r="87" spans="1:13" s="13" customFormat="1" ht="50.45" customHeight="1" x14ac:dyDescent="0.25">
      <c r="A87" s="74"/>
      <c r="B87" s="74"/>
      <c r="C87" s="74"/>
      <c r="D87" s="76"/>
      <c r="E87" s="74"/>
      <c r="F87" s="74"/>
      <c r="G87" s="2" t="s">
        <v>199</v>
      </c>
      <c r="H87" s="3">
        <v>10</v>
      </c>
      <c r="I87" s="36">
        <v>22</v>
      </c>
      <c r="J87" s="43">
        <f t="shared" si="3"/>
        <v>1</v>
      </c>
      <c r="K87" s="53"/>
      <c r="L87" s="75"/>
      <c r="M87" s="66"/>
    </row>
    <row r="88" spans="1:13" s="13" customFormat="1" ht="50.45" customHeight="1" x14ac:dyDescent="0.25">
      <c r="A88" s="74"/>
      <c r="B88" s="74"/>
      <c r="C88" s="74"/>
      <c r="D88" s="76"/>
      <c r="E88" s="74"/>
      <c r="F88" s="74"/>
      <c r="G88" s="2" t="s">
        <v>200</v>
      </c>
      <c r="H88" s="3">
        <v>50</v>
      </c>
      <c r="I88" s="36">
        <v>50</v>
      </c>
      <c r="J88" s="43">
        <f t="shared" si="3"/>
        <v>1</v>
      </c>
      <c r="K88" s="53"/>
      <c r="L88" s="75"/>
      <c r="M88" s="66"/>
    </row>
    <row r="89" spans="1:13" s="13" customFormat="1" ht="60.75" customHeight="1" x14ac:dyDescent="0.25">
      <c r="A89" s="74"/>
      <c r="B89" s="74"/>
      <c r="C89" s="74"/>
      <c r="D89" s="76"/>
      <c r="E89" s="74"/>
      <c r="F89" s="74"/>
      <c r="G89" s="2" t="s">
        <v>140</v>
      </c>
      <c r="H89" s="3">
        <v>150</v>
      </c>
      <c r="I89" s="36">
        <v>577</v>
      </c>
      <c r="J89" s="43">
        <f t="shared" si="3"/>
        <v>1</v>
      </c>
      <c r="K89" s="53"/>
      <c r="L89" s="75"/>
      <c r="M89" s="66"/>
    </row>
    <row r="90" spans="1:13" s="13" customFormat="1" ht="60" customHeight="1" x14ac:dyDescent="0.25">
      <c r="A90" s="74" t="s">
        <v>40</v>
      </c>
      <c r="B90" s="74" t="s">
        <v>242</v>
      </c>
      <c r="C90" s="74" t="s">
        <v>34</v>
      </c>
      <c r="D90" s="76">
        <v>30</v>
      </c>
      <c r="E90" s="74" t="s">
        <v>155</v>
      </c>
      <c r="F90" s="74" t="s">
        <v>35</v>
      </c>
      <c r="G90" s="2" t="s">
        <v>36</v>
      </c>
      <c r="H90" s="3">
        <v>5</v>
      </c>
      <c r="I90" s="36">
        <v>14</v>
      </c>
      <c r="J90" s="43">
        <f t="shared" si="3"/>
        <v>1</v>
      </c>
      <c r="K90" s="53">
        <v>1</v>
      </c>
      <c r="L90" s="75">
        <v>1066653822</v>
      </c>
      <c r="M90" s="66" t="s">
        <v>22</v>
      </c>
    </row>
    <row r="91" spans="1:13" s="13" customFormat="1" ht="66" customHeight="1" x14ac:dyDescent="0.25">
      <c r="A91" s="74"/>
      <c r="B91" s="74"/>
      <c r="C91" s="74"/>
      <c r="D91" s="76"/>
      <c r="E91" s="74"/>
      <c r="F91" s="74"/>
      <c r="G91" s="2" t="s">
        <v>201</v>
      </c>
      <c r="H91" s="3">
        <v>55</v>
      </c>
      <c r="I91" s="36">
        <v>341</v>
      </c>
      <c r="J91" s="43">
        <f t="shared" si="3"/>
        <v>1</v>
      </c>
      <c r="K91" s="53"/>
      <c r="L91" s="75"/>
      <c r="M91" s="66"/>
    </row>
    <row r="92" spans="1:13" s="13" customFormat="1" ht="109.5" customHeight="1" x14ac:dyDescent="0.25">
      <c r="A92" s="74"/>
      <c r="B92" s="74"/>
      <c r="C92" s="74"/>
      <c r="D92" s="76"/>
      <c r="E92" s="74"/>
      <c r="F92" s="74"/>
      <c r="G92" s="2" t="s">
        <v>37</v>
      </c>
      <c r="H92" s="3">
        <v>35</v>
      </c>
      <c r="I92" s="36">
        <v>129</v>
      </c>
      <c r="J92" s="43">
        <f t="shared" si="3"/>
        <v>1</v>
      </c>
      <c r="K92" s="53"/>
      <c r="L92" s="75"/>
      <c r="M92" s="66"/>
    </row>
    <row r="93" spans="1:13" s="13" customFormat="1" ht="28.9" customHeight="1" x14ac:dyDescent="0.25">
      <c r="A93" s="74" t="s">
        <v>41</v>
      </c>
      <c r="B93" s="74" t="s">
        <v>243</v>
      </c>
      <c r="C93" s="74" t="s">
        <v>8</v>
      </c>
      <c r="D93" s="76">
        <v>31</v>
      </c>
      <c r="E93" s="74" t="s">
        <v>104</v>
      </c>
      <c r="F93" s="84" t="s">
        <v>133</v>
      </c>
      <c r="G93" s="2" t="s">
        <v>120</v>
      </c>
      <c r="H93" s="3">
        <v>14222</v>
      </c>
      <c r="I93" s="36">
        <v>0</v>
      </c>
      <c r="J93" s="43">
        <f t="shared" si="3"/>
        <v>0</v>
      </c>
      <c r="K93" s="53">
        <v>0.55153885003885006</v>
      </c>
      <c r="L93" s="75">
        <v>19700628125.559998</v>
      </c>
      <c r="M93" s="66" t="s">
        <v>2</v>
      </c>
    </row>
    <row r="94" spans="1:13" s="13" customFormat="1" ht="53.25" customHeight="1" x14ac:dyDescent="0.25">
      <c r="A94" s="74"/>
      <c r="B94" s="74"/>
      <c r="C94" s="74"/>
      <c r="D94" s="76"/>
      <c r="E94" s="74"/>
      <c r="F94" s="85"/>
      <c r="G94" s="2" t="s">
        <v>121</v>
      </c>
      <c r="H94" s="3">
        <v>13</v>
      </c>
      <c r="I94" s="36">
        <v>8</v>
      </c>
      <c r="J94" s="43">
        <f t="shared" si="3"/>
        <v>0.61538461538461542</v>
      </c>
      <c r="K94" s="53"/>
      <c r="L94" s="75"/>
      <c r="M94" s="66"/>
    </row>
    <row r="95" spans="1:13" s="13" customFormat="1" ht="40.9" customHeight="1" x14ac:dyDescent="0.25">
      <c r="A95" s="74"/>
      <c r="B95" s="74"/>
      <c r="C95" s="74"/>
      <c r="D95" s="76"/>
      <c r="E95" s="74"/>
      <c r="F95" s="85"/>
      <c r="G95" s="2" t="s">
        <v>122</v>
      </c>
      <c r="H95" s="3">
        <v>3</v>
      </c>
      <c r="I95" s="36">
        <v>1</v>
      </c>
      <c r="J95" s="43">
        <f t="shared" si="3"/>
        <v>0.33333333333333331</v>
      </c>
      <c r="K95" s="53"/>
      <c r="L95" s="75"/>
      <c r="M95" s="66"/>
    </row>
    <row r="96" spans="1:13" s="13" customFormat="1" ht="57" customHeight="1" x14ac:dyDescent="0.25">
      <c r="A96" s="74"/>
      <c r="B96" s="74"/>
      <c r="C96" s="74"/>
      <c r="D96" s="76"/>
      <c r="E96" s="74"/>
      <c r="F96" s="85"/>
      <c r="G96" s="2" t="s">
        <v>123</v>
      </c>
      <c r="H96" s="3">
        <v>24</v>
      </c>
      <c r="I96" s="36">
        <v>9</v>
      </c>
      <c r="J96" s="43">
        <f t="shared" si="3"/>
        <v>0.375</v>
      </c>
      <c r="K96" s="53"/>
      <c r="L96" s="75"/>
      <c r="M96" s="66"/>
    </row>
    <row r="97" spans="1:13" s="13" customFormat="1" ht="69" customHeight="1" x14ac:dyDescent="0.25">
      <c r="A97" s="74"/>
      <c r="B97" s="74"/>
      <c r="C97" s="74"/>
      <c r="D97" s="76"/>
      <c r="E97" s="74"/>
      <c r="F97" s="85"/>
      <c r="G97" s="2" t="s">
        <v>124</v>
      </c>
      <c r="H97" s="3">
        <v>16500</v>
      </c>
      <c r="I97" s="36">
        <v>16261</v>
      </c>
      <c r="J97" s="43">
        <f t="shared" si="3"/>
        <v>0.98551515151515157</v>
      </c>
      <c r="K97" s="53"/>
      <c r="L97" s="75"/>
      <c r="M97" s="66"/>
    </row>
    <row r="98" spans="1:13" s="13" customFormat="1" ht="66" customHeight="1" x14ac:dyDescent="0.25">
      <c r="A98" s="74"/>
      <c r="B98" s="74"/>
      <c r="C98" s="74"/>
      <c r="D98" s="76"/>
      <c r="E98" s="74"/>
      <c r="F98" s="85"/>
      <c r="G98" s="2" t="s">
        <v>138</v>
      </c>
      <c r="H98" s="3">
        <v>4000</v>
      </c>
      <c r="I98" s="36">
        <v>5361</v>
      </c>
      <c r="J98" s="43">
        <f t="shared" si="3"/>
        <v>1</v>
      </c>
      <c r="K98" s="53"/>
      <c r="L98" s="75"/>
      <c r="M98" s="66"/>
    </row>
    <row r="99" spans="1:13" s="13" customFormat="1" ht="170.25" customHeight="1" x14ac:dyDescent="0.25">
      <c r="A99" s="74" t="s">
        <v>41</v>
      </c>
      <c r="B99" s="74" t="s">
        <v>243</v>
      </c>
      <c r="C99" s="74" t="s">
        <v>161</v>
      </c>
      <c r="D99" s="76">
        <v>32</v>
      </c>
      <c r="E99" s="74" t="s">
        <v>156</v>
      </c>
      <c r="F99" s="74" t="s">
        <v>101</v>
      </c>
      <c r="G99" s="2" t="s">
        <v>33</v>
      </c>
      <c r="H99" s="14">
        <v>16</v>
      </c>
      <c r="I99" s="14">
        <v>13</v>
      </c>
      <c r="J99" s="43">
        <f t="shared" si="3"/>
        <v>0.8125</v>
      </c>
      <c r="K99" s="53">
        <v>0.90625</v>
      </c>
      <c r="L99" s="75">
        <v>2838104338</v>
      </c>
      <c r="M99" s="66" t="s">
        <v>22</v>
      </c>
    </row>
    <row r="100" spans="1:13" s="13" customFormat="1" ht="64.5" customHeight="1" x14ac:dyDescent="0.25">
      <c r="A100" s="74"/>
      <c r="B100" s="74"/>
      <c r="C100" s="74"/>
      <c r="D100" s="76"/>
      <c r="E100" s="74"/>
      <c r="F100" s="74"/>
      <c r="G100" s="2" t="s">
        <v>114</v>
      </c>
      <c r="H100" s="14">
        <v>5</v>
      </c>
      <c r="I100" s="14">
        <v>5</v>
      </c>
      <c r="J100" s="43">
        <f t="shared" si="3"/>
        <v>1</v>
      </c>
      <c r="K100" s="53"/>
      <c r="L100" s="75"/>
      <c r="M100" s="66"/>
    </row>
    <row r="101" spans="1:13" s="13" customFormat="1" ht="60" customHeight="1" x14ac:dyDescent="0.25">
      <c r="A101" s="74" t="s">
        <v>41</v>
      </c>
      <c r="B101" s="74" t="s">
        <v>243</v>
      </c>
      <c r="C101" s="74" t="s">
        <v>8</v>
      </c>
      <c r="D101" s="76">
        <v>33</v>
      </c>
      <c r="E101" s="74" t="s">
        <v>105</v>
      </c>
      <c r="F101" s="84" t="s">
        <v>134</v>
      </c>
      <c r="G101" s="2" t="s">
        <v>125</v>
      </c>
      <c r="H101" s="3">
        <v>2</v>
      </c>
      <c r="I101" s="36">
        <v>1</v>
      </c>
      <c r="J101" s="43">
        <f t="shared" si="3"/>
        <v>0.5</v>
      </c>
      <c r="K101" s="53">
        <v>0.75</v>
      </c>
      <c r="L101" s="75">
        <v>386775517</v>
      </c>
      <c r="M101" s="66" t="s">
        <v>2</v>
      </c>
    </row>
    <row r="102" spans="1:13" s="13" customFormat="1" ht="82.5" customHeight="1" x14ac:dyDescent="0.25">
      <c r="A102" s="74"/>
      <c r="B102" s="74"/>
      <c r="C102" s="74"/>
      <c r="D102" s="76"/>
      <c r="E102" s="74"/>
      <c r="F102" s="85"/>
      <c r="G102" s="2" t="s">
        <v>126</v>
      </c>
      <c r="H102" s="3">
        <v>15000</v>
      </c>
      <c r="I102" s="36">
        <v>16932</v>
      </c>
      <c r="J102" s="43">
        <f t="shared" si="3"/>
        <v>1</v>
      </c>
      <c r="K102" s="53"/>
      <c r="L102" s="75"/>
      <c r="M102" s="66"/>
    </row>
    <row r="103" spans="1:13" s="13" customFormat="1" ht="59.25" customHeight="1" x14ac:dyDescent="0.25">
      <c r="A103" s="74" t="s">
        <v>41</v>
      </c>
      <c r="B103" s="74" t="s">
        <v>243</v>
      </c>
      <c r="C103" s="74" t="s">
        <v>8</v>
      </c>
      <c r="D103" s="76">
        <v>34</v>
      </c>
      <c r="E103" s="74" t="s">
        <v>278</v>
      </c>
      <c r="F103" s="84" t="s">
        <v>135</v>
      </c>
      <c r="G103" s="2" t="s">
        <v>127</v>
      </c>
      <c r="H103" s="3">
        <v>5</v>
      </c>
      <c r="I103" s="36">
        <v>5</v>
      </c>
      <c r="J103" s="43">
        <f t="shared" si="3"/>
        <v>1</v>
      </c>
      <c r="K103" s="53">
        <v>0.80952380952380942</v>
      </c>
      <c r="L103" s="75">
        <v>851984570</v>
      </c>
      <c r="M103" s="66" t="s">
        <v>2</v>
      </c>
    </row>
    <row r="104" spans="1:13" s="13" customFormat="1" ht="79.5" customHeight="1" x14ac:dyDescent="0.25">
      <c r="A104" s="74"/>
      <c r="B104" s="74"/>
      <c r="C104" s="74"/>
      <c r="D104" s="76"/>
      <c r="E104" s="74"/>
      <c r="F104" s="85"/>
      <c r="G104" s="2" t="s">
        <v>128</v>
      </c>
      <c r="H104" s="3">
        <v>18000</v>
      </c>
      <c r="I104" s="36">
        <v>18500</v>
      </c>
      <c r="J104" s="43">
        <f t="shared" si="3"/>
        <v>1</v>
      </c>
      <c r="K104" s="53"/>
      <c r="L104" s="75"/>
      <c r="M104" s="66"/>
    </row>
    <row r="105" spans="1:13" s="13" customFormat="1" ht="64.5" customHeight="1" x14ac:dyDescent="0.25">
      <c r="A105" s="74"/>
      <c r="B105" s="74"/>
      <c r="C105" s="74"/>
      <c r="D105" s="76"/>
      <c r="E105" s="74"/>
      <c r="F105" s="85"/>
      <c r="G105" s="2" t="s">
        <v>129</v>
      </c>
      <c r="H105" s="3">
        <v>7</v>
      </c>
      <c r="I105" s="36">
        <v>3</v>
      </c>
      <c r="J105" s="43">
        <f t="shared" si="3"/>
        <v>0.42857142857142855</v>
      </c>
      <c r="K105" s="53"/>
      <c r="L105" s="75"/>
      <c r="M105" s="66"/>
    </row>
    <row r="106" spans="1:13" s="4" customFormat="1" ht="109.5" customHeight="1" x14ac:dyDescent="0.25">
      <c r="A106" s="74" t="s">
        <v>41</v>
      </c>
      <c r="B106" s="74" t="s">
        <v>243</v>
      </c>
      <c r="C106" s="74" t="s">
        <v>55</v>
      </c>
      <c r="D106" s="76">
        <v>35</v>
      </c>
      <c r="E106" s="74" t="s">
        <v>160</v>
      </c>
      <c r="F106" s="74" t="s">
        <v>207</v>
      </c>
      <c r="G106" s="2" t="s">
        <v>68</v>
      </c>
      <c r="H106" s="3">
        <v>4</v>
      </c>
      <c r="I106" s="36">
        <v>12</v>
      </c>
      <c r="J106" s="43">
        <f t="shared" si="3"/>
        <v>1</v>
      </c>
      <c r="K106" s="53">
        <v>0.88888888888888884</v>
      </c>
      <c r="L106" s="75">
        <v>922977686</v>
      </c>
      <c r="M106" s="66" t="s">
        <v>111</v>
      </c>
    </row>
    <row r="107" spans="1:13" s="4" customFormat="1" ht="61.5" customHeight="1" x14ac:dyDescent="0.25">
      <c r="A107" s="74"/>
      <c r="B107" s="74"/>
      <c r="C107" s="74"/>
      <c r="D107" s="76"/>
      <c r="E107" s="74"/>
      <c r="F107" s="74"/>
      <c r="G107" s="2" t="s">
        <v>208</v>
      </c>
      <c r="H107" s="9">
        <v>0.38</v>
      </c>
      <c r="I107" s="9">
        <v>0.40250000000000002</v>
      </c>
      <c r="J107" s="43">
        <f t="shared" si="3"/>
        <v>1</v>
      </c>
      <c r="K107" s="53"/>
      <c r="L107" s="75"/>
      <c r="M107" s="66"/>
    </row>
    <row r="108" spans="1:13" s="4" customFormat="1" ht="119.25" customHeight="1" x14ac:dyDescent="0.25">
      <c r="A108" s="74"/>
      <c r="B108" s="74"/>
      <c r="C108" s="74"/>
      <c r="D108" s="76"/>
      <c r="E108" s="74"/>
      <c r="F108" s="74"/>
      <c r="G108" s="2" t="s">
        <v>209</v>
      </c>
      <c r="H108" s="3">
        <v>6</v>
      </c>
      <c r="I108" s="36">
        <v>4</v>
      </c>
      <c r="J108" s="43">
        <f t="shared" si="3"/>
        <v>0.66666666666666663</v>
      </c>
      <c r="K108" s="53"/>
      <c r="L108" s="75"/>
      <c r="M108" s="66"/>
    </row>
    <row r="109" spans="1:13" s="4" customFormat="1" ht="91.5" customHeight="1" x14ac:dyDescent="0.25">
      <c r="A109" s="74" t="s">
        <v>41</v>
      </c>
      <c r="B109" s="74" t="s">
        <v>244</v>
      </c>
      <c r="C109" s="74" t="s">
        <v>63</v>
      </c>
      <c r="D109" s="76">
        <v>36</v>
      </c>
      <c r="E109" s="74" t="s">
        <v>59</v>
      </c>
      <c r="F109" s="80" t="s">
        <v>141</v>
      </c>
      <c r="G109" s="6" t="s">
        <v>210</v>
      </c>
      <c r="H109" s="3">
        <v>4</v>
      </c>
      <c r="I109" s="36">
        <v>1</v>
      </c>
      <c r="J109" s="43">
        <f t="shared" si="3"/>
        <v>0.25</v>
      </c>
      <c r="K109" s="53">
        <v>0.5625</v>
      </c>
      <c r="L109" s="75">
        <v>255072165</v>
      </c>
      <c r="M109" s="76" t="s">
        <v>2</v>
      </c>
    </row>
    <row r="110" spans="1:13" s="4" customFormat="1" ht="58.5" customHeight="1" x14ac:dyDescent="0.25">
      <c r="A110" s="74"/>
      <c r="B110" s="74"/>
      <c r="C110" s="74"/>
      <c r="D110" s="76"/>
      <c r="E110" s="74"/>
      <c r="F110" s="80"/>
      <c r="G110" s="6" t="s">
        <v>132</v>
      </c>
      <c r="H110" s="3">
        <v>3</v>
      </c>
      <c r="I110" s="36">
        <v>6</v>
      </c>
      <c r="J110" s="43">
        <f t="shared" si="3"/>
        <v>1</v>
      </c>
      <c r="K110" s="53"/>
      <c r="L110" s="75"/>
      <c r="M110" s="76"/>
    </row>
    <row r="111" spans="1:13" s="4" customFormat="1" ht="58.5" customHeight="1" x14ac:dyDescent="0.25">
      <c r="A111" s="74"/>
      <c r="B111" s="74"/>
      <c r="C111" s="74"/>
      <c r="D111" s="76"/>
      <c r="E111" s="74"/>
      <c r="F111" s="80"/>
      <c r="G111" s="6" t="s">
        <v>136</v>
      </c>
      <c r="H111" s="3">
        <v>2</v>
      </c>
      <c r="I111" s="36">
        <v>6</v>
      </c>
      <c r="J111" s="43">
        <f t="shared" si="3"/>
        <v>1</v>
      </c>
      <c r="K111" s="53"/>
      <c r="L111" s="75"/>
      <c r="M111" s="76"/>
    </row>
    <row r="112" spans="1:13" s="4" customFormat="1" ht="61.5" customHeight="1" x14ac:dyDescent="0.25">
      <c r="A112" s="74"/>
      <c r="B112" s="74"/>
      <c r="C112" s="74"/>
      <c r="D112" s="76"/>
      <c r="E112" s="74"/>
      <c r="F112" s="80"/>
      <c r="G112" s="6" t="s">
        <v>211</v>
      </c>
      <c r="H112" s="3">
        <v>1000</v>
      </c>
      <c r="I112" s="36">
        <v>0</v>
      </c>
      <c r="J112" s="43">
        <f t="shared" si="3"/>
        <v>0</v>
      </c>
      <c r="K112" s="53"/>
      <c r="L112" s="75"/>
      <c r="M112" s="76"/>
    </row>
    <row r="113" spans="1:13" s="13" customFormat="1" ht="72" customHeight="1" x14ac:dyDescent="0.25">
      <c r="A113" s="74" t="s">
        <v>41</v>
      </c>
      <c r="B113" s="62" t="s">
        <v>245</v>
      </c>
      <c r="C113" s="74" t="s">
        <v>29</v>
      </c>
      <c r="D113" s="76">
        <v>37</v>
      </c>
      <c r="E113" s="74" t="s">
        <v>150</v>
      </c>
      <c r="F113" s="74" t="s">
        <v>151</v>
      </c>
      <c r="G113" s="2" t="s">
        <v>202</v>
      </c>
      <c r="H113" s="3">
        <v>27</v>
      </c>
      <c r="I113" s="36">
        <v>6</v>
      </c>
      <c r="J113" s="43">
        <f t="shared" si="3"/>
        <v>0.22222222222222221</v>
      </c>
      <c r="K113" s="53">
        <v>0.61111111111111116</v>
      </c>
      <c r="L113" s="75">
        <v>97798122</v>
      </c>
      <c r="M113" s="66" t="s">
        <v>112</v>
      </c>
    </row>
    <row r="114" spans="1:13" s="13" customFormat="1" ht="70.5" customHeight="1" x14ac:dyDescent="0.25">
      <c r="A114" s="74"/>
      <c r="B114" s="63"/>
      <c r="C114" s="74"/>
      <c r="D114" s="76"/>
      <c r="E114" s="74"/>
      <c r="F114" s="74"/>
      <c r="G114" s="2" t="s">
        <v>203</v>
      </c>
      <c r="H114" s="3">
        <v>120</v>
      </c>
      <c r="I114" s="36">
        <v>169</v>
      </c>
      <c r="J114" s="43">
        <f t="shared" si="3"/>
        <v>1</v>
      </c>
      <c r="K114" s="53"/>
      <c r="L114" s="75"/>
      <c r="M114" s="66"/>
    </row>
    <row r="115" spans="1:13" s="13" customFormat="1" ht="85.5" customHeight="1" x14ac:dyDescent="0.25">
      <c r="A115" s="74" t="s">
        <v>41</v>
      </c>
      <c r="B115" s="62" t="s">
        <v>245</v>
      </c>
      <c r="C115" s="70" t="s">
        <v>63</v>
      </c>
      <c r="D115" s="70">
        <v>38</v>
      </c>
      <c r="E115" s="62" t="s">
        <v>56</v>
      </c>
      <c r="F115" s="62" t="s">
        <v>69</v>
      </c>
      <c r="G115" s="2" t="s">
        <v>70</v>
      </c>
      <c r="H115" s="3">
        <v>2</v>
      </c>
      <c r="I115" s="36">
        <v>2</v>
      </c>
      <c r="J115" s="43">
        <f t="shared" si="3"/>
        <v>1</v>
      </c>
      <c r="K115" s="53">
        <v>0.9</v>
      </c>
      <c r="L115" s="75">
        <v>1100012391</v>
      </c>
      <c r="M115" s="64" t="s">
        <v>111</v>
      </c>
    </row>
    <row r="116" spans="1:13" s="13" customFormat="1" ht="113.25" customHeight="1" x14ac:dyDescent="0.25">
      <c r="A116" s="74"/>
      <c r="B116" s="63"/>
      <c r="C116" s="73"/>
      <c r="D116" s="73"/>
      <c r="E116" s="63"/>
      <c r="F116" s="63"/>
      <c r="G116" s="2" t="s">
        <v>252</v>
      </c>
      <c r="H116" s="9">
        <v>0.5</v>
      </c>
      <c r="I116" s="9">
        <v>0.4</v>
      </c>
      <c r="J116" s="43">
        <f t="shared" si="3"/>
        <v>0.8</v>
      </c>
      <c r="K116" s="53"/>
      <c r="L116" s="75"/>
      <c r="M116" s="65"/>
    </row>
    <row r="117" spans="1:13" s="13" customFormat="1" ht="113.25" customHeight="1" x14ac:dyDescent="0.25">
      <c r="A117" s="62" t="s">
        <v>41</v>
      </c>
      <c r="B117" s="62" t="s">
        <v>253</v>
      </c>
      <c r="C117" s="62" t="s">
        <v>254</v>
      </c>
      <c r="D117" s="70">
        <v>39</v>
      </c>
      <c r="E117" s="62" t="s">
        <v>255</v>
      </c>
      <c r="F117" s="62" t="s">
        <v>256</v>
      </c>
      <c r="G117" s="2" t="s">
        <v>257</v>
      </c>
      <c r="H117" s="17">
        <v>1</v>
      </c>
      <c r="I117" s="17">
        <v>1</v>
      </c>
      <c r="J117" s="43">
        <f t="shared" si="3"/>
        <v>1</v>
      </c>
      <c r="K117" s="60">
        <v>1</v>
      </c>
      <c r="L117" s="57">
        <v>4600752</v>
      </c>
      <c r="M117" s="88" t="s">
        <v>111</v>
      </c>
    </row>
    <row r="118" spans="1:13" s="13" customFormat="1" ht="113.25" customHeight="1" x14ac:dyDescent="0.25">
      <c r="A118" s="63"/>
      <c r="B118" s="63"/>
      <c r="C118" s="63"/>
      <c r="D118" s="73"/>
      <c r="E118" s="63"/>
      <c r="F118" s="63"/>
      <c r="G118" s="2" t="s">
        <v>258</v>
      </c>
      <c r="H118" s="17">
        <v>3</v>
      </c>
      <c r="I118" s="17">
        <v>4</v>
      </c>
      <c r="J118" s="43">
        <f t="shared" si="3"/>
        <v>1</v>
      </c>
      <c r="K118" s="61"/>
      <c r="L118" s="59"/>
      <c r="M118" s="89"/>
    </row>
    <row r="119" spans="1:13" s="13" customFormat="1" ht="100.5" customHeight="1" x14ac:dyDescent="0.25">
      <c r="A119" s="62" t="s">
        <v>41</v>
      </c>
      <c r="B119" s="62" t="s">
        <v>246</v>
      </c>
      <c r="C119" s="62" t="s">
        <v>16</v>
      </c>
      <c r="D119" s="70">
        <v>40</v>
      </c>
      <c r="E119" s="62" t="s">
        <v>50</v>
      </c>
      <c r="F119" s="80" t="s">
        <v>137</v>
      </c>
      <c r="G119" s="6" t="s">
        <v>204</v>
      </c>
      <c r="H119" s="9">
        <v>0.69</v>
      </c>
      <c r="I119" s="9">
        <v>0.18</v>
      </c>
      <c r="J119" s="43">
        <f t="shared" si="3"/>
        <v>0.2608695652173913</v>
      </c>
      <c r="K119" s="54">
        <v>0.36732826575887911</v>
      </c>
      <c r="L119" s="81">
        <v>1518571115</v>
      </c>
      <c r="M119" s="64" t="s">
        <v>2</v>
      </c>
    </row>
    <row r="120" spans="1:13" s="13" customFormat="1" ht="51.75" customHeight="1" x14ac:dyDescent="0.25">
      <c r="A120" s="68"/>
      <c r="B120" s="68"/>
      <c r="C120" s="68"/>
      <c r="D120" s="71"/>
      <c r="E120" s="68"/>
      <c r="F120" s="80"/>
      <c r="G120" s="6" t="s">
        <v>217</v>
      </c>
      <c r="H120" s="15">
        <v>7000000000</v>
      </c>
      <c r="I120" s="15">
        <v>3252342794</v>
      </c>
      <c r="J120" s="43">
        <f t="shared" si="3"/>
        <v>0.46462039914285713</v>
      </c>
      <c r="K120" s="55"/>
      <c r="L120" s="82"/>
      <c r="M120" s="67"/>
    </row>
    <row r="121" spans="1:13" s="13" customFormat="1" ht="55.5" customHeight="1" x14ac:dyDescent="0.25">
      <c r="A121" s="68"/>
      <c r="B121" s="68"/>
      <c r="C121" s="68"/>
      <c r="D121" s="71"/>
      <c r="E121" s="68"/>
      <c r="F121" s="80"/>
      <c r="G121" s="16" t="s">
        <v>130</v>
      </c>
      <c r="H121" s="17">
        <v>17</v>
      </c>
      <c r="I121" s="17">
        <v>8</v>
      </c>
      <c r="J121" s="43">
        <f t="shared" ref="J121:J126" si="4">IF(TYPE(H121)=1,+IF(I121/H121&gt;1,1,I121/H121),IF(H121=I121,1,0))</f>
        <v>0.47058823529411764</v>
      </c>
      <c r="K121" s="55"/>
      <c r="L121" s="82"/>
      <c r="M121" s="67"/>
    </row>
    <row r="122" spans="1:13" s="13" customFormat="1" ht="43.5" customHeight="1" x14ac:dyDescent="0.25">
      <c r="A122" s="68"/>
      <c r="B122" s="68"/>
      <c r="C122" s="68"/>
      <c r="D122" s="71"/>
      <c r="E122" s="68"/>
      <c r="F122" s="80"/>
      <c r="G122" s="16" t="s">
        <v>131</v>
      </c>
      <c r="H122" s="15">
        <v>480000000</v>
      </c>
      <c r="I122" s="15">
        <v>180225125</v>
      </c>
      <c r="J122" s="43">
        <f t="shared" si="4"/>
        <v>0.37546901041666669</v>
      </c>
      <c r="K122" s="55"/>
      <c r="L122" s="82"/>
      <c r="M122" s="67"/>
    </row>
    <row r="123" spans="1:13" s="13" customFormat="1" ht="49.5" customHeight="1" x14ac:dyDescent="0.25">
      <c r="A123" s="68"/>
      <c r="B123" s="68"/>
      <c r="C123" s="68"/>
      <c r="D123" s="71"/>
      <c r="E123" s="68"/>
      <c r="F123" s="80"/>
      <c r="G123" s="16" t="s">
        <v>205</v>
      </c>
      <c r="H123" s="15">
        <v>1500000000</v>
      </c>
      <c r="I123" s="15">
        <v>490618374</v>
      </c>
      <c r="J123" s="43">
        <f t="shared" si="4"/>
        <v>0.327078916</v>
      </c>
      <c r="K123" s="55"/>
      <c r="L123" s="82"/>
      <c r="M123" s="67"/>
    </row>
    <row r="124" spans="1:13" s="13" customFormat="1" ht="64.5" customHeight="1" x14ac:dyDescent="0.25">
      <c r="A124" s="68"/>
      <c r="B124" s="68"/>
      <c r="C124" s="68"/>
      <c r="D124" s="71"/>
      <c r="E124" s="68"/>
      <c r="F124" s="80"/>
      <c r="G124" s="16" t="s">
        <v>218</v>
      </c>
      <c r="H124" s="18">
        <v>1</v>
      </c>
      <c r="I124" s="18">
        <v>0.18</v>
      </c>
      <c r="J124" s="43">
        <f t="shared" si="4"/>
        <v>0.18</v>
      </c>
      <c r="K124" s="55"/>
      <c r="L124" s="82"/>
      <c r="M124" s="67"/>
    </row>
    <row r="125" spans="1:13" s="13" customFormat="1" ht="80.25" customHeight="1" x14ac:dyDescent="0.25">
      <c r="A125" s="68"/>
      <c r="B125" s="68"/>
      <c r="C125" s="68"/>
      <c r="D125" s="71"/>
      <c r="E125" s="68"/>
      <c r="F125" s="80"/>
      <c r="G125" s="16" t="s">
        <v>219</v>
      </c>
      <c r="H125" s="18">
        <v>1</v>
      </c>
      <c r="I125" s="18">
        <v>0.6</v>
      </c>
      <c r="J125" s="43">
        <f t="shared" si="4"/>
        <v>0.6</v>
      </c>
      <c r="K125" s="55"/>
      <c r="L125" s="82"/>
      <c r="M125" s="67"/>
    </row>
    <row r="126" spans="1:13" s="4" customFormat="1" ht="81" customHeight="1" x14ac:dyDescent="0.25">
      <c r="A126" s="63"/>
      <c r="B126" s="63"/>
      <c r="C126" s="63"/>
      <c r="D126" s="73"/>
      <c r="E126" s="63"/>
      <c r="F126" s="80"/>
      <c r="G126" s="16" t="s">
        <v>220</v>
      </c>
      <c r="H126" s="18">
        <v>1</v>
      </c>
      <c r="I126" s="18">
        <v>0.26</v>
      </c>
      <c r="J126" s="43">
        <f t="shared" si="4"/>
        <v>0.26</v>
      </c>
      <c r="K126" s="56"/>
      <c r="L126" s="83"/>
      <c r="M126" s="65"/>
    </row>
    <row r="127" spans="1:13" s="19" customFormat="1" ht="36.6" customHeight="1" x14ac:dyDescent="0.25">
      <c r="A127" s="77" t="s">
        <v>14</v>
      </c>
      <c r="B127" s="78"/>
      <c r="C127" s="78"/>
      <c r="D127" s="78"/>
      <c r="E127" s="78"/>
      <c r="F127" s="78"/>
      <c r="G127" s="78"/>
      <c r="H127" s="79"/>
      <c r="I127" s="45"/>
      <c r="J127" s="45"/>
      <c r="K127" s="47">
        <f>AVERAGE(K2:K126)</f>
        <v>0.84174809219722335</v>
      </c>
      <c r="L127" s="46">
        <f>+SUM(L2:L126)</f>
        <v>46131910511.690002</v>
      </c>
      <c r="M127" s="42"/>
    </row>
    <row r="128" spans="1:13" x14ac:dyDescent="0.25">
      <c r="L128" s="37"/>
    </row>
    <row r="130" spans="1:13" x14ac:dyDescent="0.25">
      <c r="M130" s="25"/>
    </row>
    <row r="131" spans="1:13" ht="15.75" customHeight="1" x14ac:dyDescent="0.25"/>
    <row r="132" spans="1:13" s="28" customFormat="1" x14ac:dyDescent="0.25">
      <c r="A132" s="20"/>
      <c r="B132" s="20"/>
      <c r="C132" s="20"/>
      <c r="D132" s="21"/>
      <c r="E132" s="26"/>
      <c r="F132" s="26"/>
      <c r="G132" s="26"/>
      <c r="H132" s="27"/>
      <c r="I132" s="27"/>
      <c r="J132" s="27"/>
      <c r="K132" s="48"/>
      <c r="L132" s="38"/>
      <c r="M132" s="24"/>
    </row>
    <row r="133" spans="1:13" s="28" customFormat="1" x14ac:dyDescent="0.25">
      <c r="A133" s="20"/>
      <c r="B133" s="20"/>
      <c r="C133" s="20"/>
      <c r="D133" s="21"/>
      <c r="E133" s="26"/>
      <c r="F133" s="26"/>
      <c r="G133" s="26"/>
      <c r="H133" s="27"/>
      <c r="I133" s="27"/>
      <c r="J133" s="27"/>
      <c r="K133" s="48"/>
      <c r="L133" s="38"/>
      <c r="M133" s="24"/>
    </row>
    <row r="134" spans="1:13" s="28" customFormat="1" ht="33.75" customHeight="1" x14ac:dyDescent="0.25">
      <c r="A134" s="20"/>
      <c r="B134" s="20"/>
      <c r="C134" s="20"/>
      <c r="D134" s="21"/>
      <c r="E134" s="26"/>
      <c r="F134" s="26"/>
      <c r="G134" s="26"/>
      <c r="H134" s="27"/>
      <c r="I134" s="27"/>
      <c r="J134" s="27"/>
      <c r="K134" s="48"/>
      <c r="L134" s="38"/>
      <c r="M134" s="24"/>
    </row>
    <row r="135" spans="1:13" s="28" customFormat="1" ht="33.75" customHeight="1" x14ac:dyDescent="0.25">
      <c r="A135" s="20"/>
      <c r="B135" s="20"/>
      <c r="C135" s="20"/>
      <c r="D135" s="19"/>
      <c r="E135" s="26"/>
      <c r="F135" s="26"/>
      <c r="G135" s="26"/>
      <c r="H135" s="27"/>
      <c r="I135" s="27"/>
      <c r="J135" s="27"/>
      <c r="K135" s="49"/>
      <c r="L135" s="39"/>
      <c r="M135" s="24"/>
    </row>
    <row r="136" spans="1:13" s="28" customFormat="1" ht="33.75" customHeight="1" x14ac:dyDescent="0.25">
      <c r="A136" s="20"/>
      <c r="B136" s="20"/>
      <c r="C136" s="20"/>
      <c r="D136" s="19"/>
      <c r="E136" s="26"/>
      <c r="F136" s="26"/>
      <c r="G136" s="26"/>
      <c r="H136" s="27"/>
      <c r="I136" s="27"/>
      <c r="J136" s="27"/>
      <c r="K136" s="49"/>
      <c r="L136" s="39"/>
      <c r="M136" s="24"/>
    </row>
    <row r="137" spans="1:13" s="28" customFormat="1" ht="33.75" customHeight="1" x14ac:dyDescent="0.25">
      <c r="A137" s="20"/>
      <c r="B137" s="20"/>
      <c r="C137" s="20"/>
      <c r="D137" s="19"/>
      <c r="E137" s="26"/>
      <c r="F137" s="26"/>
      <c r="G137" s="26"/>
      <c r="H137" s="27"/>
      <c r="I137" s="27"/>
      <c r="J137" s="27"/>
      <c r="K137" s="49"/>
      <c r="L137" s="39"/>
      <c r="M137" s="24"/>
    </row>
    <row r="138" spans="1:13" s="28" customFormat="1" ht="33.75" customHeight="1" x14ac:dyDescent="0.25">
      <c r="A138" s="20"/>
      <c r="B138" s="20"/>
      <c r="C138" s="20"/>
      <c r="D138" s="21"/>
      <c r="E138" s="26"/>
      <c r="F138" s="26"/>
      <c r="G138" s="26"/>
      <c r="H138" s="27"/>
      <c r="I138" s="27"/>
      <c r="J138" s="27"/>
      <c r="K138" s="48"/>
      <c r="L138" s="38"/>
      <c r="M138" s="24"/>
    </row>
    <row r="139" spans="1:13" s="28" customFormat="1" ht="33.75" customHeight="1" x14ac:dyDescent="0.25">
      <c r="A139" s="20"/>
      <c r="B139" s="20"/>
      <c r="C139" s="20"/>
      <c r="D139" s="21"/>
      <c r="E139" s="26"/>
      <c r="F139" s="26"/>
      <c r="G139" s="26"/>
      <c r="H139" s="27"/>
      <c r="I139" s="27"/>
      <c r="J139" s="27"/>
      <c r="K139" s="48"/>
      <c r="L139" s="38"/>
      <c r="M139" s="24"/>
    </row>
    <row r="140" spans="1:13" s="28" customFormat="1" ht="33.75" customHeight="1" x14ac:dyDescent="0.25">
      <c r="A140" s="20"/>
      <c r="B140" s="20"/>
      <c r="C140" s="20"/>
      <c r="D140" s="21"/>
      <c r="E140" s="26"/>
      <c r="F140" s="26"/>
      <c r="G140" s="26"/>
      <c r="H140" s="27"/>
      <c r="I140" s="27"/>
      <c r="J140" s="27"/>
      <c r="K140" s="48"/>
      <c r="L140" s="38"/>
      <c r="M140" s="24"/>
    </row>
    <row r="141" spans="1:13" s="28" customFormat="1" ht="33.75" customHeight="1" x14ac:dyDescent="0.25">
      <c r="A141" s="20"/>
      <c r="B141" s="20"/>
      <c r="C141" s="20"/>
      <c r="D141" s="21"/>
      <c r="E141" s="26"/>
      <c r="F141" s="26"/>
      <c r="G141" s="26"/>
      <c r="H141" s="27"/>
      <c r="I141" s="27"/>
      <c r="J141" s="27"/>
      <c r="K141" s="48"/>
      <c r="L141" s="38"/>
      <c r="M141" s="24"/>
    </row>
    <row r="142" spans="1:13" ht="33.75" customHeight="1" x14ac:dyDescent="0.25"/>
    <row r="143" spans="1:13" s="28" customFormat="1" x14ac:dyDescent="0.25">
      <c r="A143" s="20"/>
      <c r="B143" s="20"/>
      <c r="C143" s="20"/>
      <c r="D143" s="21"/>
      <c r="E143" s="26"/>
      <c r="F143" s="26"/>
      <c r="G143" s="26"/>
      <c r="H143" s="27"/>
      <c r="I143" s="27"/>
      <c r="J143" s="27"/>
      <c r="K143" s="48"/>
      <c r="L143" s="38"/>
      <c r="M143" s="24"/>
    </row>
    <row r="144" spans="1:13" s="29" customFormat="1" x14ac:dyDescent="0.25">
      <c r="A144" s="20"/>
      <c r="B144" s="20"/>
      <c r="C144" s="20"/>
      <c r="D144" s="21"/>
      <c r="E144" s="22"/>
      <c r="F144" s="23"/>
      <c r="G144" s="23"/>
      <c r="H144" s="23"/>
      <c r="I144" s="23"/>
      <c r="J144" s="23"/>
      <c r="K144" s="48"/>
      <c r="L144" s="38"/>
      <c r="M144" s="24"/>
    </row>
  </sheetData>
  <mergeCells count="298">
    <mergeCell ref="L109:L112"/>
    <mergeCell ref="L113:L114"/>
    <mergeCell ref="L115:L116"/>
    <mergeCell ref="L117:L118"/>
    <mergeCell ref="L119:L126"/>
    <mergeCell ref="L49:L51"/>
    <mergeCell ref="L52:L53"/>
    <mergeCell ref="L54:L56"/>
    <mergeCell ref="L57:L63"/>
    <mergeCell ref="L64:L67"/>
    <mergeCell ref="L68:L71"/>
    <mergeCell ref="L72:L77"/>
    <mergeCell ref="L78:L80"/>
    <mergeCell ref="L81:L84"/>
    <mergeCell ref="L2:L5"/>
    <mergeCell ref="L6:L7"/>
    <mergeCell ref="L8:L9"/>
    <mergeCell ref="L12:L16"/>
    <mergeCell ref="L17:L19"/>
    <mergeCell ref="L20:L22"/>
    <mergeCell ref="L24:L27"/>
    <mergeCell ref="L30:L34"/>
    <mergeCell ref="L36:L40"/>
    <mergeCell ref="A117:A118"/>
    <mergeCell ref="B117:B118"/>
    <mergeCell ref="C117:C118"/>
    <mergeCell ref="D117:D118"/>
    <mergeCell ref="E117:E118"/>
    <mergeCell ref="F117:F118"/>
    <mergeCell ref="M117:M118"/>
    <mergeCell ref="C109:C112"/>
    <mergeCell ref="D109:D112"/>
    <mergeCell ref="E109:E112"/>
    <mergeCell ref="F109:F112"/>
    <mergeCell ref="M109:M112"/>
    <mergeCell ref="A113:A114"/>
    <mergeCell ref="B113:B114"/>
    <mergeCell ref="M106:M108"/>
    <mergeCell ref="A103:A105"/>
    <mergeCell ref="F8:F9"/>
    <mergeCell ref="E8:E9"/>
    <mergeCell ref="D8:D9"/>
    <mergeCell ref="C8:C9"/>
    <mergeCell ref="B8:B9"/>
    <mergeCell ref="A8:A9"/>
    <mergeCell ref="M8:M9"/>
    <mergeCell ref="A115:A116"/>
    <mergeCell ref="B115:B116"/>
    <mergeCell ref="C113:C114"/>
    <mergeCell ref="D113:D114"/>
    <mergeCell ref="E113:E114"/>
    <mergeCell ref="F113:F114"/>
    <mergeCell ref="M113:M114"/>
    <mergeCell ref="C115:C116"/>
    <mergeCell ref="D115:D116"/>
    <mergeCell ref="E115:E116"/>
    <mergeCell ref="F115:F116"/>
    <mergeCell ref="M115:M116"/>
    <mergeCell ref="A109:A112"/>
    <mergeCell ref="B109:B112"/>
    <mergeCell ref="B103:B105"/>
    <mergeCell ref="C103:C105"/>
    <mergeCell ref="D103:D105"/>
    <mergeCell ref="E103:E105"/>
    <mergeCell ref="M103:M105"/>
    <mergeCell ref="F106:F108"/>
    <mergeCell ref="A101:A102"/>
    <mergeCell ref="B101:B102"/>
    <mergeCell ref="C101:C102"/>
    <mergeCell ref="D101:D102"/>
    <mergeCell ref="E101:E102"/>
    <mergeCell ref="M101:M102"/>
    <mergeCell ref="K101:K102"/>
    <mergeCell ref="K103:K105"/>
    <mergeCell ref="K106:K108"/>
    <mergeCell ref="L101:L102"/>
    <mergeCell ref="L103:L105"/>
    <mergeCell ref="L106:L108"/>
    <mergeCell ref="M93:M98"/>
    <mergeCell ref="A99:A100"/>
    <mergeCell ref="B99:B100"/>
    <mergeCell ref="C99:C100"/>
    <mergeCell ref="D99:D100"/>
    <mergeCell ref="E99:E100"/>
    <mergeCell ref="A93:A98"/>
    <mergeCell ref="B93:B98"/>
    <mergeCell ref="C93:C98"/>
    <mergeCell ref="D93:D98"/>
    <mergeCell ref="E93:E98"/>
    <mergeCell ref="M99:M100"/>
    <mergeCell ref="F99:F100"/>
    <mergeCell ref="L93:L98"/>
    <mergeCell ref="L99:L100"/>
    <mergeCell ref="A90:A92"/>
    <mergeCell ref="A85:A89"/>
    <mergeCell ref="B85:B89"/>
    <mergeCell ref="C85:C89"/>
    <mergeCell ref="D85:D89"/>
    <mergeCell ref="E85:E89"/>
    <mergeCell ref="F85:F89"/>
    <mergeCell ref="M85:M89"/>
    <mergeCell ref="B90:B92"/>
    <mergeCell ref="M90:M92"/>
    <mergeCell ref="L85:L89"/>
    <mergeCell ref="L90:L92"/>
    <mergeCell ref="A81:A84"/>
    <mergeCell ref="B81:B84"/>
    <mergeCell ref="C81:C84"/>
    <mergeCell ref="D81:D84"/>
    <mergeCell ref="E81:E84"/>
    <mergeCell ref="F81:F84"/>
    <mergeCell ref="M81:M84"/>
    <mergeCell ref="F72:F77"/>
    <mergeCell ref="M72:M77"/>
    <mergeCell ref="A57:A63"/>
    <mergeCell ref="B57:B63"/>
    <mergeCell ref="C57:C63"/>
    <mergeCell ref="D57:D63"/>
    <mergeCell ref="E57:E63"/>
    <mergeCell ref="F57:F63"/>
    <mergeCell ref="M57:M63"/>
    <mergeCell ref="A54:A56"/>
    <mergeCell ref="B54:B56"/>
    <mergeCell ref="C54:C56"/>
    <mergeCell ref="D54:D56"/>
    <mergeCell ref="E54:E56"/>
    <mergeCell ref="F54:F56"/>
    <mergeCell ref="M54:M56"/>
    <mergeCell ref="K54:K56"/>
    <mergeCell ref="K57:K63"/>
    <mergeCell ref="M30:M34"/>
    <mergeCell ref="A36:A40"/>
    <mergeCell ref="B36:B40"/>
    <mergeCell ref="A47:A48"/>
    <mergeCell ref="B47:B48"/>
    <mergeCell ref="C47:C48"/>
    <mergeCell ref="D47:D48"/>
    <mergeCell ref="E47:E48"/>
    <mergeCell ref="F47:F48"/>
    <mergeCell ref="M47:M48"/>
    <mergeCell ref="M36:M40"/>
    <mergeCell ref="L42:L44"/>
    <mergeCell ref="L45:L46"/>
    <mergeCell ref="L47:L48"/>
    <mergeCell ref="M2:M5"/>
    <mergeCell ref="A2:A5"/>
    <mergeCell ref="B2:B5"/>
    <mergeCell ref="C2:C5"/>
    <mergeCell ref="D2:D5"/>
    <mergeCell ref="E2:E5"/>
    <mergeCell ref="F2:F5"/>
    <mergeCell ref="A12:A16"/>
    <mergeCell ref="B12:B16"/>
    <mergeCell ref="C12:C16"/>
    <mergeCell ref="D12:D16"/>
    <mergeCell ref="E12:E16"/>
    <mergeCell ref="F12:F16"/>
    <mergeCell ref="M12:M16"/>
    <mergeCell ref="E6:E7"/>
    <mergeCell ref="F6:F7"/>
    <mergeCell ref="A6:A7"/>
    <mergeCell ref="B6:B7"/>
    <mergeCell ref="C6:C7"/>
    <mergeCell ref="D6:D7"/>
    <mergeCell ref="M6:M7"/>
    <mergeCell ref="M68:M71"/>
    <mergeCell ref="C78:C80"/>
    <mergeCell ref="D78:D80"/>
    <mergeCell ref="E78:E80"/>
    <mergeCell ref="F78:F80"/>
    <mergeCell ref="M78:M80"/>
    <mergeCell ref="C45:C46"/>
    <mergeCell ref="D45:D46"/>
    <mergeCell ref="E45:E46"/>
    <mergeCell ref="F45:F46"/>
    <mergeCell ref="M45:M46"/>
    <mergeCell ref="E64:E67"/>
    <mergeCell ref="F64:F67"/>
    <mergeCell ref="M64:M67"/>
    <mergeCell ref="C52:C53"/>
    <mergeCell ref="D52:D53"/>
    <mergeCell ref="E52:E53"/>
    <mergeCell ref="F52:F53"/>
    <mergeCell ref="M119:M126"/>
    <mergeCell ref="E119:E126"/>
    <mergeCell ref="D119:D126"/>
    <mergeCell ref="A119:A126"/>
    <mergeCell ref="B119:B126"/>
    <mergeCell ref="C119:C126"/>
    <mergeCell ref="B64:B67"/>
    <mergeCell ref="A64:A67"/>
    <mergeCell ref="F93:F98"/>
    <mergeCell ref="F101:F102"/>
    <mergeCell ref="F103:F105"/>
    <mergeCell ref="D64:D67"/>
    <mergeCell ref="A68:A71"/>
    <mergeCell ref="B68:B71"/>
    <mergeCell ref="C68:C71"/>
    <mergeCell ref="D68:D71"/>
    <mergeCell ref="C64:C67"/>
    <mergeCell ref="A72:A77"/>
    <mergeCell ref="B72:B77"/>
    <mergeCell ref="C72:C77"/>
    <mergeCell ref="D72:D77"/>
    <mergeCell ref="E72:E77"/>
    <mergeCell ref="A78:A80"/>
    <mergeCell ref="B78:B80"/>
    <mergeCell ref="A127:H127"/>
    <mergeCell ref="F119:F126"/>
    <mergeCell ref="E20:E22"/>
    <mergeCell ref="A45:A46"/>
    <mergeCell ref="B45:B46"/>
    <mergeCell ref="C90:C92"/>
    <mergeCell ref="D90:D92"/>
    <mergeCell ref="E90:E92"/>
    <mergeCell ref="F90:F92"/>
    <mergeCell ref="A106:A108"/>
    <mergeCell ref="B106:B108"/>
    <mergeCell ref="C106:C108"/>
    <mergeCell ref="D106:D108"/>
    <mergeCell ref="E106:E108"/>
    <mergeCell ref="E68:E71"/>
    <mergeCell ref="F68:F71"/>
    <mergeCell ref="A24:A27"/>
    <mergeCell ref="B24:B27"/>
    <mergeCell ref="C24:C27"/>
    <mergeCell ref="D24:D27"/>
    <mergeCell ref="E24:E27"/>
    <mergeCell ref="M49:M51"/>
    <mergeCell ref="F24:F27"/>
    <mergeCell ref="M24:M27"/>
    <mergeCell ref="D20:D22"/>
    <mergeCell ref="B20:B22"/>
    <mergeCell ref="A20:A22"/>
    <mergeCell ref="C20:C22"/>
    <mergeCell ref="M20:M22"/>
    <mergeCell ref="F20:F22"/>
    <mergeCell ref="A42:A44"/>
    <mergeCell ref="B42:B44"/>
    <mergeCell ref="C42:C44"/>
    <mergeCell ref="D42:D44"/>
    <mergeCell ref="E42:E44"/>
    <mergeCell ref="F42:F44"/>
    <mergeCell ref="A30:A34"/>
    <mergeCell ref="B30:B34"/>
    <mergeCell ref="C30:C34"/>
    <mergeCell ref="D30:D34"/>
    <mergeCell ref="E30:E34"/>
    <mergeCell ref="E17:E19"/>
    <mergeCell ref="F17:F19"/>
    <mergeCell ref="E49:E51"/>
    <mergeCell ref="F49:F51"/>
    <mergeCell ref="D49:D51"/>
    <mergeCell ref="C49:C51"/>
    <mergeCell ref="B49:B51"/>
    <mergeCell ref="A49:A51"/>
    <mergeCell ref="F30:F34"/>
    <mergeCell ref="C36:C40"/>
    <mergeCell ref="D36:D40"/>
    <mergeCell ref="E36:E40"/>
    <mergeCell ref="F36:F40"/>
    <mergeCell ref="B52:B53"/>
    <mergeCell ref="A52:A53"/>
    <mergeCell ref="M52:M53"/>
    <mergeCell ref="M42:M44"/>
    <mergeCell ref="K2:K5"/>
    <mergeCell ref="K6:K7"/>
    <mergeCell ref="K8:K9"/>
    <mergeCell ref="K12:K16"/>
    <mergeCell ref="K17:K19"/>
    <mergeCell ref="K20:K22"/>
    <mergeCell ref="K24:K27"/>
    <mergeCell ref="K30:K34"/>
    <mergeCell ref="K42:K44"/>
    <mergeCell ref="K45:K46"/>
    <mergeCell ref="K47:K48"/>
    <mergeCell ref="K49:K51"/>
    <mergeCell ref="K52:K53"/>
    <mergeCell ref="M17:M19"/>
    <mergeCell ref="A17:A19"/>
    <mergeCell ref="B17:B19"/>
    <mergeCell ref="C17:C19"/>
    <mergeCell ref="D17:D19"/>
    <mergeCell ref="K109:K112"/>
    <mergeCell ref="K113:K114"/>
    <mergeCell ref="K115:K116"/>
    <mergeCell ref="K119:K126"/>
    <mergeCell ref="K36:K40"/>
    <mergeCell ref="K117:K118"/>
    <mergeCell ref="K64:K67"/>
    <mergeCell ref="K68:K71"/>
    <mergeCell ref="K72:K77"/>
    <mergeCell ref="K78:K80"/>
    <mergeCell ref="K81:K84"/>
    <mergeCell ref="K85:K89"/>
    <mergeCell ref="K90:K92"/>
    <mergeCell ref="K93:K98"/>
    <mergeCell ref="K99:K100"/>
  </mergeCells>
  <printOptions horizontalCentered="1" verticalCentered="1"/>
  <pageMargins left="0.39370078740157483" right="0.39370078740157483" top="1.1811023622047245" bottom="0.59055118110236227" header="0.15748031496062992" footer="0.31496062992125984"/>
  <pageSetup paperSize="41" scale="51" fitToHeight="0" orientation="landscape" r:id="rId1"/>
  <headerFooter>
    <oddHeader xml:space="preserve">&amp;C&amp;"-,Negrita" &amp;G
&amp;"Arial,Negrita"&amp;14OFICINA ASESORA DE PLANEACIÓN
MATRIZ DE EVALUACIÓN PLAN DE ACCIÓN 2018&amp;"Verdana,Negrita"&amp;12
</oddHeader>
    <oddFooter>&amp;L&amp;G&amp;C&amp;"Arial,Negrita"&amp;12&amp;P de &amp;N</oddFooter>
  </headerFooter>
  <rowBreaks count="9" manualBreakCount="9">
    <brk id="19" max="12" man="1"/>
    <brk id="29" max="12" man="1"/>
    <brk id="41" max="12" man="1"/>
    <brk id="53" max="12" man="1"/>
    <brk id="67" max="12" man="1"/>
    <brk id="84" max="12" man="1"/>
    <brk id="98" max="12" man="1"/>
    <brk id="108" max="12" man="1"/>
    <brk id="118" max="12" man="1"/>
  </row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" operator="greaterThanOrEqual" id="{6353206E-32F7-47B3-8554-A4B8F32254F7}">
            <xm:f>'[EVALUACIÓN PLAN DE ACCION V2.xlsx]CONTENIDO'!#REF!</xm:f>
            <x14:dxf>
              <font>
                <color rgb="FF00B050"/>
              </font>
            </x14:dxf>
          </x14:cfRule>
          <x14:cfRule type="cellIs" priority="20" operator="between" id="{10FD5172-A086-4C5B-9616-9ACD29C1F327}">
            <xm:f>'[EVALUACIÓN PLAN DE ACCION V2.xlsx]CONTENIDO'!#REF!</xm:f>
            <xm:f>'[EVALUACIÓN PLAN DE ACCION V2.xlsx]CONTENIDO'!#REF!</xm:f>
            <x14:dxf>
              <font>
                <color rgb="FFFFC000"/>
              </font>
            </x14:dxf>
          </x14:cfRule>
          <x14:cfRule type="cellIs" priority="21" operator="between" id="{230ADF63-A95F-48EE-ACB3-09B0CFC5802B}">
            <xm:f>'[EVALUACIÓN PLAN DE ACCION V2.xlsx]CONTENIDO'!#REF!</xm:f>
            <xm:f>'[EVALUACIÓN PLAN DE ACCION V2.xlsx]CONTENIDO'!#REF!</xm:f>
            <x14:dxf>
              <font>
                <color rgb="FFFF0000"/>
              </font>
            </x14:dxf>
          </x14:cfRule>
          <xm:sqref>K10</xm:sqref>
        </x14:conditionalFormatting>
        <x14:conditionalFormatting xmlns:xm="http://schemas.microsoft.com/office/excel/2006/main">
          <x14:cfRule type="cellIs" priority="16" operator="greaterThanOrEqual" id="{30DEA982-982E-4900-95C6-D8E048DC8C88}">
            <xm:f>'[EVALUACIÓN PLAN DE ACCION V2.xlsx]CONTENIDO'!#REF!</xm:f>
            <x14:dxf>
              <font>
                <color rgb="FF00B050"/>
              </font>
            </x14:dxf>
          </x14:cfRule>
          <x14:cfRule type="cellIs" priority="17" operator="between" id="{F8F7530D-6949-4DA5-BEEB-17229F915C29}">
            <xm:f>'[EVALUACIÓN PLAN DE ACCION V2.xlsx]CONTENIDO'!#REF!</xm:f>
            <xm:f>'[EVALUACIÓN PLAN DE ACCION V2.xlsx]CONTENIDO'!#REF!</xm:f>
            <x14:dxf>
              <font>
                <color rgb="FFFFC000"/>
              </font>
            </x14:dxf>
          </x14:cfRule>
          <x14:cfRule type="cellIs" priority="18" operator="between" id="{AF1E157F-215D-4A28-949D-D52597C677AE}">
            <xm:f>'[EVALUACIÓN PLAN DE ACCION V2.xlsx]CONTENIDO'!#REF!</xm:f>
            <xm:f>'[EVALUACIÓN PLAN DE ACCION V2.xlsx]CONTENIDO'!#REF!</xm:f>
            <x14:dxf>
              <font>
                <color rgb="FFFF0000"/>
              </font>
            </x14:dxf>
          </x14:cfRule>
          <xm:sqref>K11</xm:sqref>
        </x14:conditionalFormatting>
        <x14:conditionalFormatting xmlns:xm="http://schemas.microsoft.com/office/excel/2006/main">
          <x14:cfRule type="cellIs" priority="13" operator="greaterThanOrEqual" id="{A730F990-2A2F-4A81-926E-9329DC4FA465}">
            <xm:f>'[EVALUACIÓN PLAN DE ACCION V2.xlsx]CONTENIDO'!#REF!</xm:f>
            <x14:dxf>
              <font>
                <color rgb="FF00B050"/>
              </font>
            </x14:dxf>
          </x14:cfRule>
          <x14:cfRule type="cellIs" priority="14" operator="between" id="{F27AF5BF-4C05-4AEF-9E04-A784426BD170}">
            <xm:f>'[EVALUACIÓN PLAN DE ACCION V2.xlsx]CONTENIDO'!#REF!</xm:f>
            <xm:f>'[EVALUACIÓN PLAN DE ACCION V2.xlsx]CONTENIDO'!#REF!</xm:f>
            <x14:dxf>
              <font>
                <color rgb="FFFFC000"/>
              </font>
            </x14:dxf>
          </x14:cfRule>
          <x14:cfRule type="cellIs" priority="15" operator="between" id="{011FA830-1A61-40B7-AA63-7C9D2FBBF5C6}">
            <xm:f>'[EVALUACIÓN PLAN DE ACCION V2.xlsx]CONTENIDO'!#REF!</xm:f>
            <xm:f>'[EVALUACIÓN PLAN DE ACCION V2.xlsx]CONTENIDO'!#REF!</xm:f>
            <x14:dxf>
              <font>
                <color rgb="FFFF0000"/>
              </font>
            </x14:dxf>
          </x14:cfRule>
          <xm:sqref>K23</xm:sqref>
        </x14:conditionalFormatting>
        <x14:conditionalFormatting xmlns:xm="http://schemas.microsoft.com/office/excel/2006/main">
          <x14:cfRule type="cellIs" priority="10" operator="greaterThanOrEqual" id="{D1B94818-E2CA-43C9-A42E-D239BD118FD0}">
            <xm:f>'[EVALUACIÓN PLAN DE ACCION V2.xlsx]CONTENIDO'!#REF!</xm:f>
            <x14:dxf>
              <font>
                <color rgb="FF00B050"/>
              </font>
            </x14:dxf>
          </x14:cfRule>
          <x14:cfRule type="cellIs" priority="11" operator="between" id="{7A8B0DBA-E3E9-412D-86A3-A5C41EF182AE}">
            <xm:f>'[EVALUACIÓN PLAN DE ACCION V2.xlsx]CONTENIDO'!#REF!</xm:f>
            <xm:f>'[EVALUACIÓN PLAN DE ACCION V2.xlsx]CONTENIDO'!#REF!</xm:f>
            <x14:dxf>
              <font>
                <color rgb="FFFFC000"/>
              </font>
            </x14:dxf>
          </x14:cfRule>
          <x14:cfRule type="cellIs" priority="12" operator="between" id="{E32A66B9-DEC2-47DE-9E57-5CB4729F43AF}">
            <xm:f>'[EVALUACIÓN PLAN DE ACCION V2.xlsx]CONTENIDO'!#REF!</xm:f>
            <xm:f>'[EVALUACIÓN PLAN DE ACCION V2.xlsx]CONTENIDO'!#REF!</xm:f>
            <x14:dxf>
              <font>
                <color rgb="FFFF0000"/>
              </font>
            </x14:dxf>
          </x14:cfRule>
          <xm:sqref>K28</xm:sqref>
        </x14:conditionalFormatting>
        <x14:conditionalFormatting xmlns:xm="http://schemas.microsoft.com/office/excel/2006/main">
          <x14:cfRule type="cellIs" priority="7" operator="greaterThanOrEqual" id="{C3B5F857-7EE2-45A7-A9B6-6D3B2D9DEE44}">
            <xm:f>'[EVALUACIÓN PLAN DE ACCION V2.xlsx]CONTENIDO'!#REF!</xm:f>
            <x14:dxf>
              <font>
                <color rgb="FF00B050"/>
              </font>
            </x14:dxf>
          </x14:cfRule>
          <x14:cfRule type="cellIs" priority="8" operator="between" id="{0488A1F6-8704-4973-ABA6-D27B82CEA4C6}">
            <xm:f>'[EVALUACIÓN PLAN DE ACCION V2.xlsx]CONTENIDO'!#REF!</xm:f>
            <xm:f>'[EVALUACIÓN PLAN DE ACCION V2.xlsx]CONTENIDO'!#REF!</xm:f>
            <x14:dxf>
              <font>
                <color rgb="FFFFC000"/>
              </font>
            </x14:dxf>
          </x14:cfRule>
          <x14:cfRule type="cellIs" priority="9" operator="between" id="{A7B59621-17FD-4DDB-B554-112D630FAD9D}">
            <xm:f>'[EVALUACIÓN PLAN DE ACCION V2.xlsx]CONTENIDO'!#REF!</xm:f>
            <xm:f>'[EVALUACIÓN PLAN DE ACCION V2.xlsx]CONTENIDO'!#REF!</xm:f>
            <x14:dxf>
              <font>
                <color rgb="FFFF0000"/>
              </font>
            </x14:dxf>
          </x14:cfRule>
          <xm:sqref>K29</xm:sqref>
        </x14:conditionalFormatting>
        <x14:conditionalFormatting xmlns:xm="http://schemas.microsoft.com/office/excel/2006/main">
          <x14:cfRule type="cellIs" priority="4" operator="greaterThanOrEqual" id="{D19DDE03-A2E9-415D-A66A-88B894BCC7E6}">
            <xm:f>'[EVALUACIÓN PLAN DE ACCION V2.xlsx]CONTENIDO'!#REF!</xm:f>
            <x14:dxf>
              <font>
                <color rgb="FF00B050"/>
              </font>
            </x14:dxf>
          </x14:cfRule>
          <x14:cfRule type="cellIs" priority="5" operator="between" id="{DB1AAF74-0A16-4B3D-B73B-312237432C2F}">
            <xm:f>'[EVALUACIÓN PLAN DE ACCION V2.xlsx]CONTENIDO'!#REF!</xm:f>
            <xm:f>'[EVALUACIÓN PLAN DE ACCION V2.xlsx]CONTENIDO'!#REF!</xm:f>
            <x14:dxf>
              <font>
                <color rgb="FFFFC000"/>
              </font>
            </x14:dxf>
          </x14:cfRule>
          <x14:cfRule type="cellIs" priority="6" operator="between" id="{47D3C66A-DD28-47B1-88AB-C30FB0AFBE60}">
            <xm:f>'[EVALUACIÓN PLAN DE ACCION V2.xlsx]CONTENIDO'!#REF!</xm:f>
            <xm:f>'[EVALUACIÓN PLAN DE ACCION V2.xlsx]CONTENIDO'!#REF!</xm:f>
            <x14:dxf>
              <font>
                <color rgb="FFFF0000"/>
              </font>
            </x14:dxf>
          </x14:cfRule>
          <xm:sqref>K35</xm:sqref>
        </x14:conditionalFormatting>
        <x14:conditionalFormatting xmlns:xm="http://schemas.microsoft.com/office/excel/2006/main">
          <x14:cfRule type="cellIs" priority="1" operator="greaterThanOrEqual" id="{B857B4BB-7A02-4223-A520-24AA25E55DBA}">
            <xm:f>'[EVALUACIÓN PLAN DE ACCION V2.xlsx]CONTENIDO'!#REF!</xm:f>
            <x14:dxf>
              <font>
                <color rgb="FF00B050"/>
              </font>
            </x14:dxf>
          </x14:cfRule>
          <x14:cfRule type="cellIs" priority="2" operator="between" id="{B5346E5A-B386-459D-9F6E-42026DB0AAD0}">
            <xm:f>'[EVALUACIÓN PLAN DE ACCION V2.xlsx]CONTENIDO'!#REF!</xm:f>
            <xm:f>'[EVALUACIÓN PLAN DE ACCION V2.xlsx]CONTENIDO'!#REF!</xm:f>
            <x14:dxf>
              <font>
                <color rgb="FFFFC000"/>
              </font>
            </x14:dxf>
          </x14:cfRule>
          <x14:cfRule type="cellIs" priority="3" operator="between" id="{E60E15FD-CDBA-416C-ADCD-E039E2DB07DA}">
            <xm:f>'[EVALUACIÓN PLAN DE ACCION V2.xlsx]CONTENIDO'!#REF!</xm:f>
            <xm:f>'[EVALUACIÓN PLAN DE ACCION V2.xlsx]CONTENIDO'!#REF!</xm:f>
            <x14:dxf>
              <font>
                <color rgb="FFFF0000"/>
              </font>
            </x14:dxf>
          </x14:cfRule>
          <xm:sqref>K41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Evaluacion PDA</vt:lpstr>
      <vt:lpstr>'Matriz Evaluacion PDA'!Área_de_impresión</vt:lpstr>
      <vt:lpstr>'Matriz Evaluacion PDA'!Títulos_a_imprimir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Luis Alfonso Correa Lindarte</cp:lastModifiedBy>
  <cp:lastPrinted>2019-08-14T22:53:23Z</cp:lastPrinted>
  <dcterms:created xsi:type="dcterms:W3CDTF">2014-01-14T16:37:45Z</dcterms:created>
  <dcterms:modified xsi:type="dcterms:W3CDTF">2019-08-14T22:53:25Z</dcterms:modified>
</cp:coreProperties>
</file>