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jmartinezt_unimagdalena_edu_co/Documents/Escritorio/PDA 2023/PDA Definido/"/>
    </mc:Choice>
  </mc:AlternateContent>
  <xr:revisionPtr revIDLastSave="157" documentId="8_{6D0D6D9F-E083-42B5-9900-9B1F232BDA9F}" xr6:coauthVersionLast="47" xr6:coauthVersionMax="47" xr10:uidLastSave="{5AB7B450-A634-451C-A022-BDCC5D7CD17F}"/>
  <bookViews>
    <workbookView xWindow="-120" yWindow="-120" windowWidth="20730" windowHeight="11160" xr2:uid="{29DAE96F-BE11-456C-B803-D6D26E8BE1FD}"/>
  </bookViews>
  <sheets>
    <sheet name="PDA 2023" sheetId="1" r:id="rId1"/>
  </sheets>
  <externalReferences>
    <externalReference r:id="rId2"/>
  </externalReferences>
  <definedNames>
    <definedName name="_xlnm._FilterDatabase" localSheetId="0" hidden="1">'PDA 2023'!$C$9:$N$151</definedName>
    <definedName name="_xlnm.Print_Area" localSheetId="0">'PDA 2023'!$B$1:$O$152</definedName>
    <definedName name="DEPE">'[1]Anexo 1. Dependencias'!$A$1:$P$1</definedName>
    <definedName name="_xlnm.Print_Titles" localSheetId="0">'PDA 2023'!$9:$9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M151" i="1"/>
  <c r="M21" i="1"/>
  <c r="N21" i="1" s="1"/>
  <c r="N150" i="1"/>
  <c r="N146" i="1"/>
  <c r="N144" i="1"/>
  <c r="N143" i="1"/>
  <c r="N142" i="1"/>
  <c r="N140" i="1"/>
  <c r="N136" i="1"/>
  <c r="N134" i="1"/>
  <c r="N128" i="1"/>
  <c r="N126" i="1"/>
  <c r="N124" i="1"/>
  <c r="N118" i="1"/>
  <c r="N111" i="1"/>
  <c r="N109" i="1"/>
  <c r="N106" i="1"/>
  <c r="N105" i="1"/>
  <c r="N104" i="1"/>
  <c r="N102" i="1"/>
  <c r="N100" i="1"/>
  <c r="N98" i="1"/>
  <c r="N92" i="1"/>
  <c r="N90" i="1"/>
  <c r="N87" i="1"/>
  <c r="N83" i="1"/>
  <c r="N82" i="1"/>
  <c r="N79" i="1"/>
  <c r="N75" i="1"/>
  <c r="N73" i="1"/>
  <c r="N68" i="1"/>
  <c r="N63" i="1"/>
  <c r="N56" i="1"/>
  <c r="N51" i="1"/>
  <c r="N45" i="1"/>
  <c r="N44" i="1"/>
  <c r="N38" i="1"/>
  <c r="N31" i="1"/>
  <c r="N25" i="1"/>
  <c r="N18" i="1"/>
  <c r="N16" i="1"/>
  <c r="N11" i="1"/>
  <c r="L126" i="1"/>
  <c r="L18" i="1"/>
  <c r="L151" i="1" s="1"/>
  <c r="N42" i="1" l="1"/>
  <c r="N10" i="1"/>
  <c r="N1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Unimagdalena</author>
  </authors>
  <commentList>
    <comment ref="I55" authorId="0" shapeId="0" xr:uid="{81DB28A5-1A56-4964-8486-0AAA3CEC992C}">
      <text>
        <r>
          <rPr>
            <b/>
            <sz val="9"/>
            <color rgb="FF000000"/>
            <rFont val="Tahoma"/>
            <family val="2"/>
          </rPr>
          <t>Unimagdalena: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Incluir en modificaciones del acta</t>
        </r>
      </text>
    </comment>
  </commentList>
</comments>
</file>

<file path=xl/sharedStrings.xml><?xml version="1.0" encoding="utf-8"?>
<sst xmlns="http://schemas.openxmlformats.org/spreadsheetml/2006/main" count="405" uniqueCount="312">
  <si>
    <t>PLAN DE ACCIÓN 2023</t>
  </si>
  <si>
    <t>Consecutivo Proyecto</t>
  </si>
  <si>
    <t>Compromiso</t>
  </si>
  <si>
    <t xml:space="preserve">Prioridad Estratégica </t>
  </si>
  <si>
    <t>Iniciativa</t>
  </si>
  <si>
    <t>Nombre del Proyecto</t>
  </si>
  <si>
    <t>Objetivo del Proyecto</t>
  </si>
  <si>
    <t>Indicador</t>
  </si>
  <si>
    <t>Meta 2023</t>
  </si>
  <si>
    <t>Responsables</t>
  </si>
  <si>
    <t>Presupuesto Inicial 2023</t>
  </si>
  <si>
    <t>Universidad comprometida con la calidad</t>
  </si>
  <si>
    <t>Consolidación de la arquitectura integrada  para la excelencia  institucional que  brinde soporte a  los procesos de  planeación, gestión y  aseguramiento de la  calidad en todos los  niveles</t>
  </si>
  <si>
    <t>Promoción, seguimiento y control a las acciones de acreditación y certificaciones nacionales e internacionales para todos los procesos misionales y de apoyo a la gestión.</t>
  </si>
  <si>
    <t xml:space="preserve">Acreditación Internacional como Universidad Comprometida </t>
  </si>
  <si>
    <t>Acreditar a la universidad internacionalmente como universidad comprometida bajo los criterios y estándares ACEEU</t>
  </si>
  <si>
    <t xml:space="preserve">Acreditación Internacional como Universidad comprometida obtenida </t>
  </si>
  <si>
    <t>Jefe de la Oficina de Aseguramiento de la Calidad</t>
  </si>
  <si>
    <t>Consolidación de la acreditación de programas de pregrado</t>
  </si>
  <si>
    <t>Aumentar el numero de programas académicos de pregrados acreditados nacional e internacionalmente</t>
  </si>
  <si>
    <t>Número de  programas de pregrado radicados por primera vez para procesos de acreditación nacional.</t>
  </si>
  <si>
    <t xml:space="preserve">Número de programas de pregrado radicado para renovación de acreditación nacional </t>
  </si>
  <si>
    <t>Número de programas de pregrado sometidos a renovación de certificación internacional  TEDQUAL</t>
  </si>
  <si>
    <t>140 Millones adicción Acreditaciones internacionales</t>
  </si>
  <si>
    <t>Número de programas de pregrado sometidos a renovación de acreditación internacional EQUAA</t>
  </si>
  <si>
    <t>Número de programas de pregrado sometidos a acreditación internacional ABET</t>
  </si>
  <si>
    <t>Consolidación del sistema de gestión de la calidad</t>
  </si>
  <si>
    <t xml:space="preserve">Fortalecer el sistema interno de calidad institucional, bajo los criterios y estándares de calidad nacionales e internacionales </t>
  </si>
  <si>
    <t>Acreditación internacional del sistema de gestión de calidad bajo el estándar AUDIT</t>
  </si>
  <si>
    <t>Responsable del Grupo de  Gestión de la Calidad</t>
  </si>
  <si>
    <t>Número de programas técnicos y tecnológicos sometidos a certificación por estándares de calidad ICONTEC</t>
  </si>
  <si>
    <t>Diseño e  implementación de un sistema de monitoreo, seguimiento y evaluación de impactos en todos los ámbitos institucionales</t>
  </si>
  <si>
    <t>Consolidación de la dinámica de mejora en los niveles de desarrollo de competencias 
genéricas y específicas de los estudiantes</t>
  </si>
  <si>
    <t>Fortalecimiento de las competencias genéricas y específicas</t>
  </si>
  <si>
    <t>Mejorar las competencias genéricas y específicas  de los estudiantes para la presentación de la pruebas Saber Pro</t>
  </si>
  <si>
    <t>Porcentaje de estudiantes por encima de la media de los resultados Saber Pro del año inmediatamente anterior.</t>
  </si>
  <si>
    <t>Vicerrector Académico</t>
  </si>
  <si>
    <t>Porcentaje de programas académicos por encima de la media nacional en los resultados Saber Pro del año inmediatamente anterior.</t>
  </si>
  <si>
    <t>Porcentaje de estudiantes entrenados completamente para el fortalecimiento de las competencias genéricas y específicas</t>
  </si>
  <si>
    <t>Adopción del modelo híbrido de  internacionalización  institucional que  comprende la cultura,  la oferta académica  global, la movilidad,  las redes y la gestión  de proyectos de  cooperación</t>
  </si>
  <si>
    <t>Internacionalización de la oferta académica y ampliación de programas de  internacionalización institucional.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</si>
  <si>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</si>
  <si>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</si>
  <si>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</si>
  <si>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Número de docentes participantes en eventos académicos</t>
  </si>
  <si>
    <t>Número de escenarios nacionales e internacionales de interacción académica donde participa la Universidad</t>
  </si>
  <si>
    <t xml:space="preserve">Número de recomendaciones formales a las facultades para fortalecer los resultados del proceso misionales con base a la experiencias adquiridas en los espacios de participación. </t>
  </si>
  <si>
    <t>Fortalecimiento de las capacidades  para la formación, generación y  difusión del conocimiento científico, artístico e intercultural, así como  su transferencia para la creación de valor social.</t>
  </si>
  <si>
    <t>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</si>
  <si>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</si>
  <si>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</si>
  <si>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 xml:space="preserve">Acuerdo Superior de adopción de la política de formación avanzada, científica y de relevo generacional </t>
  </si>
  <si>
    <t>Vicerrector Académico/Decanos/Director de Talento Humano</t>
  </si>
  <si>
    <t>Profesores beneficiarios por el Programa de Formación Avanzada</t>
  </si>
  <si>
    <t>Número de capacitación y cualificación docentes realizadas</t>
  </si>
  <si>
    <t>Adopción del modelo híbrido de internacionalización institucional que comprende la cultura, la oferta académica global, la movilidad, las redes y la gestión de proyectos de cooperación</t>
  </si>
  <si>
    <t>Internacionalización de la oferta académica y ampliación de programas de
internacionalización institucional.</t>
  </si>
  <si>
    <t>Internacionalización Institucional</t>
  </si>
  <si>
    <t xml:space="preserve">Incrementar la presencia y participación de los estudiantes y docentes en escenario académicos e investigativos internacionales </t>
  </si>
  <si>
    <t>Estudiantes en movilidad internacional</t>
  </si>
  <si>
    <t>Jefe de la Oficina de Relaciones Internacionales</t>
  </si>
  <si>
    <t>Profesores en movilidad internacional</t>
  </si>
  <si>
    <t>Proyectos de Cooperación Internacional presentados</t>
  </si>
  <si>
    <t xml:space="preserve">Política de internacionalización aprobada </t>
  </si>
  <si>
    <t>Nuevos Programas de internacionalización institucional  en funcionamiento</t>
  </si>
  <si>
    <t>Número de estudiantes que reciben apoyo para doble titulación</t>
  </si>
  <si>
    <t>Nuevo programa académico con doble titulación</t>
  </si>
  <si>
    <t>Diseño e implementación de un sistema de monitoreo, seguimiento y evaluación de impactos en todos los ámbitos institucionales.</t>
  </si>
  <si>
    <t>"Evaluación integral del desempeño en todos los niveles de la Institución para monitorear y mejorar los resultados de la gestión."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</si>
  <si>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</si>
  <si>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</si>
  <si>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 xml:space="preserve">Boletines de prensa publicados </t>
  </si>
  <si>
    <t>Director de Comunicaciones</t>
  </si>
  <si>
    <t xml:space="preserve">Boletines audiovisuales publicados </t>
  </si>
  <si>
    <t xml:space="preserve">Programas del Campus TV emitidos </t>
  </si>
  <si>
    <t xml:space="preserve">Notas radiales publicadas </t>
  </si>
  <si>
    <t>Universidad comprometida con la inclusión, la interculturalidad y la pluridiversidad</t>
  </si>
  <si>
    <t>Consolidación de los programas de acceso y permanencia de población vulnerable y del programa talento Magdalena.</t>
  </si>
  <si>
    <t>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</si>
  <si>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</si>
  <si>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</t>
  </si>
  <si>
    <t>Número de estudiantes beneficiados con el programa de permanencia, graduación e inclusión de la comunidad estudiantil</t>
  </si>
  <si>
    <t>Director de Bienestar Universitario</t>
  </si>
  <si>
    <t>Estudio técnico del Programa de alojamientos universitarios aprobado</t>
  </si>
  <si>
    <t>Fortalecimiento de los programas de apoyo a la manutención y desarrollo estudiantil</t>
  </si>
  <si>
    <t>Contribuir con el acceso y la permanencia, a través de un suministro alimenticio fomentando estilos de vida saludables</t>
  </si>
  <si>
    <t xml:space="preserve">Número de beneficios semestrales del programa de refrigerios y almuerzos </t>
  </si>
  <si>
    <t>Diseño e
implementación
del programa de
habilidades digitales
para todos y
plurilingüismo</t>
  </si>
  <si>
    <t>Programa de plurilingüismo que comprende lenguas tradicionales, lenguaje
de señas e idiomas internacionales.</t>
  </si>
  <si>
    <t xml:space="preserve">Implementación del programa de plurilingüismo </t>
  </si>
  <si>
    <t>Mejorar las habilidades de plurilingüismo y el aprendizaje en distintas lenguas de la comunidad universitaria.</t>
  </si>
  <si>
    <t xml:space="preserve">Cursos ofrecidos del programa de plurilingüismo </t>
  </si>
  <si>
    <t>Director del Centro de Plurilingüismo</t>
  </si>
  <si>
    <t>Docentes de planta y ocasionales certificados en segunda lengua a nivel mínimo B1</t>
  </si>
  <si>
    <t>Programa de certificación en lenguas indígenas diseñado</t>
  </si>
  <si>
    <t xml:space="preserve">Diseño de libros para la enseñanza de inglés en el programa de -General English-. </t>
  </si>
  <si>
    <t>Caracterización lingüística de los docentes de planta y ocasionales realizada</t>
  </si>
  <si>
    <t>Marco de competencias lingüísticas para las lenguas indígenas y la lengua de señas colombiana adoptados</t>
  </si>
  <si>
    <t>Diseño e implementación del programa de habilidades digitales para todos y plurilingüismo.</t>
  </si>
  <si>
    <t>Programa de formación en competencias digitales para estudiantes y docentes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</si>
  <si>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</si>
  <si>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</si>
  <si>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universitaria.</t>
  </si>
  <si>
    <t xml:space="preserve">Director CETEP </t>
  </si>
  <si>
    <t>Cursos ofrecidos para la formación en competencias digitales para docentes</t>
  </si>
  <si>
    <t xml:space="preserve">Docentes certificados en competencias digitales </t>
  </si>
  <si>
    <t>Cursos ofrecidos para la formación en competencias digitales para estudiantes</t>
  </si>
  <si>
    <t xml:space="preserve">Estudiantes certificados competencias digitales </t>
  </si>
  <si>
    <t>Diseño e  implementación de la política  académica de educación inclusiva, intercultural y de habilidades para la vida y la transformación social.</t>
  </si>
  <si>
    <t>Programa de formación transversal en liderazgo transformacional, inclusión,  empatía, solidaridad, interculturalidad y pluridiversidad con enfoque basado en  derechos para la comunidad universitaria.</t>
  </si>
  <si>
    <t>Desarrollo de acciones institucionales y alianzas con el entorno para fortalecer procesos de formación, investigación y extensión para la creación de valor social en el territorio</t>
  </si>
  <si>
    <t xml:space="preserve">Aumentar la oferta de formación transversal en liderazgo transformacional, inclusión, empatía, solidaridad, interculturalidad y pluridiversidad con enfoque basado en derechos para la comunidad universitaria. </t>
  </si>
  <si>
    <t>Cursos ofertados en  formación transversal en liderazgo transformacional, inclusión, empatía, solidaridad, interculturalidad y pluridiversidad con enfoque basado en derechos</t>
  </si>
  <si>
    <t>Vicerrector de Extensión y Proyección Social</t>
  </si>
  <si>
    <t>Porcentaje de organizaciones y movimientos estudiantiles beneficiarios del programa de formación de lideres.</t>
  </si>
  <si>
    <t>Personas certificadas en liderazgo transformacional inclusión, empatía, solidaridad, interculturalidad y pluridiversidad con enfoque basado en derechos para la creación de valor social en el territorio</t>
  </si>
  <si>
    <t>Entidades vinculadas en las cátedras Universidad-Entorno para la Creación de Valor Social</t>
  </si>
  <si>
    <t xml:space="preserve">Estudiantes participantes en cursos de formación, opción de grado o prácticas académicas. </t>
  </si>
  <si>
    <t>Acuerdo Superior Aprobado para la creación de las cátedras y Aulas Universidad Entorno (Universidad – Estado – Empresa- Sociedad).</t>
  </si>
  <si>
    <t xml:space="preserve">Proyectos y trabajos de grado formulados en el marco de las cátedras Universidad-Entorno </t>
  </si>
  <si>
    <t>"Diseño e implementación de la política académica de educación inclusiva, intercultural y de habilidades para la vida y la transformación social."</t>
  </si>
  <si>
    <t>Programa de formación transversal en liderazgo transformacional, inclusión, empatía, solidaridad, interculturalidad y pluridiversidad con enfoque basado en derechos para la comunidad universitaria.</t>
  </si>
  <si>
    <t xml:space="preserve">Desarrollo de programas integradores de innovación social, alfabetización y profesionalización en comunidades </t>
  </si>
  <si>
    <t xml:space="preserve">Fortalecer las capacidades técnicas y promoción de saberes en miembros de la comunidad universitaria y comunidad externa </t>
  </si>
  <si>
    <t>Programas Integradores de Innovación Social con acompañamiento institucional desarrollados</t>
  </si>
  <si>
    <t>Beneficiarios del Programa de Alfabetización y Educación Básica y Media para Adultos</t>
  </si>
  <si>
    <t>Instituciones educativas participantes en el programa de articulación de programas académicos con la media vocacional</t>
  </si>
  <si>
    <t>Nuevos beneficiarios del Programa de validación por competencias y reconocimiento de saberes</t>
  </si>
  <si>
    <t>Profesores o instructores en deporte, arte o cultura profesionalizados vía reconocimiento de saberes</t>
  </si>
  <si>
    <t>"Fortalecimiento de los programas de acceso y permanencia de población vulnerable"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</si>
  <si>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</si>
  <si>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</si>
  <si>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 durante la vigencia</t>
  </si>
  <si>
    <t>Tasa de permanencia de los estudiantes del programa</t>
  </si>
  <si>
    <t>Número de estudiantes que hacen prácticas profesionales o sociales en el territorio</t>
  </si>
  <si>
    <t>Número de estudiantes que reciben acompañamiento psicopedagógico</t>
  </si>
  <si>
    <t>Boletín técnico del análisis de las condiciones socio-económicas de los beneficiarios del programa</t>
  </si>
  <si>
    <t>Fortalecimiento del Liderazgo, el auto reconocimiento y la asociatividad de los colectivos estudiantiles</t>
  </si>
  <si>
    <t>Programa de fomento y apoyo a la visibilidad, asociatividad y fortalecimiento organizativo de los colectivos estudiantiles</t>
  </si>
  <si>
    <t xml:space="preserve"> Fortalecimiento organizativo de los colectivos estudiantiles</t>
  </si>
  <si>
    <t>Fomentar y apoyar la visibilidad,  asociatividad y fortalecimiento organizativo de los colectivos estudiantiles</t>
  </si>
  <si>
    <t>Estudiantes pertenecientes a las asociaciones estudiantiles certificados en  liderazgo basado en valores</t>
  </si>
  <si>
    <t>Director de Desarrollo Estudiantil</t>
  </si>
  <si>
    <t>Organizaciones estudiantiles fortalecidas</t>
  </si>
  <si>
    <t>Universidad comprometida con la creación, la investigación y la innovación</t>
  </si>
  <si>
    <t>Fortalecimiento de las capacidades humanas, tecnológicas y organizativas para la realización y gestión de actividades de creación, investigación e innovación.</t>
  </si>
  <si>
    <t>Fortalecimiento de la producción intelectual resultante de actividades de creación, investigación e innovación.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</si>
  <si>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</si>
  <si>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</t>
  </si>
  <si>
    <t>Proyectos de investigación, creación, innovación y emprendimiento con financiación interna y externa que inician en la vigencia.</t>
  </si>
  <si>
    <t>Vicerrector de Investigación</t>
  </si>
  <si>
    <t>Trabajos de grado/posgrados  con financiación interna que inician en la vigencia.</t>
  </si>
  <si>
    <t>Fortalecimiento organizativo para actividades de creación, investigación e innovación.</t>
  </si>
  <si>
    <t>Fortalecimiento de unidades del sistema institucional de investigación, creación, innovación y emprendimiento</t>
  </si>
  <si>
    <t>Fortalecer las unidades del sistema institucional de investigación, creación, innovación y emprendimiento</t>
  </si>
  <si>
    <t>Nuevos institutos de Ciencia, Tecnología e Innovación creados.</t>
  </si>
  <si>
    <t xml:space="preserve">Incentivos ejecutados a investigadores y grupos de investigación reconocidos </t>
  </si>
  <si>
    <t xml:space="preserve">Nuevos actores de Ciencia, Tecnología e Innovación reconocidos por MinCiencias 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</si>
  <si>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</si>
  <si>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</si>
  <si>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(cursos, eventos y ventas de servicios)</t>
  </si>
  <si>
    <t>Consolidación de ecosistemas de innovación y emprendimientos en los ámbitos institucionales y territoriales</t>
  </si>
  <si>
    <t>Fortalecimiento de procesos de innovación.</t>
  </si>
  <si>
    <t>Protección, divulgación y transferencia de conocimiento, tecnología, arte y cultura</t>
  </si>
  <si>
    <t>Proteger, divulgar y transferir la producción intelectual de carácter científico, tecnológico o artístico y cultural,  resultante de actividades de ciencia, tecnología e innovación.</t>
  </si>
  <si>
    <t>Solicitudes de protección de producción intelectual tramitadas ante las entidades encargadas (SIC, DNDA, ICA, etc.)</t>
  </si>
  <si>
    <t>Eventos de investigación, creación, innovación y emprendimiento organizados por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</si>
  <si>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virtual.</t>
  </si>
  <si>
    <t>Cursos y/o capacitaciones para el fortalecimiento de las competencias en investigación, creación, innovación y emprendimiento organizados por la Unimagdalena para la comunidad académica y el personal administrativo.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</si>
  <si>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</si>
  <si>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</t>
  </si>
  <si>
    <t>Obras bibliográficas y audiovisuales publicados por la editorial.</t>
  </si>
  <si>
    <t>Publicaciones con indexación internacional</t>
  </si>
  <si>
    <t>Participaciones de la Unimagdalena en ferias y festivales de investigación, creación, innovación y emprendimiento a nivel local, nacional e internacional presenciales o virtuales.</t>
  </si>
  <si>
    <t xml:space="preserve">Universidad comprometida con la creación, la investigación y la innovación
</t>
  </si>
  <si>
    <t>Fortalecimiento de los servicios científicos y tecnológicos acorde a las necesidades territoriales y de los procesos de apropiación social de resultados de investigación, innovación y creación</t>
  </si>
  <si>
    <t>Diseminación del conocimiento para la apropiación social.</t>
  </si>
  <si>
    <t>Fortalecimiento y gestión de colecciones científicas</t>
  </si>
  <si>
    <t>Fortalecer y gestionar las diferentes colecciones que integran el Centro de Colecciones Científicas (CCC).</t>
  </si>
  <si>
    <t>Servicios científicos y tecnológicos ofertados desde las colecciones científicas a entes nacionales e internacionales (Públicos y privados)</t>
  </si>
  <si>
    <t>Colecciones incluidas formalmente como parte del Centro en la vigencia</t>
  </si>
  <si>
    <t>Fortalecimiento de procesos de emprendimiento.</t>
  </si>
  <si>
    <t>Fomento, gestión y acompañamiento en procesos de innovación y emprendimiento innovador y creación artística y cultural</t>
  </si>
  <si>
    <t>Fomentar, gestionar y dar acompañamiento en las actividades de innovación,  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</si>
  <si>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emprendimientos y creación artística y cultural.</t>
  </si>
  <si>
    <t>Eventos para el fomento de los ecosistemas de innovación y emprendimiento (Innovación Challenge - Kick off)</t>
  </si>
  <si>
    <t xml:space="preserve">Empresas creadas con participación de la Unimagdalena (Spin Off) </t>
  </si>
  <si>
    <t>Productos de innovación certificados</t>
  </si>
  <si>
    <t>Iniciativas que finalizan el programa de fortalecimiento al emprendimiento</t>
  </si>
  <si>
    <t>Número de encuentros empresariales realizados</t>
  </si>
  <si>
    <t>Consolidación de la oferta de programas de formación de nuevos investigadores, innovadores y creadores con enfoque territorial y de género.</t>
  </si>
  <si>
    <t>Creación de programas de posgrado para la creación, investigación e innovación</t>
  </si>
  <si>
    <t>Fortalecimiento de la oferta académica para la creación, investigación e innovación</t>
  </si>
  <si>
    <t>Diseñar, actualizar y ofertar programas académicos para fomentar la innovación, la investigación y la creación en el territorio</t>
  </si>
  <si>
    <t xml:space="preserve">Nuevos programas de Maestría aprobados en Consejo Académico </t>
  </si>
  <si>
    <t>Director del Centro de Posgrado y Formación Continua</t>
  </si>
  <si>
    <t xml:space="preserve">Nuevos programas de Doctorado aprobados en Consejo Académico 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</si>
  <si>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</si>
  <si>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</si>
  <si>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emprendimiento.</t>
  </si>
  <si>
    <t>Número de movilidades entrantes y salientes para gestión externa que permitan el fortalecimiento de la investigación, creación, innovación y emprendimiento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</si>
  <si>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</si>
  <si>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</t>
  </si>
  <si>
    <t>Espacios físicos, equipos y bases de datos nuevos o mejorados</t>
  </si>
  <si>
    <t>Adopción de tendencias y nuevos enfoques en las políticas de creación, investigación e innovación con orientación a la generación de valor e impacto positivo en el territorio.</t>
  </si>
  <si>
    <t>Creación e implementación de una política de Ciencia Abierta.</t>
  </si>
  <si>
    <t>Ciencia Abierta</t>
  </si>
  <si>
    <t>Gestión de la producción científica, artística y cultural en acceso abierto</t>
  </si>
  <si>
    <t xml:space="preserve">Productos de creación, investigación e innovación en acceso abierto del repositorio institucional, Editorial Unimagdalena, Colecciones Científicas, Videosferas, Oraloteca y apropiación social </t>
  </si>
  <si>
    <t>Fortalecimiento de las capacidades humanas, tecnológicas y organizativas para la realización y gestión de actividades de creación, investigación e innovación</t>
  </si>
  <si>
    <t>Fortalecimiento de las competencias de profesores y administrativos para la
realización y gestión de actividades de creación, investigación e innovación.</t>
  </si>
  <si>
    <t>Fortalecer las capacidades científicas del personal académico y administrativo de la Universidad</t>
  </si>
  <si>
    <t>Profesores catedráticos, ocasionales y personal administrativo participantes del programa de formación científica (maestrías y doctorados)</t>
  </si>
  <si>
    <t>Apropiación social del conocimiento a partir de nuevas formas de divulgación
basadas en la producción de contenidos digitales y la integración transmedia</t>
  </si>
  <si>
    <t>Fortalecer los procesos de apropiación social del conocimiento con nuevas formas de transferencia y divulgación del conocimiento</t>
  </si>
  <si>
    <t>Eventos de socialización y actualización en las comunidades para la apropiación social del conocimientos.</t>
  </si>
  <si>
    <t>Iniciativas de apropiación social del conocimiento basada en la producción de contenidos digitales y la integración transmedia desarrolladas</t>
  </si>
  <si>
    <t>Productos para la socialización y actualización en las comunidades para la apropiación social del conocimientos y divulgación generados</t>
  </si>
  <si>
    <t>Universidad expandida y
comprometida con el territorio</t>
  </si>
  <si>
    <t>Consolidación del modelo de universidad expandida en red a través de sedes regionales físicas y
digitales</t>
  </si>
  <si>
    <t>Universidad expandida a través de sedes regionales físicas y centros tutoriales
CREO UNIMAGDALENA fortalecidos</t>
  </si>
  <si>
    <t>Implementación del modelo de universidad expandida  y comprometida con la región</t>
  </si>
  <si>
    <t>Implementar acciones para el fortalecimiento de las sedes digitales y la articulación de la oferta académica en el territorio</t>
  </si>
  <si>
    <t>Nuevas sedes Digitales</t>
  </si>
  <si>
    <t>Sedes Digitales en funcionamiento</t>
  </si>
  <si>
    <t>Universidad expandida y comprometida con el territorio</t>
  </si>
  <si>
    <t>Fortalecimiento y visibilidad del sistema cultural y museográfico de la institución y de la región a partir de procesos de investigación, innovación y apropiación social del  conocimiento.</t>
  </si>
  <si>
    <t>Innovación para la apropiación social del patrimonio biocultural de la institución y la región a través de la digitalización y virtualización de las colecciones científicas, artísticas y culturales; y la hibridación del sistema de museos.</t>
  </si>
  <si>
    <t xml:space="preserve"> Fortalecimiento de los servicios del sistema de museos, arte y cultura de la Universidad del Magdalena.</t>
  </si>
  <si>
    <t>Propiciar espacio para el desarrollo de las artes y la cultura en la comunidad universitaria</t>
  </si>
  <si>
    <t>Jornadas de formación y creación artístico cultural desarrolladas</t>
  </si>
  <si>
    <t>Eventos culturales desarrollados</t>
  </si>
  <si>
    <t>Colecciones digitalizadas y expuestas en plataforma virtual</t>
  </si>
  <si>
    <t>Espacios museográficos virtualizados</t>
  </si>
  <si>
    <t>Acciones realizadas para el fortalecimiento del sistema cultural y museográfico</t>
  </si>
  <si>
    <t>Desarrollo del sistema integral de  inteligencia y monitoreo del  entorno que permita realizar un  mapeo constante de necesidades y tendencias de formación de capital  humano, así como de oportunidades  y problemáticas del territorio, que puedan abordarse desde la investigación, la innovación y el  emprendimiento.</t>
  </si>
  <si>
    <t xml:space="preserve">Plataforma integral de inteligencia y monitoreo del entorno, que permita realizar:  1.) mapeo de tendencias y oportunidades; 2.) mapeo de necesidades y problemáticas del territorio; 3.) alineación con inventario de capacidades institucionales y de  aliados. </t>
  </si>
  <si>
    <t xml:space="preserve">Fortalecimiento y consolidación de las relaciones con los graduados, sectores sociales y empresariales </t>
  </si>
  <si>
    <t xml:space="preserve">Ampliar el relacionamiento y interacción  con los graduados, sectores sociales y empresariales </t>
  </si>
  <si>
    <t>Acuerdo Superior de creación del programa de Educación a lo largo de la vida</t>
  </si>
  <si>
    <t xml:space="preserve">Suscriptores del programa de Educación a lo largo de la vida </t>
  </si>
  <si>
    <t>Plan de oferta de cursos de educación continuada y aprendizaje a lo largo de la vida bajo esquema de suscripción anual, realizado</t>
  </si>
  <si>
    <t xml:space="preserve">Documento de diagnóstico estratégico del entorno, socializado y apropiado. </t>
  </si>
  <si>
    <t>Sistema de información de graduados fortalecido</t>
  </si>
  <si>
    <t>Fortalecimiento de la relación  entre la institución y el entorno, en un diálogo colaborativo con graduados, sociedad civil, sector privado y público para la formación,  investigación, co-creación,  innovación, transferencia y  apropiación del conocimiento.</t>
  </si>
  <si>
    <t xml:space="preserve">Cátedras Universidad-Entorno para la Creación de Valor Social, en alianzas (Universidad-Empresa y Universidad-Comunidad) para fortalecer procesos de formación, investigación, co-creación, innovación, transferencia y apropiación del conocimiento. </t>
  </si>
  <si>
    <t xml:space="preserve">Promoción de alianzas público y privadas, cooperación nacional e internacional para la creación de valor social en el territorio.
</t>
  </si>
  <si>
    <t xml:space="preserve">Desarrollar alianzas con el entorno para fortalecer procesos de formación, investigación, co-creación, innovación, transferencia y apropiación del conocimiento. </t>
  </si>
  <si>
    <t>Número de alianza suscritas con actores del entorno</t>
  </si>
  <si>
    <t>Recursos externos gestionados (millones de pesos)</t>
  </si>
  <si>
    <t>Universidad comprometida con la sostenibilidad y la resiliencia organizacional</t>
  </si>
  <si>
    <t>Consolidación de una cultura organizacional con alto grado de adaptabilidad al cambio y un compromiso inquebrantable con los propósitos institucionales.</t>
  </si>
  <si>
    <t>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</si>
  <si>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</si>
  <si>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</si>
  <si>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bienestar.</t>
  </si>
  <si>
    <t>Número de actividades de prevención de violencia basada en género y violencia sexual</t>
  </si>
  <si>
    <t>Transformación digital para la optimización, ampliación y seguimiento de los procesos institucionales.</t>
  </si>
  <si>
    <t>Integración y consolidación de los sistemas de información institucionales.</t>
  </si>
  <si>
    <t xml:space="preserve">Transformación Digital 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</si>
  <si>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</si>
  <si>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>Modulo de programación de proceso académico implementado</t>
  </si>
  <si>
    <t>Director del CIDS</t>
  </si>
  <si>
    <t>Modulo de Gestión Curricular implementado</t>
  </si>
  <si>
    <t>Modulo de Historia académica implementado</t>
  </si>
  <si>
    <t>Software de historia clínica unificada fase clínica odontológica</t>
  </si>
  <si>
    <t>Nuevos tableros de datos implementados</t>
  </si>
  <si>
    <t>Modulo II de Seguimiento del Sistema de administración de planes y proyectos en funcionamiento</t>
  </si>
  <si>
    <t xml:space="preserve"> 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</si>
  <si>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</si>
  <si>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 xml:space="preserve">Personas capacitadas como facilitadores en salud mental  </t>
  </si>
  <si>
    <t>Decana de la Facultad de Ciencias de la Salud</t>
  </si>
  <si>
    <t>Personas beneficiadas con los servicios del programa</t>
  </si>
  <si>
    <t>Impulso a la cultura de innovación y resiliencia organizacional</t>
  </si>
  <si>
    <t>Fortalecimiento de la planta de personal administrativo</t>
  </si>
  <si>
    <t>Cualificar los empleados públicos administrativos y promover el intercambio de experiencias, como medios para el fortalecimiento de las competencias laborales y de gestión.</t>
  </si>
  <si>
    <t>Empleados capacitados en creatividad, innovación y resolución de problemas.</t>
  </si>
  <si>
    <t>Directora de Talento Humano</t>
  </si>
  <si>
    <t>Iniciativas de innovación administrativas y organizacionales Implementadas</t>
  </si>
  <si>
    <t>Empleados administrativos certificados en competencias digitales</t>
  </si>
  <si>
    <t>Número de empleados administrativos participantes en eventos académicos nacionales e internacionales virtuales</t>
  </si>
  <si>
    <t>Fortalecimiento del fondo por calamidad para Empleados Públicos Unimagdalena</t>
  </si>
  <si>
    <t>Brindar auxilio económico a los empleados públicos afiliados a las organizaciones sindicales SINTRAUNAL, SINTRAUNICOL y ASPUMAG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</si>
  <si>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</si>
  <si>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 por concepto de Auxilio por enfermedad grave o fallecimiento</t>
  </si>
  <si>
    <t>Ampliación y modernización de la infraestructura física, tecnológica y de servicios con criterios de sostenibilidad e inclusión</t>
  </si>
  <si>
    <t>Infraestructura, dotación y equipos para el fortalecimiento de la gestión académica, administrativa y de bienestar universitario</t>
  </si>
  <si>
    <t>Infraestructura, dotación y equipos para el fortalecimiento de la gestión académica</t>
  </si>
  <si>
    <t>contribuir con el acceso y la permanencia, a través de un suministro alimenticio fomentando estilos de vida saludables</t>
  </si>
  <si>
    <t>Número de aulas, laboratorios y otras áreas construidas, adecuadas y/o modernizados para el desarrollo de actividades académicas</t>
  </si>
  <si>
    <t>Vicerrector Administrativo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</si>
  <si>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</si>
  <si>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</si>
  <si>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r>
      <t>Número de áreas construidas, adecuadas y/o modernizados para el desarrollo de actividades de bienestar universitario</t>
    </r>
    <r>
      <rPr>
        <b/>
        <sz val="14"/>
        <rFont val="Ariarl narrow"/>
      </rPr>
      <t xml:space="preserve"> </t>
    </r>
  </si>
  <si>
    <t>Infraestructura, dotación y equipos para el fortalecimiento de la gestión administrativa, soporte tecnológico y el campus universitario</t>
  </si>
  <si>
    <t>Ampliar y modernizar la infraestructura física, logísticos y tecnológica orientada a la gestión administrativa</t>
  </si>
  <si>
    <t xml:space="preserve">Número de espacios para el desarrollo de la gestión administrativa adecuados y/o modernizados </t>
  </si>
  <si>
    <t>Formulación e implementación de la política de valoración, conservación y sostenibilidad del patrimonio material e inmaterial y los ecosistemas de la institución</t>
  </si>
  <si>
    <t>Preservación y ampliación de los ecosistemas naturales de la Universidad</t>
  </si>
  <si>
    <t xml:space="preserve">Mejorar las condiciones físicas de la dotación de recursos naturales de la Universidad del Magdalena. </t>
  </si>
  <si>
    <t>Ordenamiento y señalización del Bosque seco realizada</t>
  </si>
  <si>
    <t>Ordenamiento y habilitación del aula viva del lago realizada</t>
  </si>
  <si>
    <t>Ordenamiento  de la sede Tayrona realizada</t>
  </si>
  <si>
    <t>Estudio de solución integral de acuíferos realizado</t>
  </si>
  <si>
    <t>Banco de proyectos de infraestructura física y urbanística</t>
  </si>
  <si>
    <t>Estructuración de Proyectos para el fortalecimiento de la infraestructura universitaria</t>
  </si>
  <si>
    <t>Formulación y seguimiento a los proyectos de infraestructura física de la Universidad del Magdalena</t>
  </si>
  <si>
    <t>Número de proyectos en fase III formulados para el fortalecimiento institucional</t>
  </si>
  <si>
    <t>Jefe de la Oficina Asesora de Planeación</t>
  </si>
  <si>
    <t>TOTAL</t>
  </si>
  <si>
    <t>Adición de Recurso Balance</t>
  </si>
  <si>
    <t>Presupuesto Definitivo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</si>
</sst>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* #.##0.00_-;\-* #.##0.00_-;_-* &quot;-&quot;??_-;_-@_-"/>
    <numFmt numFmtId="166" formatCode="#,##0_ ;\-#,##0\ "/>
    <numFmt numFmtId="167" formatCode="_(&quot;$&quot;\ * #.##0.00_);_(&quot;$&quot;\ * \(#.##0.00\);_(&quot;$&quot;\ * &quot;-&quot;??_);_(@_)"/>
    <numFmt numFmtId="168" formatCode="&quot;$&quot;\ 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8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name val="Ariarl narrow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sz val="14"/>
      <name val="Calibri"/>
      <family val="2"/>
      <scheme val="minor"/>
    </font>
    <font>
      <b/>
      <sz val="14"/>
      <name val="Ariarl narrow"/>
    </font>
    <font>
      <b/>
      <sz val="14"/>
      <color theme="0"/>
      <name val="Ariarl narrow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9" fontId="4" fillId="2" borderId="1" xfId="2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1" fontId="4" fillId="2" borderId="1" xfId="3" applyNumberFormat="1" applyFont="1" applyFill="1" applyBorder="1" applyAlignment="1">
      <alignment horizontal="center" vertical="center" wrapText="1"/>
    </xf>
    <xf numFmtId="166" fontId="4" fillId="2" borderId="1" xfId="3" applyNumberFormat="1" applyFont="1" applyFill="1" applyBorder="1" applyAlignment="1">
      <alignment horizontal="center" vertical="center" wrapText="1"/>
    </xf>
    <xf numFmtId="168" fontId="4" fillId="2" borderId="1" xfId="4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vertical="center"/>
    </xf>
    <xf numFmtId="164" fontId="10" fillId="3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11" fillId="0" borderId="0" xfId="1" applyNumberFormat="1" applyFont="1" applyAlignment="1">
      <alignment vertical="center"/>
    </xf>
    <xf numFmtId="164" fontId="12" fillId="0" borderId="0" xfId="1" applyNumberFormat="1" applyFont="1" applyAlignment="1">
      <alignment vertical="center"/>
    </xf>
    <xf numFmtId="164" fontId="4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8" fontId="4" fillId="2" borderId="1" xfId="4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5">
    <cellStyle name="Millares 2" xfId="3" xr:uid="{766C6C7E-71B9-4586-83AF-31478D65B12D}"/>
    <cellStyle name="Moneda" xfId="1" builtinId="4"/>
    <cellStyle name="Moneda 4" xfId="4" xr:uid="{57A8F185-888A-4C21-9CD4-74C52464474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225138</xdr:rowOff>
    </xdr:from>
    <xdr:to>
      <xdr:col>4</xdr:col>
      <xdr:colOff>1774700</xdr:colOff>
      <xdr:row>6</xdr:row>
      <xdr:rowOff>157503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62722D-36E2-4ED9-92E3-5A9A82831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225263"/>
          <a:ext cx="4584575" cy="932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D0AA-E6A6-4CA2-B30B-18FE83CC7514}">
  <dimension ref="C1:R156"/>
  <sheetViews>
    <sheetView tabSelected="1" view="pageBreakPreview" zoomScale="55" zoomScaleNormal="55" zoomScaleSheetLayoutView="55" workbookViewId="0">
      <pane ySplit="9" topLeftCell="A10" activePane="bottomLeft" state="frozen"/>
      <selection activeCell="I21" sqref="I21"/>
      <selection pane="bottomLeft" activeCell="A10" sqref="A10"/>
    </sheetView>
  </sheetViews>
  <sheetFormatPr baseColWidth="10" defaultColWidth="11.42578125" defaultRowHeight="15"/>
  <cols>
    <col min="1" max="1" width="2.5703125" style="27" customWidth="1"/>
    <col min="2" max="2" width="7.7109375" style="27" customWidth="1"/>
    <col min="3" max="3" width="17.28515625" style="26" customWidth="1"/>
    <col min="4" max="4" width="24.85546875" style="27" customWidth="1"/>
    <col min="5" max="5" width="38.85546875" style="27" customWidth="1"/>
    <col min="6" max="6" width="33" style="27" customWidth="1"/>
    <col min="7" max="7" width="31.7109375" style="27" customWidth="1"/>
    <col min="8" max="8" width="35.42578125" style="27" customWidth="1"/>
    <col min="9" max="9" width="42.28515625" style="27" customWidth="1"/>
    <col min="10" max="10" width="15.42578125" style="27" customWidth="1"/>
    <col min="11" max="11" width="24" style="26" customWidth="1"/>
    <col min="12" max="12" width="30.7109375" style="27" customWidth="1"/>
    <col min="13" max="13" width="29" style="2" customWidth="1"/>
    <col min="14" max="14" width="30.5703125" style="2" customWidth="1"/>
    <col min="15" max="18" width="11.42578125" style="2"/>
    <col min="19" max="16384" width="11.42578125" style="27"/>
  </cols>
  <sheetData>
    <row r="1" spans="3:14" s="2" customFormat="1" ht="26.25" customHeight="1">
      <c r="C1" s="1"/>
      <c r="K1" s="1"/>
    </row>
    <row r="2" spans="3:14" s="2" customFormat="1" ht="26.25" customHeight="1">
      <c r="C2" s="1"/>
      <c r="K2" s="1"/>
    </row>
    <row r="3" spans="3:14" s="2" customFormat="1" ht="26.25" customHeight="1">
      <c r="C3" s="1"/>
      <c r="K3" s="1"/>
    </row>
    <row r="4" spans="3:14" s="2" customFormat="1" ht="26.25" customHeight="1">
      <c r="C4" s="1"/>
      <c r="K4" s="1"/>
    </row>
    <row r="5" spans="3:14" s="2" customFormat="1" ht="26.25" customHeight="1">
      <c r="C5" s="1"/>
      <c r="F5" s="38" t="s">
        <v>0</v>
      </c>
      <c r="G5" s="38"/>
      <c r="H5" s="38"/>
      <c r="K5" s="1"/>
    </row>
    <row r="6" spans="3:14" s="2" customFormat="1" ht="26.25" customHeight="1">
      <c r="C6" s="1"/>
      <c r="F6" s="38"/>
      <c r="G6" s="38"/>
      <c r="H6" s="38"/>
      <c r="K6" s="1"/>
    </row>
    <row r="7" spans="3:14" s="2" customFormat="1" ht="26.25" customHeight="1">
      <c r="C7" s="1"/>
      <c r="F7" s="38"/>
      <c r="G7" s="38"/>
      <c r="H7" s="38"/>
      <c r="K7" s="1"/>
    </row>
    <row r="8" spans="3:14" s="2" customFormat="1">
      <c r="C8" s="1"/>
      <c r="K8" s="1"/>
    </row>
    <row r="9" spans="3:14" ht="76.5" customHeight="1">
      <c r="C9" s="3" t="s">
        <v>1</v>
      </c>
      <c r="D9" s="3" t="s">
        <v>2</v>
      </c>
      <c r="E9" s="3" t="s">
        <v>3</v>
      </c>
      <c r="F9" s="3" t="s">
        <v>4</v>
      </c>
      <c r="G9" s="3" t="s">
        <v>5</v>
      </c>
      <c r="H9" s="3" t="s">
        <v>6</v>
      </c>
      <c r="I9" s="3" t="s">
        <v>7</v>
      </c>
      <c r="J9" s="4" t="s">
        <v>8</v>
      </c>
      <c r="K9" s="3" t="s">
        <v>9</v>
      </c>
      <c r="L9" s="3" t="s">
        <v>10</v>
      </c>
      <c r="M9" s="3" t="s">
        <v>310</v>
      </c>
      <c r="N9" s="3" t="s">
        <v>311</v>
      </c>
    </row>
    <row r="10" spans="3:14" s="2" customFormat="1" ht="162.75" customHeight="1">
      <c r="C10" s="5">
        <v>1</v>
      </c>
      <c r="D10" s="5" t="s">
        <v>11</v>
      </c>
      <c r="E10" s="5" t="s">
        <v>12</v>
      </c>
      <c r="F10" s="5" t="s">
        <v>13</v>
      </c>
      <c r="G10" s="5" t="s">
        <v>14</v>
      </c>
      <c r="H10" s="5" t="s">
        <v>15</v>
      </c>
      <c r="I10" s="6" t="s">
        <v>16</v>
      </c>
      <c r="J10" s="5">
        <v>1</v>
      </c>
      <c r="K10" s="5" t="s">
        <v>17</v>
      </c>
      <c r="L10" s="7">
        <v>100000000</v>
      </c>
      <c r="M10" s="7">
        <v>80800748</v>
      </c>
      <c r="N10" s="7">
        <f>+L10+M10</f>
        <v>180800748</v>
      </c>
    </row>
    <row r="11" spans="3:14" s="2" customFormat="1" ht="93.75" customHeight="1">
      <c r="C11" s="35">
        <v>2</v>
      </c>
      <c r="D11" s="35" t="s">
        <v>11</v>
      </c>
      <c r="E11" s="35" t="s">
        <v>12</v>
      </c>
      <c r="F11" s="35" t="s">
        <v>13</v>
      </c>
      <c r="G11" s="35" t="s">
        <v>18</v>
      </c>
      <c r="H11" s="35" t="s">
        <v>19</v>
      </c>
      <c r="I11" s="6" t="s">
        <v>20</v>
      </c>
      <c r="J11" s="5">
        <v>4</v>
      </c>
      <c r="K11" s="35" t="s">
        <v>17</v>
      </c>
      <c r="L11" s="30">
        <v>121500000</v>
      </c>
      <c r="M11" s="30">
        <v>18000000</v>
      </c>
      <c r="N11" s="30">
        <f>+L11+M11</f>
        <v>139500000</v>
      </c>
    </row>
    <row r="12" spans="3:14" s="2" customFormat="1" ht="89.25" customHeight="1">
      <c r="C12" s="35"/>
      <c r="D12" s="35"/>
      <c r="E12" s="35"/>
      <c r="F12" s="35"/>
      <c r="G12" s="35"/>
      <c r="H12" s="35"/>
      <c r="I12" s="6" t="s">
        <v>21</v>
      </c>
      <c r="J12" s="5">
        <v>1</v>
      </c>
      <c r="K12" s="35"/>
      <c r="L12" s="30"/>
      <c r="M12" s="30"/>
      <c r="N12" s="30"/>
    </row>
    <row r="13" spans="3:14" s="2" customFormat="1" ht="117.75" customHeight="1">
      <c r="C13" s="35"/>
      <c r="D13" s="35"/>
      <c r="E13" s="35"/>
      <c r="F13" s="35"/>
      <c r="G13" s="35"/>
      <c r="H13" s="35"/>
      <c r="I13" s="6" t="s">
        <v>22</v>
      </c>
      <c r="J13" s="5">
        <v>2</v>
      </c>
      <c r="K13" s="35"/>
      <c r="L13" s="30"/>
      <c r="M13" s="30"/>
      <c r="N13" s="30" t="s">
        <v>23</v>
      </c>
    </row>
    <row r="14" spans="3:14" s="2" customFormat="1" ht="95.25" customHeight="1">
      <c r="C14" s="35"/>
      <c r="D14" s="35"/>
      <c r="E14" s="35"/>
      <c r="F14" s="35"/>
      <c r="G14" s="35"/>
      <c r="H14" s="35"/>
      <c r="I14" s="6" t="s">
        <v>24</v>
      </c>
      <c r="J14" s="5">
        <v>6</v>
      </c>
      <c r="K14" s="35"/>
      <c r="L14" s="30"/>
      <c r="M14" s="30"/>
      <c r="N14" s="30"/>
    </row>
    <row r="15" spans="3:14" s="2" customFormat="1" ht="78" customHeight="1">
      <c r="C15" s="35"/>
      <c r="D15" s="35"/>
      <c r="E15" s="35"/>
      <c r="F15" s="35"/>
      <c r="G15" s="35"/>
      <c r="H15" s="35"/>
      <c r="I15" s="6" t="s">
        <v>25</v>
      </c>
      <c r="J15" s="5">
        <v>1</v>
      </c>
      <c r="K15" s="35"/>
      <c r="L15" s="30"/>
      <c r="M15" s="30"/>
      <c r="N15" s="30"/>
    </row>
    <row r="16" spans="3:14" s="2" customFormat="1" ht="115.5" customHeight="1">
      <c r="C16" s="35">
        <v>3</v>
      </c>
      <c r="D16" s="35" t="s">
        <v>11</v>
      </c>
      <c r="E16" s="35" t="s">
        <v>12</v>
      </c>
      <c r="F16" s="35" t="s">
        <v>13</v>
      </c>
      <c r="G16" s="35" t="s">
        <v>26</v>
      </c>
      <c r="H16" s="35" t="s">
        <v>27</v>
      </c>
      <c r="I16" s="6" t="s">
        <v>28</v>
      </c>
      <c r="J16" s="5">
        <v>1</v>
      </c>
      <c r="K16" s="35" t="s">
        <v>29</v>
      </c>
      <c r="L16" s="31">
        <v>50000000</v>
      </c>
      <c r="M16" s="31"/>
      <c r="N16" s="31">
        <f>+L16+M16</f>
        <v>50000000</v>
      </c>
    </row>
    <row r="17" spans="3:14" s="2" customFormat="1" ht="126" customHeight="1">
      <c r="C17" s="35"/>
      <c r="D17" s="35"/>
      <c r="E17" s="35"/>
      <c r="F17" s="35"/>
      <c r="G17" s="35"/>
      <c r="H17" s="35"/>
      <c r="I17" s="6" t="s">
        <v>30</v>
      </c>
      <c r="J17" s="5">
        <v>2</v>
      </c>
      <c r="K17" s="35"/>
      <c r="L17" s="31"/>
      <c r="M17" s="31"/>
      <c r="N17" s="31"/>
    </row>
    <row r="18" spans="3:14" s="2" customFormat="1" ht="132.75" customHeight="1">
      <c r="C18" s="34">
        <v>4</v>
      </c>
      <c r="D18" s="35" t="s">
        <v>11</v>
      </c>
      <c r="E18" s="35" t="s">
        <v>31</v>
      </c>
      <c r="F18" s="35" t="s">
        <v>32</v>
      </c>
      <c r="G18" s="35" t="s">
        <v>33</v>
      </c>
      <c r="H18" s="35" t="s">
        <v>34</v>
      </c>
      <c r="I18" s="10" t="s">
        <v>35</v>
      </c>
      <c r="J18" s="11">
        <v>0.7</v>
      </c>
      <c r="K18" s="35" t="s">
        <v>36</v>
      </c>
      <c r="L18" s="30">
        <f>214078547-97708033+10000000</f>
        <v>126370514</v>
      </c>
      <c r="M18" s="30"/>
      <c r="N18" s="30">
        <f>+L18+M18</f>
        <v>126370514</v>
      </c>
    </row>
    <row r="19" spans="3:14" s="2" customFormat="1" ht="132.75" customHeight="1">
      <c r="C19" s="34"/>
      <c r="D19" s="35"/>
      <c r="E19" s="35"/>
      <c r="F19" s="35"/>
      <c r="G19" s="35"/>
      <c r="H19" s="35"/>
      <c r="I19" s="6" t="s">
        <v>37</v>
      </c>
      <c r="J19" s="12">
        <v>0.66</v>
      </c>
      <c r="K19" s="35"/>
      <c r="L19" s="30"/>
      <c r="M19" s="30"/>
      <c r="N19" s="30"/>
    </row>
    <row r="20" spans="3:14" s="2" customFormat="1" ht="183.75" customHeight="1">
      <c r="C20" s="34"/>
      <c r="D20" s="35"/>
      <c r="E20" s="35"/>
      <c r="F20" s="35"/>
      <c r="G20" s="35"/>
      <c r="H20" s="35"/>
      <c r="I20" s="13" t="s">
        <v>38</v>
      </c>
      <c r="J20" s="12">
        <v>0.55000000000000004</v>
      </c>
      <c r="K20" s="35"/>
      <c r="L20" s="30"/>
      <c r="M20" s="30"/>
      <c r="N20" s="30"/>
    </row>
    <row r="21" spans="3:14" s="2" customFormat="1" ht="75" customHeight="1">
      <c r="C21" s="34">
        <v>5</v>
      </c>
      <c r="D21" s="35" t="s">
        <v>11</v>
      </c>
      <c r="E21" s="35" t="s">
        <v>39</v>
      </c>
      <c r="F21" s="35" t="s">
        <v>40</v>
      </c>
      <c r="G21" s="35" t="s">
        <v>41</v>
      </c>
      <c r="H21" s="35" t="s">
        <v>42</v>
      </c>
      <c r="I21" s="6" t="s">
        <v>43</v>
      </c>
      <c r="J21" s="9">
        <v>150</v>
      </c>
      <c r="K21" s="35" t="s">
        <v>36</v>
      </c>
      <c r="L21" s="30">
        <v>84000000</v>
      </c>
      <c r="M21" s="30">
        <f>2507494.69+15000000</f>
        <v>17507494.690000001</v>
      </c>
      <c r="N21" s="30">
        <f>+M21+L21</f>
        <v>101507494.69</v>
      </c>
    </row>
    <row r="22" spans="3:14" s="2" customFormat="1" ht="75" customHeight="1">
      <c r="C22" s="34"/>
      <c r="D22" s="35"/>
      <c r="E22" s="35"/>
      <c r="F22" s="35"/>
      <c r="G22" s="35"/>
      <c r="H22" s="35"/>
      <c r="I22" s="6" t="s">
        <v>44</v>
      </c>
      <c r="J22" s="9">
        <v>40</v>
      </c>
      <c r="K22" s="35"/>
      <c r="L22" s="30"/>
      <c r="M22" s="30"/>
      <c r="N22" s="30"/>
    </row>
    <row r="23" spans="3:14" s="2" customFormat="1" ht="120.75" customHeight="1">
      <c r="C23" s="34"/>
      <c r="D23" s="35"/>
      <c r="E23" s="35"/>
      <c r="F23" s="35"/>
      <c r="G23" s="35"/>
      <c r="H23" s="35"/>
      <c r="I23" s="6" t="s">
        <v>45</v>
      </c>
      <c r="J23" s="9">
        <v>50</v>
      </c>
      <c r="K23" s="35"/>
      <c r="L23" s="30"/>
      <c r="M23" s="30"/>
      <c r="N23" s="30"/>
    </row>
    <row r="24" spans="3:14" s="2" customFormat="1" ht="210" customHeight="1">
      <c r="C24" s="34"/>
      <c r="D24" s="35"/>
      <c r="E24" s="35"/>
      <c r="F24" s="35"/>
      <c r="G24" s="35"/>
      <c r="H24" s="35"/>
      <c r="I24" s="6" t="s">
        <v>46</v>
      </c>
      <c r="J24" s="9">
        <v>5</v>
      </c>
      <c r="K24" s="35"/>
      <c r="L24" s="30"/>
      <c r="M24" s="30"/>
      <c r="N24" s="30"/>
    </row>
    <row r="25" spans="3:14" s="2" customFormat="1" ht="52.5" customHeight="1">
      <c r="C25" s="35">
        <v>6</v>
      </c>
      <c r="D25" s="35" t="s">
        <v>11</v>
      </c>
      <c r="E25" s="35" t="s">
        <v>47</v>
      </c>
      <c r="F25" s="35" t="s">
        <v>48</v>
      </c>
      <c r="G25" s="35" t="s">
        <v>49</v>
      </c>
      <c r="H25" s="35" t="s">
        <v>50</v>
      </c>
      <c r="I25" s="36" t="s">
        <v>51</v>
      </c>
      <c r="J25" s="35">
        <v>1</v>
      </c>
      <c r="K25" s="35" t="s">
        <v>52</v>
      </c>
      <c r="L25" s="30">
        <v>900000000</v>
      </c>
      <c r="M25" s="30"/>
      <c r="N25" s="30">
        <f>+M25+L25</f>
        <v>900000000</v>
      </c>
    </row>
    <row r="26" spans="3:14" s="2" customFormat="1" ht="51" customHeight="1">
      <c r="C26" s="35"/>
      <c r="D26" s="35"/>
      <c r="E26" s="35"/>
      <c r="F26" s="35"/>
      <c r="G26" s="35"/>
      <c r="H26" s="35"/>
      <c r="I26" s="36"/>
      <c r="J26" s="35"/>
      <c r="K26" s="35"/>
      <c r="L26" s="30"/>
      <c r="M26" s="30"/>
      <c r="N26" s="30"/>
    </row>
    <row r="27" spans="3:14" s="2" customFormat="1" ht="42.75" customHeight="1">
      <c r="C27" s="35"/>
      <c r="D27" s="35"/>
      <c r="E27" s="35"/>
      <c r="F27" s="35"/>
      <c r="G27" s="35"/>
      <c r="H27" s="35"/>
      <c r="I27" s="36" t="s">
        <v>53</v>
      </c>
      <c r="J27" s="35">
        <v>18</v>
      </c>
      <c r="K27" s="35"/>
      <c r="L27" s="30"/>
      <c r="M27" s="30"/>
      <c r="N27" s="30"/>
    </row>
    <row r="28" spans="3:14" s="2" customFormat="1">
      <c r="C28" s="35"/>
      <c r="D28" s="35"/>
      <c r="E28" s="35"/>
      <c r="F28" s="35"/>
      <c r="G28" s="35"/>
      <c r="H28" s="35"/>
      <c r="I28" s="36"/>
      <c r="J28" s="35"/>
      <c r="K28" s="35"/>
      <c r="L28" s="30"/>
      <c r="M28" s="30"/>
      <c r="N28" s="30"/>
    </row>
    <row r="29" spans="3:14" s="2" customFormat="1" ht="9" customHeight="1">
      <c r="C29" s="35"/>
      <c r="D29" s="35"/>
      <c r="E29" s="35"/>
      <c r="F29" s="35"/>
      <c r="G29" s="35"/>
      <c r="H29" s="35"/>
      <c r="I29" s="36"/>
      <c r="J29" s="35"/>
      <c r="K29" s="35"/>
      <c r="L29" s="30"/>
      <c r="M29" s="30"/>
      <c r="N29" s="30"/>
    </row>
    <row r="30" spans="3:14" s="2" customFormat="1" ht="67.5" customHeight="1">
      <c r="C30" s="35"/>
      <c r="D30" s="35"/>
      <c r="E30" s="35"/>
      <c r="F30" s="35"/>
      <c r="G30" s="35"/>
      <c r="H30" s="35"/>
      <c r="I30" s="6" t="s">
        <v>54</v>
      </c>
      <c r="J30" s="5">
        <v>6</v>
      </c>
      <c r="K30" s="35"/>
      <c r="L30" s="30"/>
      <c r="M30" s="30"/>
      <c r="N30" s="30"/>
    </row>
    <row r="31" spans="3:14" s="2" customFormat="1" ht="87.75" customHeight="1">
      <c r="C31" s="34">
        <v>7</v>
      </c>
      <c r="D31" s="35" t="s">
        <v>11</v>
      </c>
      <c r="E31" s="35" t="s">
        <v>55</v>
      </c>
      <c r="F31" s="35" t="s">
        <v>56</v>
      </c>
      <c r="G31" s="35" t="s">
        <v>57</v>
      </c>
      <c r="H31" s="35" t="s">
        <v>58</v>
      </c>
      <c r="I31" s="10" t="s">
        <v>59</v>
      </c>
      <c r="J31" s="5">
        <v>85</v>
      </c>
      <c r="K31" s="35" t="s">
        <v>60</v>
      </c>
      <c r="L31" s="30">
        <v>371250850</v>
      </c>
      <c r="M31" s="30"/>
      <c r="N31" s="30">
        <f>+M31+L31</f>
        <v>371250850</v>
      </c>
    </row>
    <row r="32" spans="3:14" s="2" customFormat="1" ht="84.75" customHeight="1">
      <c r="C32" s="34"/>
      <c r="D32" s="35"/>
      <c r="E32" s="35"/>
      <c r="F32" s="35"/>
      <c r="G32" s="35"/>
      <c r="H32" s="35"/>
      <c r="I32" s="10" t="s">
        <v>61</v>
      </c>
      <c r="J32" s="12">
        <v>0.15</v>
      </c>
      <c r="K32" s="35"/>
      <c r="L32" s="30"/>
      <c r="M32" s="30"/>
      <c r="N32" s="30"/>
    </row>
    <row r="33" spans="3:14" s="2" customFormat="1" ht="90.75" customHeight="1">
      <c r="C33" s="34"/>
      <c r="D33" s="35"/>
      <c r="E33" s="35"/>
      <c r="F33" s="35"/>
      <c r="G33" s="35"/>
      <c r="H33" s="35"/>
      <c r="I33" s="10" t="s">
        <v>62</v>
      </c>
      <c r="J33" s="9">
        <v>3</v>
      </c>
      <c r="K33" s="35"/>
      <c r="L33" s="30"/>
      <c r="M33" s="30"/>
      <c r="N33" s="30"/>
    </row>
    <row r="34" spans="3:14" s="2" customFormat="1" ht="72.75" customHeight="1">
      <c r="C34" s="34"/>
      <c r="D34" s="35"/>
      <c r="E34" s="35"/>
      <c r="F34" s="35"/>
      <c r="G34" s="35"/>
      <c r="H34" s="35"/>
      <c r="I34" s="10" t="s">
        <v>63</v>
      </c>
      <c r="J34" s="9">
        <v>1</v>
      </c>
      <c r="K34" s="35"/>
      <c r="L34" s="30"/>
      <c r="M34" s="30"/>
      <c r="N34" s="30"/>
    </row>
    <row r="35" spans="3:14" s="2" customFormat="1" ht="81" customHeight="1">
      <c r="C35" s="34"/>
      <c r="D35" s="35"/>
      <c r="E35" s="35"/>
      <c r="F35" s="35"/>
      <c r="G35" s="35"/>
      <c r="H35" s="35"/>
      <c r="I35" s="10" t="s">
        <v>64</v>
      </c>
      <c r="J35" s="9">
        <v>3</v>
      </c>
      <c r="K35" s="35"/>
      <c r="L35" s="30"/>
      <c r="M35" s="30"/>
      <c r="N35" s="30"/>
    </row>
    <row r="36" spans="3:14" s="2" customFormat="1" ht="60.75" customHeight="1">
      <c r="C36" s="34"/>
      <c r="D36" s="35"/>
      <c r="E36" s="35"/>
      <c r="F36" s="35"/>
      <c r="G36" s="35"/>
      <c r="H36" s="35"/>
      <c r="I36" s="10" t="s">
        <v>65</v>
      </c>
      <c r="J36" s="9">
        <v>5</v>
      </c>
      <c r="K36" s="35"/>
      <c r="L36" s="30"/>
      <c r="M36" s="30"/>
      <c r="N36" s="30"/>
    </row>
    <row r="37" spans="3:14" s="2" customFormat="1" ht="42.75" customHeight="1">
      <c r="C37" s="34"/>
      <c r="D37" s="35"/>
      <c r="E37" s="35"/>
      <c r="F37" s="35"/>
      <c r="G37" s="35"/>
      <c r="H37" s="35"/>
      <c r="I37" s="10" t="s">
        <v>66</v>
      </c>
      <c r="J37" s="9">
        <v>1</v>
      </c>
      <c r="K37" s="35"/>
      <c r="L37" s="30"/>
      <c r="M37" s="30"/>
      <c r="N37" s="30"/>
    </row>
    <row r="38" spans="3:14" s="2" customFormat="1" ht="66" customHeight="1">
      <c r="C38" s="34">
        <v>8</v>
      </c>
      <c r="D38" s="35" t="s">
        <v>11</v>
      </c>
      <c r="E38" s="35" t="s">
        <v>67</v>
      </c>
      <c r="F38" s="35" t="s">
        <v>68</v>
      </c>
      <c r="G38" s="35" t="s">
        <v>69</v>
      </c>
      <c r="H38" s="35" t="s">
        <v>70</v>
      </c>
      <c r="I38" s="6" t="s">
        <v>71</v>
      </c>
      <c r="J38" s="9">
        <v>491</v>
      </c>
      <c r="K38" s="35" t="s">
        <v>72</v>
      </c>
      <c r="L38" s="30">
        <v>735000000</v>
      </c>
      <c r="M38" s="30">
        <v>444174068</v>
      </c>
      <c r="N38" s="30">
        <f>+M38+L38</f>
        <v>1179174068</v>
      </c>
    </row>
    <row r="39" spans="3:14" s="2" customFormat="1" ht="42" customHeight="1">
      <c r="C39" s="34"/>
      <c r="D39" s="35"/>
      <c r="E39" s="35"/>
      <c r="F39" s="35"/>
      <c r="G39" s="35"/>
      <c r="H39" s="35"/>
      <c r="I39" s="6" t="s">
        <v>73</v>
      </c>
      <c r="J39" s="9">
        <v>434</v>
      </c>
      <c r="K39" s="35"/>
      <c r="L39" s="30"/>
      <c r="M39" s="30"/>
      <c r="N39" s="30"/>
    </row>
    <row r="40" spans="3:14" s="2" customFormat="1" ht="42" customHeight="1">
      <c r="C40" s="34"/>
      <c r="D40" s="35"/>
      <c r="E40" s="35"/>
      <c r="F40" s="35"/>
      <c r="G40" s="35"/>
      <c r="H40" s="35"/>
      <c r="I40" s="6" t="s">
        <v>74</v>
      </c>
      <c r="J40" s="9">
        <v>47</v>
      </c>
      <c r="K40" s="35"/>
      <c r="L40" s="30"/>
      <c r="M40" s="30"/>
      <c r="N40" s="30"/>
    </row>
    <row r="41" spans="3:14" s="2" customFormat="1" ht="42" customHeight="1">
      <c r="C41" s="34"/>
      <c r="D41" s="35"/>
      <c r="E41" s="35"/>
      <c r="F41" s="35"/>
      <c r="G41" s="35"/>
      <c r="H41" s="35"/>
      <c r="I41" s="6" t="s">
        <v>75</v>
      </c>
      <c r="J41" s="9">
        <v>279</v>
      </c>
      <c r="K41" s="35"/>
      <c r="L41" s="30"/>
      <c r="M41" s="30"/>
      <c r="N41" s="30"/>
    </row>
    <row r="42" spans="3:14" s="2" customFormat="1" ht="113.25" customHeight="1">
      <c r="C42" s="34">
        <v>9</v>
      </c>
      <c r="D42" s="35" t="s">
        <v>76</v>
      </c>
      <c r="E42" s="35" t="s">
        <v>77</v>
      </c>
      <c r="F42" s="35" t="s">
        <v>78</v>
      </c>
      <c r="G42" s="35" t="s">
        <v>79</v>
      </c>
      <c r="H42" s="35" t="s">
        <v>80</v>
      </c>
      <c r="I42" s="6" t="s">
        <v>81</v>
      </c>
      <c r="J42" s="9">
        <v>900</v>
      </c>
      <c r="K42" s="35" t="s">
        <v>82</v>
      </c>
      <c r="L42" s="31">
        <v>1727795875</v>
      </c>
      <c r="M42" s="31">
        <f>22600000+7200000+20000000</f>
        <v>49800000</v>
      </c>
      <c r="N42" s="31">
        <f>+M42+L42</f>
        <v>1777595875</v>
      </c>
    </row>
    <row r="43" spans="3:14" s="2" customFormat="1" ht="72.75" customHeight="1">
      <c r="C43" s="34"/>
      <c r="D43" s="35"/>
      <c r="E43" s="35"/>
      <c r="F43" s="35"/>
      <c r="G43" s="35"/>
      <c r="H43" s="35"/>
      <c r="I43" s="6" t="s">
        <v>83</v>
      </c>
      <c r="J43" s="9">
        <v>1</v>
      </c>
      <c r="K43" s="35"/>
      <c r="L43" s="31"/>
      <c r="M43" s="31"/>
      <c r="N43" s="31"/>
    </row>
    <row r="44" spans="3:14" s="2" customFormat="1" ht="99" customHeight="1">
      <c r="C44" s="5">
        <v>10</v>
      </c>
      <c r="D44" s="14" t="s">
        <v>76</v>
      </c>
      <c r="E44" s="14" t="s">
        <v>77</v>
      </c>
      <c r="F44" s="14" t="s">
        <v>78</v>
      </c>
      <c r="G44" s="5" t="s">
        <v>84</v>
      </c>
      <c r="H44" s="5" t="s">
        <v>85</v>
      </c>
      <c r="I44" s="10" t="s">
        <v>86</v>
      </c>
      <c r="J44" s="15">
        <v>4116</v>
      </c>
      <c r="K44" s="5" t="s">
        <v>82</v>
      </c>
      <c r="L44" s="7">
        <v>2217886525.1999998</v>
      </c>
      <c r="M44" s="7">
        <v>635841610</v>
      </c>
      <c r="N44" s="7">
        <f>+M44+L44</f>
        <v>2853728135.1999998</v>
      </c>
    </row>
    <row r="45" spans="3:14" s="2" customFormat="1" ht="64.5" customHeight="1">
      <c r="C45" s="34">
        <v>11</v>
      </c>
      <c r="D45" s="35" t="s">
        <v>76</v>
      </c>
      <c r="E45" s="35" t="s">
        <v>87</v>
      </c>
      <c r="F45" s="35" t="s">
        <v>88</v>
      </c>
      <c r="G45" s="35" t="s">
        <v>89</v>
      </c>
      <c r="H45" s="35" t="s">
        <v>90</v>
      </c>
      <c r="I45" s="10" t="s">
        <v>91</v>
      </c>
      <c r="J45" s="9">
        <v>16</v>
      </c>
      <c r="K45" s="35" t="s">
        <v>92</v>
      </c>
      <c r="L45" s="30">
        <v>38125085</v>
      </c>
      <c r="M45" s="30"/>
      <c r="N45" s="30">
        <f>+M45+L45</f>
        <v>38125085</v>
      </c>
    </row>
    <row r="46" spans="3:14" s="2" customFormat="1" ht="81" customHeight="1">
      <c r="C46" s="34"/>
      <c r="D46" s="35"/>
      <c r="E46" s="35"/>
      <c r="F46" s="35"/>
      <c r="G46" s="35"/>
      <c r="H46" s="35"/>
      <c r="I46" s="10" t="s">
        <v>93</v>
      </c>
      <c r="J46" s="12">
        <v>0.32</v>
      </c>
      <c r="K46" s="35"/>
      <c r="L46" s="30"/>
      <c r="M46" s="30"/>
      <c r="N46" s="30"/>
    </row>
    <row r="47" spans="3:14" s="2" customFormat="1" ht="65.25" customHeight="1">
      <c r="C47" s="34"/>
      <c r="D47" s="35"/>
      <c r="E47" s="35"/>
      <c r="F47" s="35"/>
      <c r="G47" s="35"/>
      <c r="H47" s="35"/>
      <c r="I47" s="10" t="s">
        <v>94</v>
      </c>
      <c r="J47" s="9">
        <v>1</v>
      </c>
      <c r="K47" s="35"/>
      <c r="L47" s="30"/>
      <c r="M47" s="30"/>
      <c r="N47" s="30"/>
    </row>
    <row r="48" spans="3:14" s="2" customFormat="1" ht="72" customHeight="1">
      <c r="C48" s="34"/>
      <c r="D48" s="35"/>
      <c r="E48" s="35"/>
      <c r="F48" s="35"/>
      <c r="G48" s="35"/>
      <c r="H48" s="35"/>
      <c r="I48" s="10" t="s">
        <v>95</v>
      </c>
      <c r="J48" s="16">
        <v>5</v>
      </c>
      <c r="K48" s="35"/>
      <c r="L48" s="30"/>
      <c r="M48" s="30"/>
      <c r="N48" s="30"/>
    </row>
    <row r="49" spans="3:14" s="2" customFormat="1" ht="72.75" customHeight="1">
      <c r="C49" s="34"/>
      <c r="D49" s="35"/>
      <c r="E49" s="35"/>
      <c r="F49" s="35"/>
      <c r="G49" s="35"/>
      <c r="H49" s="35"/>
      <c r="I49" s="10" t="s">
        <v>96</v>
      </c>
      <c r="J49" s="16">
        <v>1</v>
      </c>
      <c r="K49" s="35"/>
      <c r="L49" s="30"/>
      <c r="M49" s="30"/>
      <c r="N49" s="30"/>
    </row>
    <row r="50" spans="3:14" s="2" customFormat="1" ht="81" customHeight="1">
      <c r="C50" s="34"/>
      <c r="D50" s="35"/>
      <c r="E50" s="35"/>
      <c r="F50" s="35"/>
      <c r="G50" s="35"/>
      <c r="H50" s="35"/>
      <c r="I50" s="10" t="s">
        <v>97</v>
      </c>
      <c r="J50" s="16">
        <v>1</v>
      </c>
      <c r="K50" s="35"/>
      <c r="L50" s="30"/>
      <c r="M50" s="30"/>
      <c r="N50" s="30"/>
    </row>
    <row r="51" spans="3:14" s="2" customFormat="1" ht="177" customHeight="1">
      <c r="C51" s="34">
        <v>12</v>
      </c>
      <c r="D51" s="35" t="s">
        <v>76</v>
      </c>
      <c r="E51" s="35" t="s">
        <v>98</v>
      </c>
      <c r="F51" s="35" t="s">
        <v>99</v>
      </c>
      <c r="G51" s="35" t="s">
        <v>100</v>
      </c>
      <c r="H51" s="35" t="s">
        <v>101</v>
      </c>
      <c r="I51" s="10" t="s">
        <v>102</v>
      </c>
      <c r="J51" s="9">
        <v>60</v>
      </c>
      <c r="K51" s="35" t="s">
        <v>103</v>
      </c>
      <c r="L51" s="30">
        <v>83400000</v>
      </c>
      <c r="M51" s="30"/>
      <c r="N51" s="30">
        <f>+M51+L51</f>
        <v>83400000</v>
      </c>
    </row>
    <row r="52" spans="3:14" s="2" customFormat="1" ht="104.25" customHeight="1">
      <c r="C52" s="34"/>
      <c r="D52" s="35"/>
      <c r="E52" s="35"/>
      <c r="F52" s="35"/>
      <c r="G52" s="35"/>
      <c r="H52" s="35"/>
      <c r="I52" s="10" t="s">
        <v>104</v>
      </c>
      <c r="J52" s="9">
        <v>2</v>
      </c>
      <c r="K52" s="35"/>
      <c r="L52" s="30"/>
      <c r="M52" s="30"/>
      <c r="N52" s="30"/>
    </row>
    <row r="53" spans="3:14" s="2" customFormat="1" ht="125.25" customHeight="1">
      <c r="C53" s="34"/>
      <c r="D53" s="35"/>
      <c r="E53" s="35"/>
      <c r="F53" s="35"/>
      <c r="G53" s="35"/>
      <c r="H53" s="35"/>
      <c r="I53" s="10" t="s">
        <v>105</v>
      </c>
      <c r="J53" s="9">
        <v>200</v>
      </c>
      <c r="K53" s="35"/>
      <c r="L53" s="30"/>
      <c r="M53" s="30"/>
      <c r="N53" s="30"/>
    </row>
    <row r="54" spans="3:14" s="2" customFormat="1" ht="110.25" customHeight="1">
      <c r="C54" s="34"/>
      <c r="D54" s="35"/>
      <c r="E54" s="35"/>
      <c r="F54" s="35"/>
      <c r="G54" s="35"/>
      <c r="H54" s="35"/>
      <c r="I54" s="10" t="s">
        <v>106</v>
      </c>
      <c r="J54" s="9">
        <v>8</v>
      </c>
      <c r="K54" s="35"/>
      <c r="L54" s="30"/>
      <c r="M54" s="30"/>
      <c r="N54" s="30"/>
    </row>
    <row r="55" spans="3:14" s="2" customFormat="1" ht="98.25" customHeight="1">
      <c r="C55" s="34"/>
      <c r="D55" s="35"/>
      <c r="E55" s="35"/>
      <c r="F55" s="35"/>
      <c r="G55" s="35"/>
      <c r="H55" s="35"/>
      <c r="I55" s="10" t="s">
        <v>107</v>
      </c>
      <c r="J55" s="9">
        <v>1624</v>
      </c>
      <c r="K55" s="35"/>
      <c r="L55" s="30"/>
      <c r="M55" s="30"/>
      <c r="N55" s="30"/>
    </row>
    <row r="56" spans="3:14" s="2" customFormat="1" ht="138.75" customHeight="1">
      <c r="C56" s="34">
        <v>13</v>
      </c>
      <c r="D56" s="35" t="s">
        <v>76</v>
      </c>
      <c r="E56" s="35" t="s">
        <v>108</v>
      </c>
      <c r="F56" s="35" t="s">
        <v>109</v>
      </c>
      <c r="G56" s="35" t="s">
        <v>110</v>
      </c>
      <c r="H56" s="35" t="s">
        <v>111</v>
      </c>
      <c r="I56" s="10" t="s">
        <v>112</v>
      </c>
      <c r="J56" s="9">
        <v>11</v>
      </c>
      <c r="K56" s="35" t="s">
        <v>113</v>
      </c>
      <c r="L56" s="30">
        <v>60191967</v>
      </c>
      <c r="M56" s="30"/>
      <c r="N56" s="30">
        <f>+M56+L56</f>
        <v>60191967</v>
      </c>
    </row>
    <row r="57" spans="3:14" s="2" customFormat="1" ht="81.75" customHeight="1">
      <c r="C57" s="34"/>
      <c r="D57" s="35"/>
      <c r="E57" s="35"/>
      <c r="F57" s="35"/>
      <c r="G57" s="35"/>
      <c r="H57" s="35"/>
      <c r="I57" s="10" t="s">
        <v>114</v>
      </c>
      <c r="J57" s="12">
        <v>0.9</v>
      </c>
      <c r="K57" s="35"/>
      <c r="L57" s="30"/>
      <c r="M57" s="30"/>
      <c r="N57" s="30"/>
    </row>
    <row r="58" spans="3:14" s="2" customFormat="1" ht="156" customHeight="1">
      <c r="C58" s="34"/>
      <c r="D58" s="35"/>
      <c r="E58" s="35"/>
      <c r="F58" s="35"/>
      <c r="G58" s="35"/>
      <c r="H58" s="35"/>
      <c r="I58" s="10" t="s">
        <v>115</v>
      </c>
      <c r="J58" s="9">
        <v>1650</v>
      </c>
      <c r="K58" s="35"/>
      <c r="L58" s="30"/>
      <c r="M58" s="30"/>
      <c r="N58" s="30"/>
    </row>
    <row r="59" spans="3:14" s="2" customFormat="1" ht="72.75" customHeight="1">
      <c r="C59" s="34"/>
      <c r="D59" s="35"/>
      <c r="E59" s="35"/>
      <c r="F59" s="35"/>
      <c r="G59" s="35"/>
      <c r="H59" s="35"/>
      <c r="I59" s="10" t="s">
        <v>116</v>
      </c>
      <c r="J59" s="9">
        <v>12</v>
      </c>
      <c r="K59" s="35"/>
      <c r="L59" s="30"/>
      <c r="M59" s="30"/>
      <c r="N59" s="30"/>
    </row>
    <row r="60" spans="3:14" s="2" customFormat="1" ht="69.75" customHeight="1">
      <c r="C60" s="34"/>
      <c r="D60" s="35"/>
      <c r="E60" s="35"/>
      <c r="F60" s="35"/>
      <c r="G60" s="35"/>
      <c r="H60" s="35"/>
      <c r="I60" s="10" t="s">
        <v>117</v>
      </c>
      <c r="J60" s="9">
        <v>300</v>
      </c>
      <c r="K60" s="35"/>
      <c r="L60" s="30"/>
      <c r="M60" s="30"/>
      <c r="N60" s="30"/>
    </row>
    <row r="61" spans="3:14" s="2" customFormat="1" ht="108.75" customHeight="1">
      <c r="C61" s="34"/>
      <c r="D61" s="35"/>
      <c r="E61" s="35"/>
      <c r="F61" s="35"/>
      <c r="G61" s="35"/>
      <c r="H61" s="35"/>
      <c r="I61" s="10" t="s">
        <v>118</v>
      </c>
      <c r="J61" s="9">
        <v>1</v>
      </c>
      <c r="K61" s="35"/>
      <c r="L61" s="30"/>
      <c r="M61" s="30"/>
      <c r="N61" s="30"/>
    </row>
    <row r="62" spans="3:14" s="2" customFormat="1" ht="84" customHeight="1">
      <c r="C62" s="34"/>
      <c r="D62" s="35"/>
      <c r="E62" s="35"/>
      <c r="F62" s="35"/>
      <c r="G62" s="35"/>
      <c r="H62" s="35"/>
      <c r="I62" s="10" t="s">
        <v>119</v>
      </c>
      <c r="J62" s="9">
        <v>20</v>
      </c>
      <c r="K62" s="35"/>
      <c r="L62" s="30"/>
      <c r="M62" s="30"/>
      <c r="N62" s="30"/>
    </row>
    <row r="63" spans="3:14" s="2" customFormat="1" ht="75.95" customHeight="1">
      <c r="C63" s="34">
        <v>14</v>
      </c>
      <c r="D63" s="35" t="s">
        <v>76</v>
      </c>
      <c r="E63" s="35" t="s">
        <v>120</v>
      </c>
      <c r="F63" s="35" t="s">
        <v>121</v>
      </c>
      <c r="G63" s="35" t="s">
        <v>122</v>
      </c>
      <c r="H63" s="35" t="s">
        <v>123</v>
      </c>
      <c r="I63" s="6" t="s">
        <v>124</v>
      </c>
      <c r="J63" s="9">
        <v>7</v>
      </c>
      <c r="K63" s="35" t="s">
        <v>113</v>
      </c>
      <c r="L63" s="30">
        <v>53400000</v>
      </c>
      <c r="M63" s="30"/>
      <c r="N63" s="30">
        <f>+M63+L63</f>
        <v>53400000</v>
      </c>
    </row>
    <row r="64" spans="3:14" s="2" customFormat="1" ht="56.25" customHeight="1">
      <c r="C64" s="34"/>
      <c r="D64" s="35"/>
      <c r="E64" s="35"/>
      <c r="F64" s="35"/>
      <c r="G64" s="35"/>
      <c r="H64" s="35"/>
      <c r="I64" s="10" t="s">
        <v>125</v>
      </c>
      <c r="J64" s="9">
        <v>150</v>
      </c>
      <c r="K64" s="35"/>
      <c r="L64" s="30"/>
      <c r="M64" s="30"/>
      <c r="N64" s="30"/>
    </row>
    <row r="65" spans="3:14" s="2" customFormat="1" ht="93" customHeight="1">
      <c r="C65" s="34"/>
      <c r="D65" s="35"/>
      <c r="E65" s="35"/>
      <c r="F65" s="35"/>
      <c r="G65" s="35"/>
      <c r="H65" s="35"/>
      <c r="I65" s="10" t="s">
        <v>126</v>
      </c>
      <c r="J65" s="9">
        <v>5</v>
      </c>
      <c r="K65" s="35"/>
      <c r="L65" s="30"/>
      <c r="M65" s="30"/>
      <c r="N65" s="30"/>
    </row>
    <row r="66" spans="3:14" s="2" customFormat="1" ht="74.25" customHeight="1">
      <c r="C66" s="34"/>
      <c r="D66" s="35"/>
      <c r="E66" s="35"/>
      <c r="F66" s="35"/>
      <c r="G66" s="35"/>
      <c r="H66" s="35"/>
      <c r="I66" s="10" t="s">
        <v>127</v>
      </c>
      <c r="J66" s="9">
        <v>100</v>
      </c>
      <c r="K66" s="35"/>
      <c r="L66" s="30"/>
      <c r="M66" s="30"/>
      <c r="N66" s="30"/>
    </row>
    <row r="67" spans="3:14" s="2" customFormat="1" ht="81.75" customHeight="1">
      <c r="C67" s="34"/>
      <c r="D67" s="35"/>
      <c r="E67" s="35"/>
      <c r="F67" s="35"/>
      <c r="G67" s="35"/>
      <c r="H67" s="35"/>
      <c r="I67" s="6" t="s">
        <v>128</v>
      </c>
      <c r="J67" s="9">
        <v>30</v>
      </c>
      <c r="K67" s="35"/>
      <c r="L67" s="30"/>
      <c r="M67" s="30"/>
      <c r="N67" s="30"/>
    </row>
    <row r="68" spans="3:14" s="2" customFormat="1" ht="70.5" customHeight="1">
      <c r="C68" s="34">
        <v>15</v>
      </c>
      <c r="D68" s="35" t="s">
        <v>76</v>
      </c>
      <c r="E68" s="35" t="s">
        <v>77</v>
      </c>
      <c r="F68" s="35" t="s">
        <v>129</v>
      </c>
      <c r="G68" s="35" t="s">
        <v>130</v>
      </c>
      <c r="H68" s="35" t="s">
        <v>131</v>
      </c>
      <c r="I68" s="17" t="s">
        <v>132</v>
      </c>
      <c r="J68" s="9">
        <v>150</v>
      </c>
      <c r="K68" s="35" t="s">
        <v>36</v>
      </c>
      <c r="L68" s="30">
        <v>2200000000</v>
      </c>
      <c r="M68" s="30"/>
      <c r="N68" s="30">
        <f>+M68+L68</f>
        <v>2200000000</v>
      </c>
    </row>
    <row r="69" spans="3:14" s="2" customFormat="1" ht="51.75" customHeight="1">
      <c r="C69" s="34"/>
      <c r="D69" s="35"/>
      <c r="E69" s="35"/>
      <c r="F69" s="35"/>
      <c r="G69" s="35"/>
      <c r="H69" s="35"/>
      <c r="I69" s="17" t="s">
        <v>133</v>
      </c>
      <c r="J69" s="12">
        <v>0.85</v>
      </c>
      <c r="K69" s="35"/>
      <c r="L69" s="30"/>
      <c r="M69" s="30"/>
      <c r="N69" s="30"/>
    </row>
    <row r="70" spans="3:14" s="2" customFormat="1" ht="62.25" customHeight="1">
      <c r="C70" s="34"/>
      <c r="D70" s="35"/>
      <c r="E70" s="35"/>
      <c r="F70" s="35"/>
      <c r="G70" s="35"/>
      <c r="H70" s="35"/>
      <c r="I70" s="17" t="s">
        <v>134</v>
      </c>
      <c r="J70" s="9">
        <v>80</v>
      </c>
      <c r="K70" s="35"/>
      <c r="L70" s="30"/>
      <c r="M70" s="30"/>
      <c r="N70" s="30"/>
    </row>
    <row r="71" spans="3:14" s="2" customFormat="1" ht="65.25" customHeight="1">
      <c r="C71" s="34"/>
      <c r="D71" s="35"/>
      <c r="E71" s="35"/>
      <c r="F71" s="35"/>
      <c r="G71" s="35"/>
      <c r="H71" s="35"/>
      <c r="I71" s="17" t="s">
        <v>135</v>
      </c>
      <c r="J71" s="9">
        <v>500</v>
      </c>
      <c r="K71" s="35"/>
      <c r="L71" s="30"/>
      <c r="M71" s="30"/>
      <c r="N71" s="30"/>
    </row>
    <row r="72" spans="3:14" s="2" customFormat="1" ht="85.5" customHeight="1">
      <c r="C72" s="34"/>
      <c r="D72" s="35"/>
      <c r="E72" s="35"/>
      <c r="F72" s="35"/>
      <c r="G72" s="35"/>
      <c r="H72" s="35"/>
      <c r="I72" s="17" t="s">
        <v>136</v>
      </c>
      <c r="J72" s="9">
        <v>1</v>
      </c>
      <c r="K72" s="35"/>
      <c r="L72" s="30"/>
      <c r="M72" s="30"/>
      <c r="N72" s="30"/>
    </row>
    <row r="73" spans="3:14" s="2" customFormat="1" ht="82.5" customHeight="1">
      <c r="C73" s="34">
        <v>16</v>
      </c>
      <c r="D73" s="35" t="s">
        <v>76</v>
      </c>
      <c r="E73" s="35" t="s">
        <v>137</v>
      </c>
      <c r="F73" s="35" t="s">
        <v>138</v>
      </c>
      <c r="G73" s="35" t="s">
        <v>139</v>
      </c>
      <c r="H73" s="35" t="s">
        <v>140</v>
      </c>
      <c r="I73" s="10" t="s">
        <v>141</v>
      </c>
      <c r="J73" s="12">
        <v>0.5</v>
      </c>
      <c r="K73" s="35" t="s">
        <v>142</v>
      </c>
      <c r="L73" s="30">
        <v>15000000</v>
      </c>
      <c r="M73" s="30"/>
      <c r="N73" s="30">
        <f>+M73+L73</f>
        <v>15000000</v>
      </c>
    </row>
    <row r="74" spans="3:14" s="2" customFormat="1" ht="46.5" customHeight="1">
      <c r="C74" s="34"/>
      <c r="D74" s="35"/>
      <c r="E74" s="35"/>
      <c r="F74" s="35"/>
      <c r="G74" s="35"/>
      <c r="H74" s="35"/>
      <c r="I74" s="10" t="s">
        <v>143</v>
      </c>
      <c r="J74" s="18">
        <v>1</v>
      </c>
      <c r="K74" s="35"/>
      <c r="L74" s="30"/>
      <c r="M74" s="30"/>
      <c r="N74" s="30"/>
    </row>
    <row r="75" spans="3:14" s="2" customFormat="1" ht="66.95" customHeight="1">
      <c r="C75" s="35">
        <v>17</v>
      </c>
      <c r="D75" s="35" t="s">
        <v>144</v>
      </c>
      <c r="E75" s="35" t="s">
        <v>145</v>
      </c>
      <c r="F75" s="35" t="s">
        <v>146</v>
      </c>
      <c r="G75" s="35" t="s">
        <v>147</v>
      </c>
      <c r="H75" s="35" t="s">
        <v>148</v>
      </c>
      <c r="I75" s="36" t="s">
        <v>149</v>
      </c>
      <c r="J75" s="34">
        <v>70</v>
      </c>
      <c r="K75" s="35" t="s">
        <v>150</v>
      </c>
      <c r="L75" s="30">
        <v>2688917108</v>
      </c>
      <c r="M75" s="30"/>
      <c r="N75" s="30">
        <f>+M75+L75</f>
        <v>2688917108</v>
      </c>
    </row>
    <row r="76" spans="3:14" s="2" customFormat="1" ht="41.1" customHeight="1">
      <c r="C76" s="35"/>
      <c r="D76" s="35"/>
      <c r="E76" s="35"/>
      <c r="F76" s="35"/>
      <c r="G76" s="35"/>
      <c r="H76" s="35"/>
      <c r="I76" s="36"/>
      <c r="J76" s="34"/>
      <c r="K76" s="35"/>
      <c r="L76" s="30"/>
      <c r="M76" s="30"/>
      <c r="N76" s="30"/>
    </row>
    <row r="77" spans="3:14" s="2" customFormat="1" ht="53.45" customHeight="1">
      <c r="C77" s="35"/>
      <c r="D77" s="35"/>
      <c r="E77" s="35"/>
      <c r="F77" s="35"/>
      <c r="G77" s="35"/>
      <c r="H77" s="35"/>
      <c r="I77" s="36" t="s">
        <v>151</v>
      </c>
      <c r="J77" s="34">
        <v>70</v>
      </c>
      <c r="K77" s="35"/>
      <c r="L77" s="30"/>
      <c r="M77" s="30"/>
      <c r="N77" s="30"/>
    </row>
    <row r="78" spans="3:14" s="2" customFormat="1" ht="12.6" customHeight="1">
      <c r="C78" s="35"/>
      <c r="D78" s="35"/>
      <c r="E78" s="35"/>
      <c r="F78" s="35"/>
      <c r="G78" s="35"/>
      <c r="H78" s="35"/>
      <c r="I78" s="36"/>
      <c r="J78" s="34"/>
      <c r="K78" s="35"/>
      <c r="L78" s="30"/>
      <c r="M78" s="30"/>
      <c r="N78" s="30"/>
    </row>
    <row r="79" spans="3:14" s="2" customFormat="1" ht="65.25" customHeight="1">
      <c r="C79" s="35">
        <v>18</v>
      </c>
      <c r="D79" s="35" t="s">
        <v>144</v>
      </c>
      <c r="E79" s="35" t="s">
        <v>145</v>
      </c>
      <c r="F79" s="35" t="s">
        <v>152</v>
      </c>
      <c r="G79" s="35" t="s">
        <v>153</v>
      </c>
      <c r="H79" s="35" t="s">
        <v>154</v>
      </c>
      <c r="I79" s="10" t="s">
        <v>155</v>
      </c>
      <c r="J79" s="9">
        <v>4</v>
      </c>
      <c r="K79" s="35" t="s">
        <v>150</v>
      </c>
      <c r="L79" s="30">
        <v>2938100000</v>
      </c>
      <c r="M79" s="30">
        <v>59998239</v>
      </c>
      <c r="N79" s="30">
        <f>+M79+L79</f>
        <v>2998098239</v>
      </c>
    </row>
    <row r="80" spans="3:14" s="2" customFormat="1" ht="65.25" customHeight="1">
      <c r="C80" s="35"/>
      <c r="D80" s="35"/>
      <c r="E80" s="35"/>
      <c r="F80" s="35"/>
      <c r="G80" s="35"/>
      <c r="H80" s="35"/>
      <c r="I80" s="10" t="s">
        <v>156</v>
      </c>
      <c r="J80" s="9">
        <v>200</v>
      </c>
      <c r="K80" s="35"/>
      <c r="L80" s="30"/>
      <c r="M80" s="30"/>
      <c r="N80" s="30"/>
    </row>
    <row r="81" spans="3:14" s="2" customFormat="1" ht="65.25" customHeight="1">
      <c r="C81" s="35"/>
      <c r="D81" s="35"/>
      <c r="E81" s="35"/>
      <c r="F81" s="35"/>
      <c r="G81" s="35"/>
      <c r="H81" s="35"/>
      <c r="I81" s="17" t="s">
        <v>157</v>
      </c>
      <c r="J81" s="9">
        <v>2</v>
      </c>
      <c r="K81" s="35"/>
      <c r="L81" s="30"/>
      <c r="M81" s="30"/>
      <c r="N81" s="30"/>
    </row>
    <row r="82" spans="3:14" s="2" customFormat="1" ht="111" customHeight="1">
      <c r="C82" s="5">
        <v>19</v>
      </c>
      <c r="D82" s="5" t="s">
        <v>144</v>
      </c>
      <c r="E82" s="5" t="s">
        <v>145</v>
      </c>
      <c r="F82" s="5" t="s">
        <v>152</v>
      </c>
      <c r="G82" s="5" t="s">
        <v>158</v>
      </c>
      <c r="H82" s="5" t="s">
        <v>159</v>
      </c>
      <c r="I82" s="17" t="s">
        <v>160</v>
      </c>
      <c r="J82" s="9">
        <v>8</v>
      </c>
      <c r="K82" s="5" t="s">
        <v>150</v>
      </c>
      <c r="L82" s="7">
        <v>186600000</v>
      </c>
      <c r="M82" s="7"/>
      <c r="N82" s="7">
        <f>+M82+L82</f>
        <v>186600000</v>
      </c>
    </row>
    <row r="83" spans="3:14" s="2" customFormat="1" ht="121.5" customHeight="1">
      <c r="C83" s="35">
        <v>20</v>
      </c>
      <c r="D83" s="35" t="s">
        <v>144</v>
      </c>
      <c r="E83" s="37" t="s">
        <v>161</v>
      </c>
      <c r="F83" s="35" t="s">
        <v>162</v>
      </c>
      <c r="G83" s="35" t="s">
        <v>163</v>
      </c>
      <c r="H83" s="35" t="s">
        <v>164</v>
      </c>
      <c r="I83" s="17" t="s">
        <v>165</v>
      </c>
      <c r="J83" s="9">
        <v>40</v>
      </c>
      <c r="K83" s="35" t="s">
        <v>150</v>
      </c>
      <c r="L83" s="31">
        <v>1073253000</v>
      </c>
      <c r="M83" s="31">
        <v>5000000</v>
      </c>
      <c r="N83" s="31">
        <f>+M83+L83</f>
        <v>1078253000</v>
      </c>
    </row>
    <row r="84" spans="3:14" s="2" customFormat="1" ht="134.25" customHeight="1">
      <c r="C84" s="35"/>
      <c r="D84" s="35"/>
      <c r="E84" s="37"/>
      <c r="F84" s="35"/>
      <c r="G84" s="35"/>
      <c r="H84" s="35"/>
      <c r="I84" s="17" t="s">
        <v>166</v>
      </c>
      <c r="J84" s="9">
        <v>30</v>
      </c>
      <c r="K84" s="35"/>
      <c r="L84" s="31"/>
      <c r="M84" s="31"/>
      <c r="N84" s="31"/>
    </row>
    <row r="85" spans="3:14" s="2" customFormat="1" ht="186" customHeight="1">
      <c r="C85" s="35"/>
      <c r="D85" s="35"/>
      <c r="E85" s="37"/>
      <c r="F85" s="35"/>
      <c r="G85" s="35"/>
      <c r="H85" s="35"/>
      <c r="I85" s="17" t="s">
        <v>167</v>
      </c>
      <c r="J85" s="9">
        <v>40</v>
      </c>
      <c r="K85" s="35"/>
      <c r="L85" s="31"/>
      <c r="M85" s="31"/>
      <c r="N85" s="31"/>
    </row>
    <row r="86" spans="3:14" s="2" customFormat="1" ht="183.75" customHeight="1">
      <c r="C86" s="35"/>
      <c r="D86" s="35"/>
      <c r="E86" s="37"/>
      <c r="F86" s="35"/>
      <c r="G86" s="35"/>
      <c r="H86" s="35"/>
      <c r="I86" s="17" t="s">
        <v>168</v>
      </c>
      <c r="J86" s="9">
        <v>10</v>
      </c>
      <c r="K86" s="35"/>
      <c r="L86" s="31"/>
      <c r="M86" s="31"/>
      <c r="N86" s="31"/>
    </row>
    <row r="87" spans="3:14" s="2" customFormat="1" ht="100.5" customHeight="1">
      <c r="C87" s="35">
        <v>21</v>
      </c>
      <c r="D87" s="35" t="s">
        <v>144</v>
      </c>
      <c r="E87" s="35" t="s">
        <v>145</v>
      </c>
      <c r="F87" s="35" t="s">
        <v>146</v>
      </c>
      <c r="G87" s="35" t="s">
        <v>169</v>
      </c>
      <c r="H87" s="35" t="s">
        <v>170</v>
      </c>
      <c r="I87" s="17" t="s">
        <v>171</v>
      </c>
      <c r="J87" s="9">
        <v>50</v>
      </c>
      <c r="K87" s="35" t="s">
        <v>150</v>
      </c>
      <c r="L87" s="30">
        <v>940685000</v>
      </c>
      <c r="M87" s="30">
        <v>40000000</v>
      </c>
      <c r="N87" s="30">
        <f>+M87+L87</f>
        <v>980685000</v>
      </c>
    </row>
    <row r="88" spans="3:14" s="2" customFormat="1" ht="54.75" customHeight="1">
      <c r="C88" s="35"/>
      <c r="D88" s="35"/>
      <c r="E88" s="35"/>
      <c r="F88" s="35"/>
      <c r="G88" s="35"/>
      <c r="H88" s="35"/>
      <c r="I88" s="17" t="s">
        <v>172</v>
      </c>
      <c r="J88" s="9">
        <v>220</v>
      </c>
      <c r="K88" s="35"/>
      <c r="L88" s="30"/>
      <c r="M88" s="30"/>
      <c r="N88" s="30"/>
    </row>
    <row r="89" spans="3:14" s="2" customFormat="1" ht="146.25" customHeight="1">
      <c r="C89" s="35"/>
      <c r="D89" s="35"/>
      <c r="E89" s="35"/>
      <c r="F89" s="35"/>
      <c r="G89" s="35"/>
      <c r="H89" s="35"/>
      <c r="I89" s="17" t="s">
        <v>173</v>
      </c>
      <c r="J89" s="9">
        <v>15</v>
      </c>
      <c r="K89" s="35"/>
      <c r="L89" s="30"/>
      <c r="M89" s="30"/>
      <c r="N89" s="30"/>
    </row>
    <row r="90" spans="3:14" s="2" customFormat="1" ht="122.25" customHeight="1">
      <c r="C90" s="35">
        <v>22</v>
      </c>
      <c r="D90" s="35" t="s">
        <v>174</v>
      </c>
      <c r="E90" s="35" t="s">
        <v>175</v>
      </c>
      <c r="F90" s="35" t="s">
        <v>176</v>
      </c>
      <c r="G90" s="35" t="s">
        <v>177</v>
      </c>
      <c r="H90" s="35" t="s">
        <v>178</v>
      </c>
      <c r="I90" s="17" t="s">
        <v>179</v>
      </c>
      <c r="J90" s="9">
        <v>29</v>
      </c>
      <c r="K90" s="35" t="s">
        <v>150</v>
      </c>
      <c r="L90" s="30">
        <v>235000000</v>
      </c>
      <c r="M90" s="30"/>
      <c r="N90" s="30">
        <f>+M90+L90</f>
        <v>235000000</v>
      </c>
    </row>
    <row r="91" spans="3:14" s="2" customFormat="1" ht="126.75" customHeight="1">
      <c r="C91" s="35"/>
      <c r="D91" s="35"/>
      <c r="E91" s="35"/>
      <c r="F91" s="35"/>
      <c r="G91" s="35"/>
      <c r="H91" s="35"/>
      <c r="I91" s="17" t="s">
        <v>180</v>
      </c>
      <c r="J91" s="9">
        <v>2</v>
      </c>
      <c r="K91" s="35"/>
      <c r="L91" s="30"/>
      <c r="M91" s="30"/>
      <c r="N91" s="30"/>
    </row>
    <row r="92" spans="3:14" s="2" customFormat="1" ht="88.5" customHeight="1">
      <c r="C92" s="35">
        <v>23</v>
      </c>
      <c r="D92" s="35" t="s">
        <v>144</v>
      </c>
      <c r="E92" s="35" t="s">
        <v>161</v>
      </c>
      <c r="F92" s="35" t="s">
        <v>181</v>
      </c>
      <c r="G92" s="35" t="s">
        <v>182</v>
      </c>
      <c r="H92" s="35" t="s">
        <v>183</v>
      </c>
      <c r="I92" s="17" t="s">
        <v>184</v>
      </c>
      <c r="J92" s="9">
        <v>30</v>
      </c>
      <c r="K92" s="35" t="s">
        <v>150</v>
      </c>
      <c r="L92" s="30">
        <v>262940000</v>
      </c>
      <c r="M92" s="30"/>
      <c r="N92" s="30">
        <f>+M92+L92</f>
        <v>262940000</v>
      </c>
    </row>
    <row r="93" spans="3:14" s="2" customFormat="1" ht="96.75" customHeight="1">
      <c r="C93" s="35"/>
      <c r="D93" s="35"/>
      <c r="E93" s="35"/>
      <c r="F93" s="35"/>
      <c r="G93" s="35"/>
      <c r="H93" s="35"/>
      <c r="I93" s="17" t="s">
        <v>185</v>
      </c>
      <c r="J93" s="9">
        <v>16</v>
      </c>
      <c r="K93" s="35"/>
      <c r="L93" s="30"/>
      <c r="M93" s="30"/>
      <c r="N93" s="30"/>
    </row>
    <row r="94" spans="3:14" s="2" customFormat="1" ht="73.5" customHeight="1">
      <c r="C94" s="35"/>
      <c r="D94" s="35"/>
      <c r="E94" s="35"/>
      <c r="F94" s="35"/>
      <c r="G94" s="35"/>
      <c r="H94" s="35"/>
      <c r="I94" s="17" t="s">
        <v>186</v>
      </c>
      <c r="J94" s="9">
        <v>3</v>
      </c>
      <c r="K94" s="35"/>
      <c r="L94" s="30"/>
      <c r="M94" s="30"/>
      <c r="N94" s="30"/>
    </row>
    <row r="95" spans="3:14" s="2" customFormat="1" ht="61.5" customHeight="1">
      <c r="C95" s="35"/>
      <c r="D95" s="35"/>
      <c r="E95" s="35"/>
      <c r="F95" s="35"/>
      <c r="G95" s="35"/>
      <c r="H95" s="35"/>
      <c r="I95" s="17" t="s">
        <v>187</v>
      </c>
      <c r="J95" s="9">
        <v>11</v>
      </c>
      <c r="K95" s="35"/>
      <c r="L95" s="30"/>
      <c r="M95" s="30"/>
      <c r="N95" s="30"/>
    </row>
    <row r="96" spans="3:14" s="2" customFormat="1" ht="74.25" customHeight="1">
      <c r="C96" s="35"/>
      <c r="D96" s="35"/>
      <c r="E96" s="35"/>
      <c r="F96" s="35"/>
      <c r="G96" s="35"/>
      <c r="H96" s="35"/>
      <c r="I96" s="17" t="s">
        <v>188</v>
      </c>
      <c r="J96" s="9">
        <v>15</v>
      </c>
      <c r="K96" s="35"/>
      <c r="L96" s="30"/>
      <c r="M96" s="30"/>
      <c r="N96" s="30"/>
    </row>
    <row r="97" spans="3:14" s="2" customFormat="1" ht="52.5" customHeight="1">
      <c r="C97" s="35"/>
      <c r="D97" s="35"/>
      <c r="E97" s="35"/>
      <c r="F97" s="35"/>
      <c r="G97" s="35"/>
      <c r="H97" s="35"/>
      <c r="I97" s="17" t="s">
        <v>189</v>
      </c>
      <c r="J97" s="9">
        <v>20</v>
      </c>
      <c r="K97" s="35"/>
      <c r="L97" s="30"/>
      <c r="M97" s="30"/>
      <c r="N97" s="30"/>
    </row>
    <row r="98" spans="3:14" s="2" customFormat="1" ht="73.5" customHeight="1">
      <c r="C98" s="35">
        <v>24</v>
      </c>
      <c r="D98" s="35" t="s">
        <v>144</v>
      </c>
      <c r="E98" s="35" t="s">
        <v>190</v>
      </c>
      <c r="F98" s="35" t="s">
        <v>191</v>
      </c>
      <c r="G98" s="35" t="s">
        <v>192</v>
      </c>
      <c r="H98" s="35" t="s">
        <v>193</v>
      </c>
      <c r="I98" s="10" t="s">
        <v>194</v>
      </c>
      <c r="J98" s="9">
        <v>4</v>
      </c>
      <c r="K98" s="35" t="s">
        <v>195</v>
      </c>
      <c r="L98" s="31">
        <v>40000000</v>
      </c>
      <c r="M98" s="31"/>
      <c r="N98" s="31">
        <f>+M98+L98</f>
        <v>40000000</v>
      </c>
    </row>
    <row r="99" spans="3:14" s="2" customFormat="1" ht="73.5" customHeight="1">
      <c r="C99" s="35"/>
      <c r="D99" s="35"/>
      <c r="E99" s="35"/>
      <c r="F99" s="35"/>
      <c r="G99" s="35"/>
      <c r="H99" s="35"/>
      <c r="I99" s="10" t="s">
        <v>196</v>
      </c>
      <c r="J99" s="9">
        <v>2</v>
      </c>
      <c r="K99" s="35"/>
      <c r="L99" s="31"/>
      <c r="M99" s="31"/>
      <c r="N99" s="31"/>
    </row>
    <row r="100" spans="3:14" s="2" customFormat="1" ht="123.75" customHeight="1">
      <c r="C100" s="35">
        <v>25</v>
      </c>
      <c r="D100" s="35" t="s">
        <v>144</v>
      </c>
      <c r="E100" s="35" t="s">
        <v>161</v>
      </c>
      <c r="F100" s="35" t="s">
        <v>162</v>
      </c>
      <c r="G100" s="35" t="s">
        <v>197</v>
      </c>
      <c r="H100" s="35" t="s">
        <v>198</v>
      </c>
      <c r="I100" s="17" t="s">
        <v>199</v>
      </c>
      <c r="J100" s="9">
        <v>60</v>
      </c>
      <c r="K100" s="35" t="s">
        <v>150</v>
      </c>
      <c r="L100" s="30">
        <v>247204635</v>
      </c>
      <c r="M100" s="30">
        <v>14351942</v>
      </c>
      <c r="N100" s="30">
        <f>+M100+L100</f>
        <v>261556577</v>
      </c>
    </row>
    <row r="101" spans="3:14" s="2" customFormat="1" ht="108.75" customHeight="1">
      <c r="C101" s="35"/>
      <c r="D101" s="35"/>
      <c r="E101" s="35"/>
      <c r="F101" s="35"/>
      <c r="G101" s="35"/>
      <c r="H101" s="35"/>
      <c r="I101" s="17" t="s">
        <v>200</v>
      </c>
      <c r="J101" s="9">
        <v>150</v>
      </c>
      <c r="K101" s="35"/>
      <c r="L101" s="30"/>
      <c r="M101" s="30"/>
      <c r="N101" s="30"/>
    </row>
    <row r="102" spans="3:14" s="2" customFormat="1" ht="86.25" customHeight="1">
      <c r="C102" s="35">
        <v>26</v>
      </c>
      <c r="D102" s="35" t="s">
        <v>144</v>
      </c>
      <c r="E102" s="35" t="s">
        <v>145</v>
      </c>
      <c r="F102" s="35" t="s">
        <v>152</v>
      </c>
      <c r="G102" s="35" t="s">
        <v>201</v>
      </c>
      <c r="H102" s="35" t="s">
        <v>202</v>
      </c>
      <c r="I102" s="36" t="s">
        <v>203</v>
      </c>
      <c r="J102" s="34">
        <v>12</v>
      </c>
      <c r="K102" s="35" t="s">
        <v>150</v>
      </c>
      <c r="L102" s="30">
        <v>326464234</v>
      </c>
      <c r="M102" s="30">
        <v>1473535766</v>
      </c>
      <c r="N102" s="30">
        <f>+M102+L102</f>
        <v>1800000000</v>
      </c>
    </row>
    <row r="103" spans="3:14" s="2" customFormat="1" ht="137.25" customHeight="1">
      <c r="C103" s="35"/>
      <c r="D103" s="35"/>
      <c r="E103" s="35"/>
      <c r="F103" s="35"/>
      <c r="G103" s="35"/>
      <c r="H103" s="35"/>
      <c r="I103" s="36"/>
      <c r="J103" s="34"/>
      <c r="K103" s="35"/>
      <c r="L103" s="30"/>
      <c r="M103" s="30"/>
      <c r="N103" s="30"/>
    </row>
    <row r="104" spans="3:14" s="2" customFormat="1" ht="146.25" customHeight="1">
      <c r="C104" s="5">
        <v>27</v>
      </c>
      <c r="D104" s="5" t="s">
        <v>144</v>
      </c>
      <c r="E104" s="5" t="s">
        <v>204</v>
      </c>
      <c r="F104" s="5" t="s">
        <v>205</v>
      </c>
      <c r="G104" s="5" t="s">
        <v>206</v>
      </c>
      <c r="H104" s="5" t="s">
        <v>207</v>
      </c>
      <c r="I104" s="17" t="s">
        <v>208</v>
      </c>
      <c r="J104" s="9">
        <v>500</v>
      </c>
      <c r="K104" s="5" t="s">
        <v>150</v>
      </c>
      <c r="L104" s="19">
        <v>60000000</v>
      </c>
      <c r="M104" s="19"/>
      <c r="N104" s="19">
        <f>+M104+L104</f>
        <v>60000000</v>
      </c>
    </row>
    <row r="105" spans="3:14" s="2" customFormat="1" ht="168" customHeight="1">
      <c r="C105" s="5">
        <v>28</v>
      </c>
      <c r="D105" s="5" t="s">
        <v>144</v>
      </c>
      <c r="E105" s="5" t="s">
        <v>209</v>
      </c>
      <c r="F105" s="5" t="s">
        <v>210</v>
      </c>
      <c r="G105" s="5" t="s">
        <v>210</v>
      </c>
      <c r="H105" s="5" t="s">
        <v>211</v>
      </c>
      <c r="I105" s="17" t="s">
        <v>212</v>
      </c>
      <c r="J105" s="9">
        <v>12</v>
      </c>
      <c r="K105" s="5" t="s">
        <v>150</v>
      </c>
      <c r="L105" s="20">
        <v>200000000</v>
      </c>
      <c r="M105" s="20"/>
      <c r="N105" s="20">
        <f>+M105+L105</f>
        <v>200000000</v>
      </c>
    </row>
    <row r="106" spans="3:14" s="2" customFormat="1" ht="103.5" customHeight="1">
      <c r="C106" s="35">
        <v>29</v>
      </c>
      <c r="D106" s="35" t="s">
        <v>144</v>
      </c>
      <c r="E106" s="35" t="s">
        <v>175</v>
      </c>
      <c r="F106" s="35" t="s">
        <v>176</v>
      </c>
      <c r="G106" s="35" t="s">
        <v>213</v>
      </c>
      <c r="H106" s="35" t="s">
        <v>214</v>
      </c>
      <c r="I106" s="17" t="s">
        <v>215</v>
      </c>
      <c r="J106" s="9">
        <v>30</v>
      </c>
      <c r="K106" s="35" t="s">
        <v>150</v>
      </c>
      <c r="L106" s="30">
        <v>344003000</v>
      </c>
      <c r="M106" s="30"/>
      <c r="N106" s="30">
        <f>+M106+L106</f>
        <v>344003000</v>
      </c>
    </row>
    <row r="107" spans="3:14" s="2" customFormat="1" ht="111.75" customHeight="1">
      <c r="C107" s="35"/>
      <c r="D107" s="35"/>
      <c r="E107" s="35"/>
      <c r="F107" s="35"/>
      <c r="G107" s="35"/>
      <c r="H107" s="35"/>
      <c r="I107" s="17" t="s">
        <v>216</v>
      </c>
      <c r="J107" s="9">
        <v>10</v>
      </c>
      <c r="K107" s="35"/>
      <c r="L107" s="30"/>
      <c r="M107" s="30"/>
      <c r="N107" s="30"/>
    </row>
    <row r="108" spans="3:14" s="2" customFormat="1" ht="121.5" customHeight="1">
      <c r="C108" s="35"/>
      <c r="D108" s="35"/>
      <c r="E108" s="35"/>
      <c r="F108" s="35"/>
      <c r="G108" s="35"/>
      <c r="H108" s="35"/>
      <c r="I108" s="17" t="s">
        <v>217</v>
      </c>
      <c r="J108" s="9">
        <v>80</v>
      </c>
      <c r="K108" s="35"/>
      <c r="L108" s="30"/>
      <c r="M108" s="30"/>
      <c r="N108" s="30"/>
    </row>
    <row r="109" spans="3:14" s="2" customFormat="1" ht="42.75" customHeight="1">
      <c r="C109" s="34">
        <v>30</v>
      </c>
      <c r="D109" s="35" t="s">
        <v>218</v>
      </c>
      <c r="E109" s="35" t="s">
        <v>219</v>
      </c>
      <c r="F109" s="35" t="s">
        <v>220</v>
      </c>
      <c r="G109" s="35" t="s">
        <v>221</v>
      </c>
      <c r="H109" s="35" t="s">
        <v>222</v>
      </c>
      <c r="I109" s="17" t="s">
        <v>223</v>
      </c>
      <c r="J109" s="9">
        <v>9</v>
      </c>
      <c r="K109" s="35" t="s">
        <v>113</v>
      </c>
      <c r="L109" s="30">
        <v>73800000</v>
      </c>
      <c r="M109" s="30"/>
      <c r="N109" s="30">
        <f>+M109+L109</f>
        <v>73800000</v>
      </c>
    </row>
    <row r="110" spans="3:14" s="2" customFormat="1" ht="74.25" customHeight="1">
      <c r="C110" s="34"/>
      <c r="D110" s="35"/>
      <c r="E110" s="35"/>
      <c r="F110" s="35"/>
      <c r="G110" s="35"/>
      <c r="H110" s="35"/>
      <c r="I110" s="17" t="s">
        <v>224</v>
      </c>
      <c r="J110" s="9">
        <v>22</v>
      </c>
      <c r="K110" s="35"/>
      <c r="L110" s="30"/>
      <c r="M110" s="30"/>
      <c r="N110" s="30"/>
    </row>
    <row r="111" spans="3:14" s="2" customFormat="1" ht="65.25" customHeight="1">
      <c r="C111" s="35">
        <v>31</v>
      </c>
      <c r="D111" s="35" t="s">
        <v>225</v>
      </c>
      <c r="E111" s="35" t="s">
        <v>226</v>
      </c>
      <c r="F111" s="35" t="s">
        <v>227</v>
      </c>
      <c r="G111" s="35" t="s">
        <v>228</v>
      </c>
      <c r="H111" s="35" t="s">
        <v>229</v>
      </c>
      <c r="I111" s="36" t="s">
        <v>216</v>
      </c>
      <c r="J111" s="34">
        <v>12</v>
      </c>
      <c r="K111" s="35" t="s">
        <v>113</v>
      </c>
      <c r="L111" s="30">
        <v>103526267</v>
      </c>
      <c r="M111" s="30"/>
      <c r="N111" s="30">
        <f>+M111+L111</f>
        <v>103526267</v>
      </c>
    </row>
    <row r="112" spans="3:14" s="2" customFormat="1" ht="96" customHeight="1">
      <c r="C112" s="35"/>
      <c r="D112" s="35"/>
      <c r="E112" s="35"/>
      <c r="F112" s="35"/>
      <c r="G112" s="35"/>
      <c r="H112" s="35"/>
      <c r="I112" s="36"/>
      <c r="J112" s="34"/>
      <c r="K112" s="35"/>
      <c r="L112" s="30"/>
      <c r="M112" s="30"/>
      <c r="N112" s="30"/>
    </row>
    <row r="113" spans="3:14" s="2" customFormat="1" ht="65.25" customHeight="1">
      <c r="C113" s="35"/>
      <c r="D113" s="35"/>
      <c r="E113" s="35"/>
      <c r="F113" s="35"/>
      <c r="G113" s="35"/>
      <c r="H113" s="35"/>
      <c r="I113" s="6" t="s">
        <v>230</v>
      </c>
      <c r="J113" s="9">
        <v>12</v>
      </c>
      <c r="K113" s="35"/>
      <c r="L113" s="30"/>
      <c r="M113" s="30"/>
      <c r="N113" s="30"/>
    </row>
    <row r="114" spans="3:14" s="2" customFormat="1" ht="80.25" customHeight="1">
      <c r="C114" s="35"/>
      <c r="D114" s="35"/>
      <c r="E114" s="35"/>
      <c r="F114" s="35"/>
      <c r="G114" s="35"/>
      <c r="H114" s="35"/>
      <c r="I114" s="6" t="s">
        <v>231</v>
      </c>
      <c r="J114" s="9">
        <v>5</v>
      </c>
      <c r="K114" s="35"/>
      <c r="L114" s="30"/>
      <c r="M114" s="30"/>
      <c r="N114" s="30"/>
    </row>
    <row r="115" spans="3:14" s="2" customFormat="1" ht="78.75" customHeight="1">
      <c r="C115" s="35"/>
      <c r="D115" s="35"/>
      <c r="E115" s="35"/>
      <c r="F115" s="35"/>
      <c r="G115" s="35"/>
      <c r="H115" s="35"/>
      <c r="I115" s="6" t="s">
        <v>232</v>
      </c>
      <c r="J115" s="9">
        <v>2</v>
      </c>
      <c r="K115" s="35"/>
      <c r="L115" s="30"/>
      <c r="M115" s="30"/>
      <c r="N115" s="30"/>
    </row>
    <row r="116" spans="3:14" s="2" customFormat="1" ht="86.25" customHeight="1">
      <c r="C116" s="35"/>
      <c r="D116" s="35"/>
      <c r="E116" s="35"/>
      <c r="F116" s="35"/>
      <c r="G116" s="35"/>
      <c r="H116" s="35"/>
      <c r="I116" s="6" t="s">
        <v>233</v>
      </c>
      <c r="J116" s="9">
        <v>1</v>
      </c>
      <c r="K116" s="35"/>
      <c r="L116" s="30"/>
      <c r="M116" s="30"/>
      <c r="N116" s="30"/>
    </row>
    <row r="117" spans="3:14" s="2" customFormat="1" ht="80.25" customHeight="1">
      <c r="C117" s="35"/>
      <c r="D117" s="35"/>
      <c r="E117" s="35"/>
      <c r="F117" s="35"/>
      <c r="G117" s="35"/>
      <c r="H117" s="35"/>
      <c r="I117" s="6" t="s">
        <v>234</v>
      </c>
      <c r="J117" s="9">
        <v>24</v>
      </c>
      <c r="K117" s="35"/>
      <c r="L117" s="30"/>
      <c r="M117" s="30"/>
      <c r="N117" s="30"/>
    </row>
    <row r="118" spans="3:14" s="2" customFormat="1" ht="20.25" customHeight="1">
      <c r="C118" s="34">
        <v>32</v>
      </c>
      <c r="D118" s="35" t="s">
        <v>225</v>
      </c>
      <c r="E118" s="35" t="s">
        <v>235</v>
      </c>
      <c r="F118" s="35" t="s">
        <v>236</v>
      </c>
      <c r="G118" s="35" t="s">
        <v>237</v>
      </c>
      <c r="H118" s="35" t="s">
        <v>238</v>
      </c>
      <c r="I118" s="36" t="s">
        <v>239</v>
      </c>
      <c r="J118" s="34">
        <v>1</v>
      </c>
      <c r="K118" s="35" t="s">
        <v>113</v>
      </c>
      <c r="L118" s="30">
        <v>0</v>
      </c>
      <c r="M118" s="30"/>
      <c r="N118" s="30">
        <f>+L118+M118</f>
        <v>0</v>
      </c>
    </row>
    <row r="119" spans="3:14" s="2" customFormat="1" ht="54" customHeight="1">
      <c r="C119" s="34"/>
      <c r="D119" s="35"/>
      <c r="E119" s="35"/>
      <c r="F119" s="35"/>
      <c r="G119" s="35"/>
      <c r="H119" s="35"/>
      <c r="I119" s="36"/>
      <c r="J119" s="34"/>
      <c r="K119" s="35"/>
      <c r="L119" s="30"/>
      <c r="M119" s="30"/>
      <c r="N119" s="30"/>
    </row>
    <row r="120" spans="3:14" s="2" customFormat="1" ht="61.5" customHeight="1">
      <c r="C120" s="34"/>
      <c r="D120" s="35"/>
      <c r="E120" s="35"/>
      <c r="F120" s="35"/>
      <c r="G120" s="35"/>
      <c r="H120" s="35"/>
      <c r="I120" s="10" t="s">
        <v>240</v>
      </c>
      <c r="J120" s="9">
        <v>1000</v>
      </c>
      <c r="K120" s="35"/>
      <c r="L120" s="30"/>
      <c r="M120" s="30"/>
      <c r="N120" s="30"/>
    </row>
    <row r="121" spans="3:14" s="2" customFormat="1" ht="91.5" customHeight="1">
      <c r="C121" s="34"/>
      <c r="D121" s="35"/>
      <c r="E121" s="35"/>
      <c r="F121" s="35"/>
      <c r="G121" s="35"/>
      <c r="H121" s="35"/>
      <c r="I121" s="10" t="s">
        <v>241</v>
      </c>
      <c r="J121" s="9">
        <v>1</v>
      </c>
      <c r="K121" s="35"/>
      <c r="L121" s="30"/>
      <c r="M121" s="30"/>
      <c r="N121" s="30"/>
    </row>
    <row r="122" spans="3:14" s="2" customFormat="1" ht="66.75" customHeight="1">
      <c r="C122" s="34"/>
      <c r="D122" s="35"/>
      <c r="E122" s="35"/>
      <c r="F122" s="35"/>
      <c r="G122" s="35"/>
      <c r="H122" s="35"/>
      <c r="I122" s="10" t="s">
        <v>242</v>
      </c>
      <c r="J122" s="9">
        <v>1</v>
      </c>
      <c r="K122" s="35"/>
      <c r="L122" s="30"/>
      <c r="M122" s="30"/>
      <c r="N122" s="30"/>
    </row>
    <row r="123" spans="3:14" s="2" customFormat="1" ht="60" customHeight="1">
      <c r="C123" s="34"/>
      <c r="D123" s="35"/>
      <c r="E123" s="35"/>
      <c r="F123" s="35"/>
      <c r="G123" s="35"/>
      <c r="H123" s="35"/>
      <c r="I123" s="6" t="s">
        <v>243</v>
      </c>
      <c r="J123" s="9">
        <v>1</v>
      </c>
      <c r="K123" s="35"/>
      <c r="L123" s="30"/>
      <c r="M123" s="30"/>
      <c r="N123" s="30"/>
    </row>
    <row r="124" spans="3:14" s="2" customFormat="1" ht="80.25" customHeight="1">
      <c r="C124" s="34">
        <v>33</v>
      </c>
      <c r="D124" s="35" t="s">
        <v>225</v>
      </c>
      <c r="E124" s="35" t="s">
        <v>244</v>
      </c>
      <c r="F124" s="35" t="s">
        <v>245</v>
      </c>
      <c r="G124" s="35" t="s">
        <v>246</v>
      </c>
      <c r="H124" s="35" t="s">
        <v>247</v>
      </c>
      <c r="I124" s="10" t="s">
        <v>248</v>
      </c>
      <c r="J124" s="9">
        <v>15</v>
      </c>
      <c r="K124" s="35" t="s">
        <v>113</v>
      </c>
      <c r="L124" s="30">
        <v>80000000</v>
      </c>
      <c r="M124" s="30"/>
      <c r="N124" s="30">
        <f>+M124+L124</f>
        <v>80000000</v>
      </c>
    </row>
    <row r="125" spans="3:14" s="2" customFormat="1" ht="111.75" customHeight="1">
      <c r="C125" s="34"/>
      <c r="D125" s="35"/>
      <c r="E125" s="35"/>
      <c r="F125" s="35"/>
      <c r="G125" s="35"/>
      <c r="H125" s="35"/>
      <c r="I125" s="10" t="s">
        <v>249</v>
      </c>
      <c r="J125" s="9">
        <v>15000</v>
      </c>
      <c r="K125" s="35"/>
      <c r="L125" s="30"/>
      <c r="M125" s="30"/>
      <c r="N125" s="30"/>
    </row>
    <row r="126" spans="3:14" s="2" customFormat="1" ht="96" customHeight="1">
      <c r="C126" s="35">
        <v>34</v>
      </c>
      <c r="D126" s="35" t="s">
        <v>250</v>
      </c>
      <c r="E126" s="35" t="s">
        <v>251</v>
      </c>
      <c r="F126" s="35" t="s">
        <v>252</v>
      </c>
      <c r="G126" s="35" t="s">
        <v>253</v>
      </c>
      <c r="H126" s="35" t="s">
        <v>254</v>
      </c>
      <c r="I126" s="6" t="s">
        <v>255</v>
      </c>
      <c r="J126" s="9">
        <v>21600</v>
      </c>
      <c r="K126" s="35" t="s">
        <v>82</v>
      </c>
      <c r="L126" s="31">
        <f>1617977337-207795875+2808033+10000000</f>
        <v>1422989495</v>
      </c>
      <c r="M126" s="31">
        <v>92111773.359999999</v>
      </c>
      <c r="N126" s="31">
        <f>+M126+L126</f>
        <v>1515101268.3599999</v>
      </c>
    </row>
    <row r="127" spans="3:14" s="2" customFormat="1" ht="90" customHeight="1">
      <c r="C127" s="35"/>
      <c r="D127" s="35"/>
      <c r="E127" s="35"/>
      <c r="F127" s="35"/>
      <c r="G127" s="35"/>
      <c r="H127" s="35"/>
      <c r="I127" s="6" t="s">
        <v>256</v>
      </c>
      <c r="J127" s="9">
        <v>10</v>
      </c>
      <c r="K127" s="35"/>
      <c r="L127" s="31"/>
      <c r="M127" s="31"/>
      <c r="N127" s="31"/>
    </row>
    <row r="128" spans="3:14" s="2" customFormat="1" ht="54" customHeight="1">
      <c r="C128" s="34">
        <v>35</v>
      </c>
      <c r="D128" s="35" t="s">
        <v>250</v>
      </c>
      <c r="E128" s="35" t="s">
        <v>257</v>
      </c>
      <c r="F128" s="35" t="s">
        <v>258</v>
      </c>
      <c r="G128" s="35" t="s">
        <v>259</v>
      </c>
      <c r="H128" s="35" t="s">
        <v>260</v>
      </c>
      <c r="I128" s="10" t="s">
        <v>261</v>
      </c>
      <c r="J128" s="12">
        <v>1</v>
      </c>
      <c r="K128" s="35" t="s">
        <v>262</v>
      </c>
      <c r="L128" s="30">
        <v>112900000</v>
      </c>
      <c r="M128" s="30">
        <v>375000000</v>
      </c>
      <c r="N128" s="30">
        <f>+M128+L128</f>
        <v>487900000</v>
      </c>
    </row>
    <row r="129" spans="3:14" s="2" customFormat="1" ht="54" customHeight="1">
      <c r="C129" s="34"/>
      <c r="D129" s="35"/>
      <c r="E129" s="35"/>
      <c r="F129" s="35"/>
      <c r="G129" s="35"/>
      <c r="H129" s="35"/>
      <c r="I129" s="10" t="s">
        <v>263</v>
      </c>
      <c r="J129" s="12">
        <v>1</v>
      </c>
      <c r="K129" s="35"/>
      <c r="L129" s="30"/>
      <c r="M129" s="30"/>
      <c r="N129" s="30"/>
    </row>
    <row r="130" spans="3:14" s="2" customFormat="1" ht="54" customHeight="1">
      <c r="C130" s="34"/>
      <c r="D130" s="35"/>
      <c r="E130" s="35"/>
      <c r="F130" s="35"/>
      <c r="G130" s="35"/>
      <c r="H130" s="35"/>
      <c r="I130" s="10" t="s">
        <v>264</v>
      </c>
      <c r="J130" s="12">
        <v>1</v>
      </c>
      <c r="K130" s="35"/>
      <c r="L130" s="30"/>
      <c r="M130" s="30"/>
      <c r="N130" s="30"/>
    </row>
    <row r="131" spans="3:14" s="2" customFormat="1" ht="54" customHeight="1">
      <c r="C131" s="34"/>
      <c r="D131" s="35"/>
      <c r="E131" s="35"/>
      <c r="F131" s="35"/>
      <c r="G131" s="35"/>
      <c r="H131" s="35"/>
      <c r="I131" s="10" t="s">
        <v>265</v>
      </c>
      <c r="J131" s="9">
        <v>1</v>
      </c>
      <c r="K131" s="35"/>
      <c r="L131" s="30"/>
      <c r="M131" s="30"/>
      <c r="N131" s="30"/>
    </row>
    <row r="132" spans="3:14" s="2" customFormat="1" ht="54" customHeight="1">
      <c r="C132" s="34"/>
      <c r="D132" s="35"/>
      <c r="E132" s="35"/>
      <c r="F132" s="35"/>
      <c r="G132" s="35"/>
      <c r="H132" s="35"/>
      <c r="I132" s="10" t="s">
        <v>266</v>
      </c>
      <c r="J132" s="9">
        <v>2</v>
      </c>
      <c r="K132" s="35"/>
      <c r="L132" s="30"/>
      <c r="M132" s="30"/>
      <c r="N132" s="30"/>
    </row>
    <row r="133" spans="3:14" s="2" customFormat="1" ht="97.5" customHeight="1">
      <c r="C133" s="34"/>
      <c r="D133" s="35"/>
      <c r="E133" s="35"/>
      <c r="F133" s="35"/>
      <c r="G133" s="35"/>
      <c r="H133" s="35"/>
      <c r="I133" s="10" t="s">
        <v>267</v>
      </c>
      <c r="J133" s="12">
        <v>1</v>
      </c>
      <c r="K133" s="35"/>
      <c r="L133" s="30"/>
      <c r="M133" s="30"/>
      <c r="N133" s="30"/>
    </row>
    <row r="134" spans="3:14" s="2" customFormat="1" ht="98.25" customHeight="1">
      <c r="C134" s="35">
        <v>36</v>
      </c>
      <c r="D134" s="35" t="s">
        <v>250</v>
      </c>
      <c r="E134" s="35" t="s">
        <v>251</v>
      </c>
      <c r="F134" s="35" t="s">
        <v>252</v>
      </c>
      <c r="G134" s="35" t="s">
        <v>268</v>
      </c>
      <c r="H134" s="35" t="s">
        <v>269</v>
      </c>
      <c r="I134" s="6" t="s">
        <v>270</v>
      </c>
      <c r="J134" s="9">
        <v>200</v>
      </c>
      <c r="K134" s="35" t="s">
        <v>271</v>
      </c>
      <c r="L134" s="30">
        <v>68800000</v>
      </c>
      <c r="M134" s="30"/>
      <c r="N134" s="30">
        <f>+M134+L134</f>
        <v>68800000</v>
      </c>
    </row>
    <row r="135" spans="3:14" s="2" customFormat="1" ht="88.5" customHeight="1">
      <c r="C135" s="35"/>
      <c r="D135" s="35"/>
      <c r="E135" s="35"/>
      <c r="F135" s="35"/>
      <c r="G135" s="35"/>
      <c r="H135" s="35"/>
      <c r="I135" s="6" t="s">
        <v>272</v>
      </c>
      <c r="J135" s="9">
        <v>700</v>
      </c>
      <c r="K135" s="35"/>
      <c r="L135" s="30"/>
      <c r="M135" s="30"/>
      <c r="N135" s="30"/>
    </row>
    <row r="136" spans="3:14" s="2" customFormat="1" ht="75.75" customHeight="1">
      <c r="C136" s="34">
        <v>37</v>
      </c>
      <c r="D136" s="35" t="s">
        <v>250</v>
      </c>
      <c r="E136" s="35" t="s">
        <v>251</v>
      </c>
      <c r="F136" s="35" t="s">
        <v>273</v>
      </c>
      <c r="G136" s="35" t="s">
        <v>274</v>
      </c>
      <c r="H136" s="35" t="s">
        <v>275</v>
      </c>
      <c r="I136" s="10" t="s">
        <v>276</v>
      </c>
      <c r="J136" s="11">
        <v>0.3</v>
      </c>
      <c r="K136" s="35" t="s">
        <v>277</v>
      </c>
      <c r="L136" s="30">
        <v>40000000</v>
      </c>
      <c r="M136" s="30"/>
      <c r="N136" s="30">
        <f>+M136+L136</f>
        <v>40000000</v>
      </c>
    </row>
    <row r="137" spans="3:14" s="2" customFormat="1" ht="75.75" customHeight="1">
      <c r="C137" s="34"/>
      <c r="D137" s="35"/>
      <c r="E137" s="35"/>
      <c r="F137" s="35"/>
      <c r="G137" s="35"/>
      <c r="H137" s="35"/>
      <c r="I137" s="10" t="s">
        <v>278</v>
      </c>
      <c r="J137" s="15">
        <v>2</v>
      </c>
      <c r="K137" s="35"/>
      <c r="L137" s="30"/>
      <c r="M137" s="30"/>
      <c r="N137" s="30"/>
    </row>
    <row r="138" spans="3:14" s="2" customFormat="1" ht="89.25" customHeight="1">
      <c r="C138" s="34"/>
      <c r="D138" s="35"/>
      <c r="E138" s="35"/>
      <c r="F138" s="35"/>
      <c r="G138" s="35"/>
      <c r="H138" s="35"/>
      <c r="I138" s="10" t="s">
        <v>279</v>
      </c>
      <c r="J138" s="21">
        <v>50</v>
      </c>
      <c r="K138" s="35"/>
      <c r="L138" s="30"/>
      <c r="M138" s="30"/>
      <c r="N138" s="30"/>
    </row>
    <row r="139" spans="3:14" s="2" customFormat="1" ht="97.5" customHeight="1">
      <c r="C139" s="34"/>
      <c r="D139" s="35"/>
      <c r="E139" s="35"/>
      <c r="F139" s="35"/>
      <c r="G139" s="35"/>
      <c r="H139" s="35"/>
      <c r="I139" s="10" t="s">
        <v>280</v>
      </c>
      <c r="J139" s="5">
        <v>10</v>
      </c>
      <c r="K139" s="35"/>
      <c r="L139" s="30"/>
      <c r="M139" s="30"/>
      <c r="N139" s="30"/>
    </row>
    <row r="140" spans="3:14" s="2" customFormat="1" ht="138" customHeight="1">
      <c r="C140" s="34">
        <v>38</v>
      </c>
      <c r="D140" s="35" t="s">
        <v>250</v>
      </c>
      <c r="E140" s="35" t="s">
        <v>251</v>
      </c>
      <c r="F140" s="35" t="s">
        <v>252</v>
      </c>
      <c r="G140" s="35" t="s">
        <v>281</v>
      </c>
      <c r="H140" s="35" t="s">
        <v>282</v>
      </c>
      <c r="I140" s="10" t="s">
        <v>283</v>
      </c>
      <c r="J140" s="5">
        <v>10</v>
      </c>
      <c r="K140" s="35" t="s">
        <v>277</v>
      </c>
      <c r="L140" s="30">
        <v>12000000</v>
      </c>
      <c r="M140" s="30"/>
      <c r="N140" s="30">
        <f>+M140+L140</f>
        <v>12000000</v>
      </c>
    </row>
    <row r="141" spans="3:14" s="2" customFormat="1" ht="136.5" customHeight="1">
      <c r="C141" s="34"/>
      <c r="D141" s="35"/>
      <c r="E141" s="35"/>
      <c r="F141" s="35"/>
      <c r="G141" s="35"/>
      <c r="H141" s="35"/>
      <c r="I141" s="6" t="s">
        <v>284</v>
      </c>
      <c r="J141" s="9">
        <v>5</v>
      </c>
      <c r="K141" s="35"/>
      <c r="L141" s="30"/>
      <c r="M141" s="30"/>
      <c r="N141" s="30"/>
    </row>
    <row r="142" spans="3:14" s="2" customFormat="1" ht="210.75" customHeight="1">
      <c r="C142" s="9">
        <v>39</v>
      </c>
      <c r="D142" s="5" t="s">
        <v>250</v>
      </c>
      <c r="E142" s="5" t="s">
        <v>285</v>
      </c>
      <c r="F142" s="5" t="s">
        <v>286</v>
      </c>
      <c r="G142" s="5" t="s">
        <v>287</v>
      </c>
      <c r="H142" s="5" t="s">
        <v>288</v>
      </c>
      <c r="I142" s="6" t="s">
        <v>289</v>
      </c>
      <c r="J142" s="22">
        <v>9</v>
      </c>
      <c r="K142" s="23" t="s">
        <v>290</v>
      </c>
      <c r="L142" s="8">
        <v>2002950372</v>
      </c>
      <c r="M142" s="8">
        <v>3471497100</v>
      </c>
      <c r="N142" s="8">
        <f>+L142+M142</f>
        <v>5474447472</v>
      </c>
    </row>
    <row r="143" spans="3:14" s="2" customFormat="1" ht="118.5" customHeight="1">
      <c r="C143" s="9">
        <v>40</v>
      </c>
      <c r="D143" s="5" t="s">
        <v>250</v>
      </c>
      <c r="E143" s="5" t="s">
        <v>285</v>
      </c>
      <c r="F143" s="5" t="s">
        <v>286</v>
      </c>
      <c r="G143" s="5" t="s">
        <v>291</v>
      </c>
      <c r="H143" s="5" t="s">
        <v>292</v>
      </c>
      <c r="I143" s="10" t="s">
        <v>293</v>
      </c>
      <c r="J143" s="22">
        <v>2</v>
      </c>
      <c r="K143" s="23" t="s">
        <v>290</v>
      </c>
      <c r="L143" s="7">
        <v>125000000</v>
      </c>
      <c r="M143" s="7"/>
      <c r="N143" s="7">
        <f>+M143+L143</f>
        <v>125000000</v>
      </c>
    </row>
    <row r="144" spans="3:14" s="2" customFormat="1" ht="75" customHeight="1">
      <c r="C144" s="34">
        <v>41</v>
      </c>
      <c r="D144" s="35" t="s">
        <v>250</v>
      </c>
      <c r="E144" s="35" t="s">
        <v>285</v>
      </c>
      <c r="F144" s="35" t="s">
        <v>286</v>
      </c>
      <c r="G144" s="35" t="s">
        <v>294</v>
      </c>
      <c r="H144" s="35" t="s">
        <v>295</v>
      </c>
      <c r="I144" s="36" t="s">
        <v>296</v>
      </c>
      <c r="J144" s="35">
        <v>3</v>
      </c>
      <c r="K144" s="33" t="s">
        <v>290</v>
      </c>
      <c r="L144" s="30">
        <v>150000000</v>
      </c>
      <c r="M144" s="30">
        <v>1122869775</v>
      </c>
      <c r="N144" s="30">
        <f>+M144+L144</f>
        <v>1272869775</v>
      </c>
    </row>
    <row r="145" spans="3:14" s="2" customFormat="1" ht="45" customHeight="1">
      <c r="C145" s="34"/>
      <c r="D145" s="35"/>
      <c r="E145" s="35"/>
      <c r="F145" s="35"/>
      <c r="G145" s="35"/>
      <c r="H145" s="35"/>
      <c r="I145" s="36"/>
      <c r="J145" s="35"/>
      <c r="K145" s="33"/>
      <c r="L145" s="30"/>
      <c r="M145" s="30"/>
      <c r="N145" s="30"/>
    </row>
    <row r="146" spans="3:14" s="2" customFormat="1" ht="49.5" customHeight="1">
      <c r="C146" s="34">
        <v>42</v>
      </c>
      <c r="D146" s="35" t="s">
        <v>250</v>
      </c>
      <c r="E146" s="35" t="s">
        <v>297</v>
      </c>
      <c r="F146" s="35" t="s">
        <v>298</v>
      </c>
      <c r="G146" s="35" t="s">
        <v>298</v>
      </c>
      <c r="H146" s="35" t="s">
        <v>299</v>
      </c>
      <c r="I146" s="10" t="s">
        <v>300</v>
      </c>
      <c r="J146" s="5">
        <v>1</v>
      </c>
      <c r="K146" s="33" t="s">
        <v>290</v>
      </c>
      <c r="L146" s="31">
        <v>800000000</v>
      </c>
      <c r="M146" s="31"/>
      <c r="N146" s="31">
        <f>+L146+M146</f>
        <v>800000000</v>
      </c>
    </row>
    <row r="147" spans="3:14" s="2" customFormat="1" ht="49.5" customHeight="1">
      <c r="C147" s="34"/>
      <c r="D147" s="35"/>
      <c r="E147" s="35"/>
      <c r="F147" s="35"/>
      <c r="G147" s="35"/>
      <c r="H147" s="35"/>
      <c r="I147" s="10" t="s">
        <v>301</v>
      </c>
      <c r="J147" s="5">
        <v>1</v>
      </c>
      <c r="K147" s="33"/>
      <c r="L147" s="31"/>
      <c r="M147" s="31"/>
      <c r="N147" s="31"/>
    </row>
    <row r="148" spans="3:14" s="2" customFormat="1" ht="49.5" customHeight="1">
      <c r="C148" s="34"/>
      <c r="D148" s="35"/>
      <c r="E148" s="35"/>
      <c r="F148" s="35"/>
      <c r="G148" s="35"/>
      <c r="H148" s="35"/>
      <c r="I148" s="10" t="s">
        <v>302</v>
      </c>
      <c r="J148" s="5">
        <v>1</v>
      </c>
      <c r="K148" s="33"/>
      <c r="L148" s="31"/>
      <c r="M148" s="31"/>
      <c r="N148" s="31"/>
    </row>
    <row r="149" spans="3:14" s="2" customFormat="1" ht="49.5" customHeight="1">
      <c r="C149" s="34"/>
      <c r="D149" s="35"/>
      <c r="E149" s="35"/>
      <c r="F149" s="35"/>
      <c r="G149" s="35"/>
      <c r="H149" s="35"/>
      <c r="I149" s="10" t="s">
        <v>303</v>
      </c>
      <c r="J149" s="5">
        <v>1</v>
      </c>
      <c r="K149" s="33"/>
      <c r="L149" s="31"/>
      <c r="M149" s="31"/>
      <c r="N149" s="31"/>
    </row>
    <row r="150" spans="3:14" s="2" customFormat="1" ht="129.75" customHeight="1">
      <c r="C150" s="9">
        <v>43</v>
      </c>
      <c r="D150" s="5" t="s">
        <v>250</v>
      </c>
      <c r="E150" s="5" t="s">
        <v>285</v>
      </c>
      <c r="F150" s="5" t="s">
        <v>304</v>
      </c>
      <c r="G150" s="5" t="s">
        <v>305</v>
      </c>
      <c r="H150" s="5" t="s">
        <v>306</v>
      </c>
      <c r="I150" s="10" t="s">
        <v>307</v>
      </c>
      <c r="J150" s="22">
        <v>6</v>
      </c>
      <c r="K150" s="23" t="s">
        <v>308</v>
      </c>
      <c r="L150" s="7">
        <v>60000000</v>
      </c>
      <c r="M150" s="7">
        <v>110007782</v>
      </c>
      <c r="N150" s="7">
        <f>+L150+M150</f>
        <v>170007782</v>
      </c>
    </row>
    <row r="151" spans="3:14" ht="28.5" customHeight="1">
      <c r="C151" s="32" t="s">
        <v>309</v>
      </c>
      <c r="D151" s="32"/>
      <c r="E151" s="32"/>
      <c r="F151" s="32"/>
      <c r="G151" s="32"/>
      <c r="H151" s="32"/>
      <c r="I151" s="32"/>
      <c r="J151" s="32"/>
      <c r="K151" s="24"/>
      <c r="L151" s="25">
        <f>SUM(L10:L150)</f>
        <v>23479053927.200001</v>
      </c>
      <c r="M151" s="25">
        <f t="shared" ref="M151:N151" si="0">SUM(M10:M150)</f>
        <v>8010496298.0500002</v>
      </c>
      <c r="N151" s="25">
        <f t="shared" si="0"/>
        <v>31489550225.25</v>
      </c>
    </row>
    <row r="153" spans="3:14" ht="15.75">
      <c r="L153" s="28"/>
    </row>
    <row r="154" spans="3:14" ht="15.75">
      <c r="L154" s="28"/>
    </row>
    <row r="155" spans="3:14" ht="15.75">
      <c r="L155" s="28"/>
    </row>
    <row r="156" spans="3:14" ht="15.75">
      <c r="L156" s="29"/>
    </row>
  </sheetData>
  <autoFilter ref="C9:N151" xr:uid="{750CD0AA-E6A6-4CA2-B30B-18FE83CC7514}"/>
  <mergeCells count="368">
    <mergeCell ref="F5:H7"/>
    <mergeCell ref="C11:C15"/>
    <mergeCell ref="D11:D15"/>
    <mergeCell ref="E11:E15"/>
    <mergeCell ref="F11:F15"/>
    <mergeCell ref="G11:G15"/>
    <mergeCell ref="H11:H15"/>
    <mergeCell ref="K11:K15"/>
    <mergeCell ref="L11:L15"/>
    <mergeCell ref="C16:C17"/>
    <mergeCell ref="D16:D17"/>
    <mergeCell ref="E16:E17"/>
    <mergeCell ref="F16:F17"/>
    <mergeCell ref="G16:G17"/>
    <mergeCell ref="H16:H17"/>
    <mergeCell ref="K16:K17"/>
    <mergeCell ref="L16:L17"/>
    <mergeCell ref="K18:K20"/>
    <mergeCell ref="L18:L20"/>
    <mergeCell ref="C21:C24"/>
    <mergeCell ref="D21:D24"/>
    <mergeCell ref="E21:E24"/>
    <mergeCell ref="F21:F24"/>
    <mergeCell ref="G21:G24"/>
    <mergeCell ref="H21:H24"/>
    <mergeCell ref="K21:K24"/>
    <mergeCell ref="L21:L24"/>
    <mergeCell ref="C18:C20"/>
    <mergeCell ref="D18:D20"/>
    <mergeCell ref="E18:E20"/>
    <mergeCell ref="F18:F20"/>
    <mergeCell ref="G18:G20"/>
    <mergeCell ref="H18:H20"/>
    <mergeCell ref="I25:I26"/>
    <mergeCell ref="J25:J26"/>
    <mergeCell ref="K25:K30"/>
    <mergeCell ref="L25:L30"/>
    <mergeCell ref="I27:I29"/>
    <mergeCell ref="J27:J29"/>
    <mergeCell ref="C25:C30"/>
    <mergeCell ref="D25:D30"/>
    <mergeCell ref="E25:E30"/>
    <mergeCell ref="F25:F30"/>
    <mergeCell ref="G25:G30"/>
    <mergeCell ref="H25:H30"/>
    <mergeCell ref="K31:K37"/>
    <mergeCell ref="L31:L37"/>
    <mergeCell ref="C38:C41"/>
    <mergeCell ref="D38:D41"/>
    <mergeCell ref="E38:E41"/>
    <mergeCell ref="F38:F41"/>
    <mergeCell ref="G38:G41"/>
    <mergeCell ref="H38:H41"/>
    <mergeCell ref="K38:K41"/>
    <mergeCell ref="L38:L41"/>
    <mergeCell ref="C31:C37"/>
    <mergeCell ref="D31:D37"/>
    <mergeCell ref="E31:E37"/>
    <mergeCell ref="F31:F37"/>
    <mergeCell ref="G31:G37"/>
    <mergeCell ref="H31:H37"/>
    <mergeCell ref="K42:K43"/>
    <mergeCell ref="L42:L43"/>
    <mergeCell ref="C45:C50"/>
    <mergeCell ref="D45:D50"/>
    <mergeCell ref="E45:E50"/>
    <mergeCell ref="F45:F50"/>
    <mergeCell ref="G45:G50"/>
    <mergeCell ref="H45:H50"/>
    <mergeCell ref="K45:K50"/>
    <mergeCell ref="L45:L50"/>
    <mergeCell ref="C42:C43"/>
    <mergeCell ref="D42:D43"/>
    <mergeCell ref="E42:E43"/>
    <mergeCell ref="F42:F43"/>
    <mergeCell ref="G42:G43"/>
    <mergeCell ref="H42:H43"/>
    <mergeCell ref="K51:K55"/>
    <mergeCell ref="L51:L55"/>
    <mergeCell ref="C56:C62"/>
    <mergeCell ref="D56:D62"/>
    <mergeCell ref="E56:E62"/>
    <mergeCell ref="F56:F62"/>
    <mergeCell ref="G56:G62"/>
    <mergeCell ref="H56:H62"/>
    <mergeCell ref="K56:K62"/>
    <mergeCell ref="L56:L62"/>
    <mergeCell ref="C51:C55"/>
    <mergeCell ref="D51:D55"/>
    <mergeCell ref="E51:E55"/>
    <mergeCell ref="F51:F55"/>
    <mergeCell ref="G51:G55"/>
    <mergeCell ref="H51:H55"/>
    <mergeCell ref="K63:K67"/>
    <mergeCell ref="L63:L67"/>
    <mergeCell ref="C68:C72"/>
    <mergeCell ref="D68:D72"/>
    <mergeCell ref="E68:E72"/>
    <mergeCell ref="F68:F72"/>
    <mergeCell ref="G68:G72"/>
    <mergeCell ref="H68:H72"/>
    <mergeCell ref="K68:K72"/>
    <mergeCell ref="L68:L72"/>
    <mergeCell ref="C63:C67"/>
    <mergeCell ref="D63:D67"/>
    <mergeCell ref="E63:E67"/>
    <mergeCell ref="F63:F67"/>
    <mergeCell ref="G63:G67"/>
    <mergeCell ref="H63:H67"/>
    <mergeCell ref="K73:K74"/>
    <mergeCell ref="L73:L74"/>
    <mergeCell ref="C75:C78"/>
    <mergeCell ref="D75:D78"/>
    <mergeCell ref="E75:E78"/>
    <mergeCell ref="F75:F78"/>
    <mergeCell ref="G75:G78"/>
    <mergeCell ref="H75:H78"/>
    <mergeCell ref="I75:I76"/>
    <mergeCell ref="J75:J76"/>
    <mergeCell ref="C73:C74"/>
    <mergeCell ref="D73:D74"/>
    <mergeCell ref="E73:E74"/>
    <mergeCell ref="F73:F74"/>
    <mergeCell ref="G73:G74"/>
    <mergeCell ref="H73:H74"/>
    <mergeCell ref="K75:K78"/>
    <mergeCell ref="L75:L78"/>
    <mergeCell ref="I77:I78"/>
    <mergeCell ref="J77:J78"/>
    <mergeCell ref="C79:C81"/>
    <mergeCell ref="D79:D81"/>
    <mergeCell ref="E79:E81"/>
    <mergeCell ref="F79:F81"/>
    <mergeCell ref="G79:G81"/>
    <mergeCell ref="H79:H81"/>
    <mergeCell ref="K79:K81"/>
    <mergeCell ref="L79:L81"/>
    <mergeCell ref="C83:C86"/>
    <mergeCell ref="D83:D86"/>
    <mergeCell ref="E83:E86"/>
    <mergeCell ref="F83:F86"/>
    <mergeCell ref="G83:G86"/>
    <mergeCell ref="H83:H86"/>
    <mergeCell ref="K83:K86"/>
    <mergeCell ref="L83:L86"/>
    <mergeCell ref="K87:K89"/>
    <mergeCell ref="L87:L89"/>
    <mergeCell ref="C90:C91"/>
    <mergeCell ref="D90:D91"/>
    <mergeCell ref="E90:E91"/>
    <mergeCell ref="F90:F91"/>
    <mergeCell ref="G90:G91"/>
    <mergeCell ref="H90:H91"/>
    <mergeCell ref="K90:K91"/>
    <mergeCell ref="L90:L91"/>
    <mergeCell ref="C87:C89"/>
    <mergeCell ref="D87:D89"/>
    <mergeCell ref="E87:E89"/>
    <mergeCell ref="F87:F89"/>
    <mergeCell ref="G87:G89"/>
    <mergeCell ref="H87:H89"/>
    <mergeCell ref="K92:K97"/>
    <mergeCell ref="L92:L97"/>
    <mergeCell ref="C98:C99"/>
    <mergeCell ref="D98:D99"/>
    <mergeCell ref="E98:E99"/>
    <mergeCell ref="F98:F99"/>
    <mergeCell ref="G98:G99"/>
    <mergeCell ref="H98:H99"/>
    <mergeCell ref="K98:K99"/>
    <mergeCell ref="L98:L99"/>
    <mergeCell ref="C92:C97"/>
    <mergeCell ref="D92:D97"/>
    <mergeCell ref="E92:E97"/>
    <mergeCell ref="F92:F97"/>
    <mergeCell ref="G92:G97"/>
    <mergeCell ref="H92:H97"/>
    <mergeCell ref="K106:K108"/>
    <mergeCell ref="L106:L108"/>
    <mergeCell ref="K109:K110"/>
    <mergeCell ref="L109:L110"/>
    <mergeCell ref="K100:K101"/>
    <mergeCell ref="L100:L101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C100:C101"/>
    <mergeCell ref="D100:D101"/>
    <mergeCell ref="E100:E101"/>
    <mergeCell ref="F100:F101"/>
    <mergeCell ref="G100:G101"/>
    <mergeCell ref="H100:H101"/>
    <mergeCell ref="K102:K103"/>
    <mergeCell ref="L102:L103"/>
    <mergeCell ref="C109:C110"/>
    <mergeCell ref="D109:D110"/>
    <mergeCell ref="E109:E110"/>
    <mergeCell ref="F109:F110"/>
    <mergeCell ref="G109:G110"/>
    <mergeCell ref="H109:H110"/>
    <mergeCell ref="C106:C108"/>
    <mergeCell ref="D106:D108"/>
    <mergeCell ref="E106:E108"/>
    <mergeCell ref="F106:F108"/>
    <mergeCell ref="G106:G108"/>
    <mergeCell ref="H106:H108"/>
    <mergeCell ref="K111:K117"/>
    <mergeCell ref="L111:L117"/>
    <mergeCell ref="C118:C123"/>
    <mergeCell ref="D118:D123"/>
    <mergeCell ref="E118:E123"/>
    <mergeCell ref="F118:F123"/>
    <mergeCell ref="G118:G123"/>
    <mergeCell ref="H118:H123"/>
    <mergeCell ref="I118:I119"/>
    <mergeCell ref="J118:J119"/>
    <mergeCell ref="K118:K123"/>
    <mergeCell ref="L118:L123"/>
    <mergeCell ref="C111:C117"/>
    <mergeCell ref="D111:D117"/>
    <mergeCell ref="E111:E117"/>
    <mergeCell ref="F111:F117"/>
    <mergeCell ref="G111:G117"/>
    <mergeCell ref="H111:H117"/>
    <mergeCell ref="I111:I112"/>
    <mergeCell ref="J111:J112"/>
    <mergeCell ref="C124:C125"/>
    <mergeCell ref="D124:D125"/>
    <mergeCell ref="E124:E125"/>
    <mergeCell ref="F124:F125"/>
    <mergeCell ref="G124:G125"/>
    <mergeCell ref="H124:H125"/>
    <mergeCell ref="K124:K125"/>
    <mergeCell ref="L124:L125"/>
    <mergeCell ref="K126:K127"/>
    <mergeCell ref="L126:L127"/>
    <mergeCell ref="C128:C133"/>
    <mergeCell ref="D128:D133"/>
    <mergeCell ref="E128:E133"/>
    <mergeCell ref="F128:F133"/>
    <mergeCell ref="G128:G133"/>
    <mergeCell ref="H128:H133"/>
    <mergeCell ref="K128:K133"/>
    <mergeCell ref="L128:L133"/>
    <mergeCell ref="C126:C127"/>
    <mergeCell ref="D126:D127"/>
    <mergeCell ref="E126:E127"/>
    <mergeCell ref="F126:F127"/>
    <mergeCell ref="G126:G127"/>
    <mergeCell ref="H126:H127"/>
    <mergeCell ref="K134:K135"/>
    <mergeCell ref="L134:L135"/>
    <mergeCell ref="C136:C139"/>
    <mergeCell ref="D136:D139"/>
    <mergeCell ref="E136:E139"/>
    <mergeCell ref="F136:F139"/>
    <mergeCell ref="G136:G139"/>
    <mergeCell ref="H136:H139"/>
    <mergeCell ref="K136:K139"/>
    <mergeCell ref="L136:L139"/>
    <mergeCell ref="C134:C135"/>
    <mergeCell ref="D134:D135"/>
    <mergeCell ref="E134:E135"/>
    <mergeCell ref="F134:F135"/>
    <mergeCell ref="G134:G135"/>
    <mergeCell ref="H134:H135"/>
    <mergeCell ref="K140:K141"/>
    <mergeCell ref="L140:L141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C140:C141"/>
    <mergeCell ref="D140:D141"/>
    <mergeCell ref="E140:E141"/>
    <mergeCell ref="F140:F141"/>
    <mergeCell ref="G140:G141"/>
    <mergeCell ref="H140:H141"/>
    <mergeCell ref="C151:J151"/>
    <mergeCell ref="K144:K145"/>
    <mergeCell ref="L144:L145"/>
    <mergeCell ref="C146:C149"/>
    <mergeCell ref="D146:D149"/>
    <mergeCell ref="E146:E149"/>
    <mergeCell ref="F146:F149"/>
    <mergeCell ref="G146:G149"/>
    <mergeCell ref="H146:H149"/>
    <mergeCell ref="K146:K149"/>
    <mergeCell ref="L146:L149"/>
    <mergeCell ref="M11:M15"/>
    <mergeCell ref="N11:N15"/>
    <mergeCell ref="M16:M17"/>
    <mergeCell ref="N16:N17"/>
    <mergeCell ref="M18:M20"/>
    <mergeCell ref="N18:N20"/>
    <mergeCell ref="M21:M24"/>
    <mergeCell ref="N21:N24"/>
    <mergeCell ref="M25:M30"/>
    <mergeCell ref="N25:N30"/>
    <mergeCell ref="M31:M37"/>
    <mergeCell ref="N31:N37"/>
    <mergeCell ref="M38:M41"/>
    <mergeCell ref="N38:N41"/>
    <mergeCell ref="M42:M43"/>
    <mergeCell ref="N42:N43"/>
    <mergeCell ref="M45:M50"/>
    <mergeCell ref="N45:N50"/>
    <mergeCell ref="M51:M55"/>
    <mergeCell ref="N51:N55"/>
    <mergeCell ref="M56:M62"/>
    <mergeCell ref="N56:N62"/>
    <mergeCell ref="M63:M67"/>
    <mergeCell ref="N63:N67"/>
    <mergeCell ref="M68:M72"/>
    <mergeCell ref="N68:N72"/>
    <mergeCell ref="M73:M74"/>
    <mergeCell ref="N73:N74"/>
    <mergeCell ref="M75:M78"/>
    <mergeCell ref="N75:N78"/>
    <mergeCell ref="M79:M81"/>
    <mergeCell ref="N79:N81"/>
    <mergeCell ref="M83:M86"/>
    <mergeCell ref="N83:N86"/>
    <mergeCell ref="M87:M89"/>
    <mergeCell ref="N87:N89"/>
    <mergeCell ref="M90:M91"/>
    <mergeCell ref="N90:N91"/>
    <mergeCell ref="M92:M97"/>
    <mergeCell ref="N92:N97"/>
    <mergeCell ref="M98:M99"/>
    <mergeCell ref="N98:N99"/>
    <mergeCell ref="M100:M101"/>
    <mergeCell ref="N100:N101"/>
    <mergeCell ref="M102:M103"/>
    <mergeCell ref="N102:N103"/>
    <mergeCell ref="M106:M108"/>
    <mergeCell ref="N106:N108"/>
    <mergeCell ref="M109:M110"/>
    <mergeCell ref="N109:N110"/>
    <mergeCell ref="M111:M117"/>
    <mergeCell ref="N111:N117"/>
    <mergeCell ref="M118:M123"/>
    <mergeCell ref="N118:N123"/>
    <mergeCell ref="M124:M125"/>
    <mergeCell ref="N124:N125"/>
    <mergeCell ref="M126:M127"/>
    <mergeCell ref="N126:N127"/>
    <mergeCell ref="M128:M133"/>
    <mergeCell ref="N128:N133"/>
    <mergeCell ref="M134:M135"/>
    <mergeCell ref="N134:N135"/>
    <mergeCell ref="M136:M139"/>
    <mergeCell ref="N136:N139"/>
    <mergeCell ref="M140:M141"/>
    <mergeCell ref="N140:N141"/>
    <mergeCell ref="M144:M145"/>
    <mergeCell ref="N144:N145"/>
    <mergeCell ref="M146:M149"/>
    <mergeCell ref="N146:N149"/>
  </mergeCells>
  <printOptions horizontalCentered="1"/>
  <pageMargins left="0" right="0" top="1.5354330708661419" bottom="0.51181102362204722" header="0.31496062992125984" footer="0.31496062992125984"/>
  <pageSetup paperSize="5" scale="46" fitToHeight="0" orientation="landscape" r:id="rId1"/>
  <headerFooter>
    <oddHeader>&amp;L&amp;G&amp;C&amp;"-,Negrita"&amp;48&amp;K002060
PLAN DE ACCIÓN 2023&amp;R&amp;G</oddHeader>
    <oddFooter>&amp;R&amp;P de &amp;N</oddFooter>
  </headerFooter>
  <rowBreaks count="19" manualBreakCount="19">
    <brk id="15" min="1" max="14" man="1"/>
    <brk id="20" min="1" max="14" man="1"/>
    <brk id="30" min="1" max="14" man="1"/>
    <brk id="41" min="1" max="14" man="1"/>
    <brk id="50" min="1" max="14" man="1"/>
    <brk id="55" min="1" max="14" man="1"/>
    <brk id="62" min="1" max="14" man="1"/>
    <brk id="72" min="1" max="14" man="1"/>
    <brk id="82" min="1" max="14" man="1"/>
    <brk id="86" min="1" max="14" man="1"/>
    <brk id="91" min="1" max="14" man="1"/>
    <brk id="99" min="1" max="14" man="1"/>
    <brk id="104" min="1" max="14" man="1"/>
    <brk id="110" min="1" max="14" man="1"/>
    <brk id="117" min="1" max="14" man="1"/>
    <brk id="125" min="1" max="14" man="1"/>
    <brk id="133" min="1" max="14" man="1"/>
    <brk id="139" min="1" max="14" man="1"/>
    <brk id="143" min="1" max="14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PDA 2023</vt:lpstr>
      <vt:lpstr>'PDA 2023'!Área_de_impresión</vt:lpstr>
      <vt:lpstr>'PDA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Jaider Antonio Martinez Trujillo</dc:creator>
  <cp:keywords/>
  <dc:description/>
  <cp:lastModifiedBy>Jaider Antonio Martinez Trujillo</cp:lastModifiedBy>
  <cp:revision/>
  <dcterms:created xsi:type="dcterms:W3CDTF">2023-02-14T22:32:14Z</dcterms:created>
  <dcterms:modified xsi:type="dcterms:W3CDTF">2023-03-28T20:40:05Z</dcterms:modified>
  <cp:category/>
  <cp:contentStatus/>
</cp:coreProperties>
</file>