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4\2. REPORTES PUBLICACIÓN\"/>
    </mc:Choice>
  </mc:AlternateContent>
  <xr:revisionPtr revIDLastSave="0" documentId="13_ncr:1_{9678DFED-4C5B-4C2B-873A-FEA431AAB011}" xr6:coauthVersionLast="47" xr6:coauthVersionMax="47" xr10:uidLastSave="{00000000-0000-0000-0000-000000000000}"/>
  <bookViews>
    <workbookView xWindow="-120" yWindow="-120" windowWidth="20730" windowHeight="11040" xr2:uid="{5A608683-4373-42E5-BAD2-CD63E31B1F35}"/>
  </bookViews>
  <sheets>
    <sheet name="1. CPF" sheetId="12" r:id="rId1"/>
    <sheet name="2. CREO" sheetId="16" r:id="rId2"/>
    <sheet name="3. DAD" sheetId="1" r:id="rId3"/>
    <sheet name="4. FCB" sheetId="9" r:id="rId4"/>
    <sheet name="5. FCE" sheetId="13" r:id="rId5"/>
    <sheet name="6.FCS" sheetId="11" r:id="rId6"/>
    <sheet name="7. FEE" sheetId="2" r:id="rId7"/>
    <sheet name="8. FHU" sheetId="5" r:id="rId8"/>
    <sheet name="9.FIN" sheetId="10" r:id="rId9"/>
    <sheet name="10. VAC" sheetId="14" r:id="rId10"/>
    <sheet name="11. VAD. ADM" sheetId="15" r:id="rId11"/>
    <sheet name="12. VAD. CONT" sheetId="6" r:id="rId12"/>
    <sheet name="13. VEX" sheetId="8" r:id="rId13"/>
    <sheet name="14. VIN" sheetId="4" r:id="rId14"/>
  </sheets>
  <externalReferences>
    <externalReference r:id="rId15"/>
  </externalReferences>
  <definedNames>
    <definedName name="_xlnm._FilterDatabase" localSheetId="0" hidden="1">'1. CPF'!$A$7:$BT$7</definedName>
    <definedName name="_xlnm._FilterDatabase" localSheetId="10" hidden="1">'11. VAD. ADM'!$A$7:$BT$7</definedName>
    <definedName name="_xlnm._FilterDatabase" localSheetId="11" hidden="1">'12. VAD. CONT'!$A$7:$BT$288</definedName>
    <definedName name="_xlnm._FilterDatabase" localSheetId="13" hidden="1">'14. VIN'!$A$7:$BT$7</definedName>
    <definedName name="_xlnm._FilterDatabase" localSheetId="1" hidden="1">'2. CREO'!$A$7:$BT$7</definedName>
    <definedName name="_xlnm._FilterDatabase" localSheetId="2" hidden="1">'3. DAD'!$A$7:$BT$7</definedName>
    <definedName name="_xlnm._FilterDatabase" localSheetId="4" hidden="1">'5. FCE'!$A$7:$BT$7</definedName>
    <definedName name="_xlnm._FilterDatabase" localSheetId="5" hidden="1">'6.FCS'!$A$7:$BT$7</definedName>
    <definedName name="_xlnm._FilterDatabase" localSheetId="6" hidden="1">'7. FEE'!$A$7:$BT$7</definedName>
    <definedName name="_xlnm._FilterDatabase" localSheetId="7" hidden="1">'8. FHU'!$A$7:$BT$7</definedName>
    <definedName name="cortea">[1]Datos!$C$2:$C$14</definedName>
    <definedName name="Delegatarios">[1]Datos!$B$2:$B$17</definedName>
    <definedName name="modalidad">[1]Datos!$E$2:$E$9</definedName>
    <definedName name="rubro">[1]Datos!$D$2:$D$6</definedName>
    <definedName name="tipologia">[1]Datos!$F$2:$F$10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6" l="1"/>
  <c r="AF8" i="16"/>
  <c r="AM8" i="16"/>
  <c r="AN8" i="16"/>
  <c r="AU8" i="16"/>
  <c r="AV8" i="16"/>
  <c r="AA9" i="16"/>
  <c r="AF9" i="16"/>
  <c r="AM9" i="16"/>
  <c r="AN9" i="16"/>
  <c r="AU9" i="16"/>
  <c r="AV9" i="16"/>
  <c r="AA10" i="16"/>
  <c r="AF10" i="16"/>
  <c r="AM10" i="16"/>
  <c r="AN10" i="16"/>
  <c r="AU10" i="16"/>
  <c r="AV10" i="16"/>
  <c r="AA11" i="16"/>
  <c r="AF11" i="16"/>
  <c r="AM11" i="16"/>
  <c r="AN11" i="16"/>
  <c r="AU11" i="16"/>
  <c r="AV11" i="16"/>
  <c r="AA12" i="16"/>
  <c r="AF12" i="16"/>
  <c r="AM12" i="16"/>
  <c r="AN12" i="16"/>
  <c r="AU12" i="16"/>
  <c r="AV12" i="16"/>
  <c r="AA13" i="16"/>
  <c r="AF13" i="16"/>
  <c r="AM13" i="16"/>
  <c r="AN13" i="16"/>
  <c r="AU13" i="16"/>
  <c r="AV13" i="16"/>
  <c r="AA14" i="16"/>
  <c r="AF14" i="16"/>
  <c r="AM14" i="16"/>
  <c r="AN14" i="16"/>
  <c r="AU14" i="16"/>
  <c r="AV14" i="16"/>
  <c r="AA15" i="16"/>
  <c r="AF15" i="16"/>
  <c r="AM15" i="16"/>
  <c r="AN15" i="16"/>
  <c r="AU15" i="16"/>
  <c r="AV15" i="16"/>
  <c r="AA16" i="16"/>
  <c r="AF16" i="16"/>
  <c r="AM16" i="16"/>
  <c r="AN16" i="16"/>
  <c r="AU16" i="16"/>
  <c r="AV16" i="16"/>
  <c r="AA17" i="16"/>
  <c r="AF17" i="16"/>
  <c r="AM17" i="16"/>
  <c r="AN17" i="16"/>
  <c r="AU17" i="16"/>
  <c r="AV17" i="16"/>
  <c r="AA18" i="16"/>
  <c r="AF18" i="16"/>
  <c r="AM18" i="16"/>
  <c r="AN18" i="16"/>
  <c r="AU18" i="16"/>
  <c r="AV18" i="16"/>
  <c r="AA19" i="16"/>
  <c r="AF19" i="16"/>
  <c r="AM19" i="16"/>
  <c r="AN19" i="16"/>
  <c r="AU19" i="16"/>
  <c r="AV19" i="16"/>
  <c r="AA20" i="16"/>
  <c r="AF20" i="16"/>
  <c r="AM20" i="16"/>
  <c r="AN20" i="16"/>
  <c r="AU20" i="16"/>
  <c r="AV20" i="16"/>
  <c r="AA21" i="16"/>
  <c r="AF21" i="16"/>
  <c r="AM21" i="16"/>
  <c r="AN21" i="16"/>
  <c r="AU21" i="16"/>
  <c r="AV21" i="16"/>
  <c r="AA22" i="16"/>
  <c r="AF22" i="16"/>
  <c r="AM22" i="16"/>
  <c r="AN22" i="16"/>
  <c r="AU22" i="16"/>
  <c r="AV22" i="16"/>
  <c r="AA23" i="16"/>
  <c r="AF23" i="16"/>
  <c r="AM23" i="16"/>
  <c r="AN23" i="16"/>
  <c r="AU23" i="16"/>
  <c r="AV23" i="16"/>
  <c r="AA24" i="16"/>
  <c r="AF24" i="16"/>
  <c r="AM24" i="16"/>
  <c r="AN24" i="16"/>
  <c r="AU24" i="16"/>
  <c r="AV24" i="16"/>
  <c r="AA25" i="16"/>
  <c r="AF25" i="16"/>
  <c r="AM25" i="16"/>
  <c r="AN25" i="16"/>
  <c r="AU25" i="16"/>
  <c r="AV25" i="16"/>
  <c r="AA26" i="16"/>
  <c r="AF26" i="16"/>
  <c r="AM26" i="16"/>
  <c r="AN26" i="16"/>
  <c r="AU26" i="16"/>
  <c r="AV26" i="16"/>
  <c r="AA27" i="16"/>
  <c r="AF27" i="16"/>
  <c r="AM27" i="16"/>
  <c r="AN27" i="16"/>
  <c r="AU27" i="16"/>
  <c r="AV27" i="16"/>
  <c r="AA28" i="16"/>
  <c r="AF28" i="16"/>
  <c r="AM28" i="16"/>
  <c r="AN28" i="16"/>
  <c r="AU28" i="16"/>
  <c r="AV28" i="16"/>
  <c r="E29" i="16"/>
  <c r="K29" i="16"/>
  <c r="AB29" i="16"/>
  <c r="AC29" i="16"/>
  <c r="AD29" i="16"/>
  <c r="AF29" i="16"/>
  <c r="AG29" i="16"/>
  <c r="AH29" i="16"/>
  <c r="AJ29" i="16"/>
  <c r="AN29" i="16"/>
  <c r="AR29" i="16"/>
  <c r="AT29" i="16"/>
  <c r="AU29" i="16" l="1"/>
  <c r="AT15" i="15"/>
  <c r="AR15" i="15"/>
  <c r="AJ15" i="15"/>
  <c r="AH15" i="15"/>
  <c r="AG15" i="15"/>
  <c r="AD15" i="15"/>
  <c r="AC15" i="15"/>
  <c r="AB15" i="15"/>
  <c r="K15" i="15"/>
  <c r="E15" i="15"/>
  <c r="AN14" i="15"/>
  <c r="AV14" i="15" s="1"/>
  <c r="AM14" i="15"/>
  <c r="AF14" i="15"/>
  <c r="AA14" i="15"/>
  <c r="AN13" i="15"/>
  <c r="AV13" i="15" s="1"/>
  <c r="AM13" i="15"/>
  <c r="AF13" i="15"/>
  <c r="AA13" i="15"/>
  <c r="AN12" i="15"/>
  <c r="AV12" i="15" s="1"/>
  <c r="AM12" i="15"/>
  <c r="AF12" i="15"/>
  <c r="AA12" i="15"/>
  <c r="AN11" i="15"/>
  <c r="AV11" i="15" s="1"/>
  <c r="AM11" i="15"/>
  <c r="AF11" i="15"/>
  <c r="AA11" i="15"/>
  <c r="AN10" i="15"/>
  <c r="AV10" i="15" s="1"/>
  <c r="AM10" i="15"/>
  <c r="AF10" i="15"/>
  <c r="AA10" i="15"/>
  <c r="AN9" i="15"/>
  <c r="AV9" i="15" s="1"/>
  <c r="AM9" i="15"/>
  <c r="AF9" i="15"/>
  <c r="AA9" i="15"/>
  <c r="AN8" i="15"/>
  <c r="AN15" i="15" s="1"/>
  <c r="AM8" i="15"/>
  <c r="AF8" i="15"/>
  <c r="AA8" i="15"/>
  <c r="J5" i="15"/>
  <c r="AF15" i="15" l="1"/>
  <c r="AU8" i="15"/>
  <c r="AU9" i="15"/>
  <c r="AU10" i="15"/>
  <c r="AU11" i="15"/>
  <c r="AU12" i="15"/>
  <c r="AU13" i="15"/>
  <c r="AU14" i="15"/>
  <c r="AV8" i="15"/>
  <c r="J5" i="13"/>
  <c r="AA8" i="13"/>
  <c r="AF8" i="13"/>
  <c r="AM8" i="13"/>
  <c r="AN8" i="13"/>
  <c r="AV8" i="13" s="1"/>
  <c r="AA9" i="13"/>
  <c r="AF9" i="13"/>
  <c r="AM9" i="13"/>
  <c r="AN9" i="13"/>
  <c r="AV9" i="13" s="1"/>
  <c r="AA10" i="13"/>
  <c r="AF10" i="13"/>
  <c r="AM10" i="13"/>
  <c r="AN10" i="13"/>
  <c r="AV10" i="13" s="1"/>
  <c r="AA11" i="13"/>
  <c r="AF11" i="13"/>
  <c r="AM11" i="13"/>
  <c r="AN11" i="13"/>
  <c r="AV11" i="13" s="1"/>
  <c r="AU11" i="13"/>
  <c r="AA12" i="13"/>
  <c r="AF12" i="13"/>
  <c r="AM12" i="13"/>
  <c r="AN12" i="13"/>
  <c r="AV12" i="13" s="1"/>
  <c r="AU12" i="13"/>
  <c r="AA13" i="13"/>
  <c r="AF13" i="13"/>
  <c r="AM13" i="13"/>
  <c r="AN13" i="13"/>
  <c r="AV13" i="13" s="1"/>
  <c r="AA14" i="13"/>
  <c r="AF14" i="13"/>
  <c r="AM14" i="13"/>
  <c r="AN14" i="13"/>
  <c r="AV14" i="13" s="1"/>
  <c r="AA15" i="13"/>
  <c r="AF15" i="13"/>
  <c r="AM15" i="13"/>
  <c r="AN15" i="13"/>
  <c r="AV15" i="13" s="1"/>
  <c r="AU15" i="13"/>
  <c r="AA16" i="13"/>
  <c r="AF16" i="13"/>
  <c r="AM16" i="13"/>
  <c r="AN16" i="13"/>
  <c r="AV16" i="13" s="1"/>
  <c r="AA17" i="13"/>
  <c r="AF17" i="13"/>
  <c r="AM17" i="13"/>
  <c r="AN17" i="13"/>
  <c r="AV17" i="13" s="1"/>
  <c r="AU17" i="13"/>
  <c r="AA18" i="13"/>
  <c r="AF18" i="13"/>
  <c r="AM18" i="13"/>
  <c r="AN18" i="13"/>
  <c r="AV18" i="13" s="1"/>
  <c r="AA19" i="13"/>
  <c r="AF19" i="13"/>
  <c r="AM19" i="13"/>
  <c r="AN19" i="13"/>
  <c r="AV19" i="13" s="1"/>
  <c r="AA20" i="13"/>
  <c r="AF20" i="13"/>
  <c r="AM20" i="13"/>
  <c r="AN20" i="13"/>
  <c r="AV20" i="13" s="1"/>
  <c r="AA21" i="13"/>
  <c r="AF21" i="13"/>
  <c r="AM21" i="13"/>
  <c r="AN21" i="13"/>
  <c r="AV21" i="13" s="1"/>
  <c r="AU21" i="13"/>
  <c r="AA22" i="13"/>
  <c r="AF22" i="13"/>
  <c r="AM22" i="13"/>
  <c r="AN22" i="13"/>
  <c r="AV22" i="13" s="1"/>
  <c r="E23" i="13"/>
  <c r="K23" i="13"/>
  <c r="AB23" i="13"/>
  <c r="AC23" i="13"/>
  <c r="AD23" i="13"/>
  <c r="AG23" i="13"/>
  <c r="AH23" i="13"/>
  <c r="AJ23" i="13"/>
  <c r="AR23" i="13"/>
  <c r="AT23" i="13"/>
  <c r="AU20" i="13" l="1"/>
  <c r="AN23" i="13"/>
  <c r="AU8" i="13"/>
  <c r="AU9" i="13"/>
  <c r="AU14" i="13"/>
  <c r="AU15" i="15"/>
  <c r="AU22" i="13"/>
  <c r="AU16" i="13"/>
  <c r="AU10" i="13"/>
  <c r="AF23" i="13"/>
  <c r="AU18" i="13"/>
  <c r="AU19" i="13"/>
  <c r="AU13" i="13"/>
  <c r="J5" i="12"/>
  <c r="AA8" i="12"/>
  <c r="AF8" i="12"/>
  <c r="AM8" i="12"/>
  <c r="AN8" i="12"/>
  <c r="AU8" i="12" s="1"/>
  <c r="AA9" i="12"/>
  <c r="AF9" i="12"/>
  <c r="AM9" i="12"/>
  <c r="AN9" i="12"/>
  <c r="AU9" i="12" s="1"/>
  <c r="AA10" i="12"/>
  <c r="AF10" i="12"/>
  <c r="AM10" i="12"/>
  <c r="AN10" i="12"/>
  <c r="AU10" i="12" s="1"/>
  <c r="AA11" i="12"/>
  <c r="AF11" i="12"/>
  <c r="AM11" i="12"/>
  <c r="AN11" i="12"/>
  <c r="AU11" i="12" s="1"/>
  <c r="AA12" i="12"/>
  <c r="AF12" i="12"/>
  <c r="AM12" i="12"/>
  <c r="AN12" i="12"/>
  <c r="AU12" i="12" s="1"/>
  <c r="AA13" i="12"/>
  <c r="AF13" i="12"/>
  <c r="AM13" i="12"/>
  <c r="AN13" i="12"/>
  <c r="AU13" i="12" s="1"/>
  <c r="AA14" i="12"/>
  <c r="AF14" i="12"/>
  <c r="AM14" i="12"/>
  <c r="AN14" i="12"/>
  <c r="AU14" i="12" s="1"/>
  <c r="AA15" i="12"/>
  <c r="AF15" i="12"/>
  <c r="AM15" i="12"/>
  <c r="AN15" i="12"/>
  <c r="AU15" i="12" s="1"/>
  <c r="AA16" i="12"/>
  <c r="AF16" i="12"/>
  <c r="AM16" i="12"/>
  <c r="AN16" i="12"/>
  <c r="AU16" i="12" s="1"/>
  <c r="AA17" i="12"/>
  <c r="AF17" i="12"/>
  <c r="AM17" i="12"/>
  <c r="AN17" i="12"/>
  <c r="AU17" i="12" s="1"/>
  <c r="AA18" i="12"/>
  <c r="AF18" i="12"/>
  <c r="AM18" i="12"/>
  <c r="AN18" i="12"/>
  <c r="AU18" i="12" s="1"/>
  <c r="AA19" i="12"/>
  <c r="AF19" i="12"/>
  <c r="AM19" i="12"/>
  <c r="AN19" i="12"/>
  <c r="AU19" i="12" s="1"/>
  <c r="AA20" i="12"/>
  <c r="AF20" i="12"/>
  <c r="AM20" i="12"/>
  <c r="AN20" i="12"/>
  <c r="AU20" i="12" s="1"/>
  <c r="AA21" i="12"/>
  <c r="AF21" i="12"/>
  <c r="AM21" i="12"/>
  <c r="AN21" i="12"/>
  <c r="AU21" i="12" s="1"/>
  <c r="AA22" i="12"/>
  <c r="AF22" i="12"/>
  <c r="AM22" i="12"/>
  <c r="AN22" i="12"/>
  <c r="AU22" i="12" s="1"/>
  <c r="AA23" i="12"/>
  <c r="AF23" i="12"/>
  <c r="AM23" i="12"/>
  <c r="AN23" i="12"/>
  <c r="AU23" i="12" s="1"/>
  <c r="AA24" i="12"/>
  <c r="AF24" i="12"/>
  <c r="AM24" i="12"/>
  <c r="AN24" i="12"/>
  <c r="AU24" i="12" s="1"/>
  <c r="AA25" i="12"/>
  <c r="AF25" i="12"/>
  <c r="AM25" i="12"/>
  <c r="AN25" i="12"/>
  <c r="AU25" i="12" s="1"/>
  <c r="AA26" i="12"/>
  <c r="AF26" i="12"/>
  <c r="AM26" i="12"/>
  <c r="AN26" i="12"/>
  <c r="AU26" i="12" s="1"/>
  <c r="AA27" i="12"/>
  <c r="AF27" i="12"/>
  <c r="AM27" i="12"/>
  <c r="AN27" i="12"/>
  <c r="AU27" i="12" s="1"/>
  <c r="E28" i="12"/>
  <c r="K28" i="12"/>
  <c r="AB28" i="12"/>
  <c r="AC28" i="12"/>
  <c r="AD28" i="12"/>
  <c r="AG28" i="12"/>
  <c r="AH28" i="12"/>
  <c r="AJ28" i="12"/>
  <c r="AR28" i="12"/>
  <c r="AT28" i="12"/>
  <c r="AU23" i="13" l="1"/>
  <c r="AU28" i="12"/>
  <c r="AF28" i="12"/>
  <c r="AN28" i="12"/>
  <c r="AV27" i="12"/>
  <c r="AV26" i="12"/>
  <c r="AV25" i="12"/>
  <c r="AV24" i="12"/>
  <c r="AV23" i="12"/>
  <c r="AV22" i="12"/>
  <c r="AV21" i="12"/>
  <c r="AV20" i="12"/>
  <c r="AV19" i="12"/>
  <c r="AV18" i="12"/>
  <c r="AV17" i="12"/>
  <c r="AV16" i="12"/>
  <c r="AV15" i="12"/>
  <c r="AV14" i="12"/>
  <c r="AV13" i="12"/>
  <c r="AV12" i="12"/>
  <c r="AV11" i="12"/>
  <c r="AV10" i="12"/>
  <c r="AV9" i="12"/>
  <c r="AV8" i="12"/>
  <c r="J5" i="11"/>
  <c r="AA8" i="11"/>
  <c r="AF8" i="11"/>
  <c r="AM8" i="11"/>
  <c r="AN8" i="11"/>
  <c r="AV8" i="11" s="1"/>
  <c r="AU8" i="11"/>
  <c r="AA9" i="11"/>
  <c r="AF9" i="11"/>
  <c r="AM9" i="11"/>
  <c r="AN9" i="11"/>
  <c r="AV9" i="11" s="1"/>
  <c r="AU9" i="11"/>
  <c r="AA10" i="11"/>
  <c r="AF10" i="11"/>
  <c r="AM10" i="11"/>
  <c r="AN10" i="11"/>
  <c r="AV10" i="11" s="1"/>
  <c r="AA11" i="11"/>
  <c r="AF11" i="11"/>
  <c r="AM11" i="11"/>
  <c r="AN11" i="11"/>
  <c r="AV11" i="11" s="1"/>
  <c r="AA12" i="11"/>
  <c r="AF12" i="11"/>
  <c r="AM12" i="11"/>
  <c r="AN12" i="11"/>
  <c r="AV12" i="11" s="1"/>
  <c r="AA13" i="11"/>
  <c r="AF13" i="11"/>
  <c r="AM13" i="11"/>
  <c r="AN13" i="11"/>
  <c r="AV13" i="11" s="1"/>
  <c r="E14" i="11"/>
  <c r="K14" i="11"/>
  <c r="AB14" i="11"/>
  <c r="AC14" i="11"/>
  <c r="AD14" i="11"/>
  <c r="AG14" i="11"/>
  <c r="AH14" i="11"/>
  <c r="AJ14" i="11"/>
  <c r="AR14" i="11"/>
  <c r="AT14" i="11"/>
  <c r="AU11" i="11" l="1"/>
  <c r="AN14" i="11"/>
  <c r="AU10" i="11"/>
  <c r="AF14" i="11"/>
  <c r="AU12" i="11"/>
  <c r="AU13" i="11"/>
  <c r="AU14" i="11" l="1"/>
  <c r="J5" i="6"/>
  <c r="AA8" i="6"/>
  <c r="AF8" i="6"/>
  <c r="AM8" i="6"/>
  <c r="AN8" i="6"/>
  <c r="AV8" i="6" s="1"/>
  <c r="AA9" i="6"/>
  <c r="AF9" i="6"/>
  <c r="AM9" i="6"/>
  <c r="AN9" i="6"/>
  <c r="AV9" i="6" s="1"/>
  <c r="AA10" i="6"/>
  <c r="AF10" i="6"/>
  <c r="AM10" i="6"/>
  <c r="AN10" i="6"/>
  <c r="AV10" i="6" s="1"/>
  <c r="AA11" i="6"/>
  <c r="AF11" i="6"/>
  <c r="AM11" i="6"/>
  <c r="AN11" i="6"/>
  <c r="AV11" i="6" s="1"/>
  <c r="AA12" i="6"/>
  <c r="AF12" i="6"/>
  <c r="AM12" i="6"/>
  <c r="AN12" i="6"/>
  <c r="AV12" i="6" s="1"/>
  <c r="AU12" i="6"/>
  <c r="AA13" i="6"/>
  <c r="AF13" i="6"/>
  <c r="AM13" i="6"/>
  <c r="AN13" i="6"/>
  <c r="AV13" i="6" s="1"/>
  <c r="AA14" i="6"/>
  <c r="AF14" i="6"/>
  <c r="AM14" i="6"/>
  <c r="AN14" i="6"/>
  <c r="AV14" i="6" s="1"/>
  <c r="AU14" i="6"/>
  <c r="AA15" i="6"/>
  <c r="AF15" i="6"/>
  <c r="AM15" i="6"/>
  <c r="AN15" i="6"/>
  <c r="AV15" i="6" s="1"/>
  <c r="AA16" i="6"/>
  <c r="AF16" i="6"/>
  <c r="AM16" i="6"/>
  <c r="AN16" i="6"/>
  <c r="AV16" i="6" s="1"/>
  <c r="AU16" i="6"/>
  <c r="AA17" i="6"/>
  <c r="AF17" i="6"/>
  <c r="AM17" i="6"/>
  <c r="AN17" i="6"/>
  <c r="AV17" i="6" s="1"/>
  <c r="AA18" i="6"/>
  <c r="AF18" i="6"/>
  <c r="AM18" i="6"/>
  <c r="AN18" i="6"/>
  <c r="AV18" i="6" s="1"/>
  <c r="AA19" i="6"/>
  <c r="AF19" i="6"/>
  <c r="AM19" i="6"/>
  <c r="AN19" i="6"/>
  <c r="AV19" i="6" s="1"/>
  <c r="AA20" i="6"/>
  <c r="AF20" i="6"/>
  <c r="AM20" i="6"/>
  <c r="AN20" i="6"/>
  <c r="AV20" i="6" s="1"/>
  <c r="AU20" i="6"/>
  <c r="AA21" i="6"/>
  <c r="AF21" i="6"/>
  <c r="AM21" i="6"/>
  <c r="AN21" i="6"/>
  <c r="AV21" i="6" s="1"/>
  <c r="AA22" i="6"/>
  <c r="AF22" i="6"/>
  <c r="AM22" i="6"/>
  <c r="AN22" i="6"/>
  <c r="AV22" i="6" s="1"/>
  <c r="AA23" i="6"/>
  <c r="AF23" i="6"/>
  <c r="AM23" i="6"/>
  <c r="AN23" i="6"/>
  <c r="AV23" i="6" s="1"/>
  <c r="AU23" i="6"/>
  <c r="AA24" i="6"/>
  <c r="AF24" i="6"/>
  <c r="AM24" i="6"/>
  <c r="AN24" i="6"/>
  <c r="AV24" i="6" s="1"/>
  <c r="AA25" i="6"/>
  <c r="AF25" i="6"/>
  <c r="AM25" i="6"/>
  <c r="AN25" i="6"/>
  <c r="AV25" i="6" s="1"/>
  <c r="AA26" i="6"/>
  <c r="AF26" i="6"/>
  <c r="AM26" i="6"/>
  <c r="AN26" i="6"/>
  <c r="AV26" i="6" s="1"/>
  <c r="AA27" i="6"/>
  <c r="AF27" i="6"/>
  <c r="AM27" i="6"/>
  <c r="AN27" i="6"/>
  <c r="AV27" i="6" s="1"/>
  <c r="AA28" i="6"/>
  <c r="AF28" i="6"/>
  <c r="AM28" i="6"/>
  <c r="AN28" i="6"/>
  <c r="AV28" i="6" s="1"/>
  <c r="AA29" i="6"/>
  <c r="AF29" i="6"/>
  <c r="AM29" i="6"/>
  <c r="AN29" i="6"/>
  <c r="AV29" i="6" s="1"/>
  <c r="AA30" i="6"/>
  <c r="AF30" i="6"/>
  <c r="AM30" i="6"/>
  <c r="AN30" i="6"/>
  <c r="AV30" i="6" s="1"/>
  <c r="AA31" i="6"/>
  <c r="AF31" i="6"/>
  <c r="AM31" i="6"/>
  <c r="AN31" i="6"/>
  <c r="AV31" i="6" s="1"/>
  <c r="AA32" i="6"/>
  <c r="AF32" i="6"/>
  <c r="AM32" i="6"/>
  <c r="AN32" i="6"/>
  <c r="AV32" i="6" s="1"/>
  <c r="AA33" i="6"/>
  <c r="AF33" i="6"/>
  <c r="AM33" i="6"/>
  <c r="AN33" i="6"/>
  <c r="AV33" i="6" s="1"/>
  <c r="AA34" i="6"/>
  <c r="AF34" i="6"/>
  <c r="AM34" i="6"/>
  <c r="AN34" i="6"/>
  <c r="AV34" i="6" s="1"/>
  <c r="AU34" i="6"/>
  <c r="AA35" i="6"/>
  <c r="AF35" i="6"/>
  <c r="AM35" i="6"/>
  <c r="AN35" i="6"/>
  <c r="AV35" i="6" s="1"/>
  <c r="AA36" i="6"/>
  <c r="AF36" i="6"/>
  <c r="AM36" i="6"/>
  <c r="AN36" i="6"/>
  <c r="AV36" i="6" s="1"/>
  <c r="AA37" i="6"/>
  <c r="AF37" i="6"/>
  <c r="AM37" i="6"/>
  <c r="AN37" i="6"/>
  <c r="AV37" i="6" s="1"/>
  <c r="AA38" i="6"/>
  <c r="AF38" i="6"/>
  <c r="AM38" i="6"/>
  <c r="AN38" i="6"/>
  <c r="AV38" i="6" s="1"/>
  <c r="AU38" i="6"/>
  <c r="AA39" i="6"/>
  <c r="AF39" i="6"/>
  <c r="AM39" i="6"/>
  <c r="AN39" i="6"/>
  <c r="AV39" i="6" s="1"/>
  <c r="AU39" i="6"/>
  <c r="AA40" i="6"/>
  <c r="AF40" i="6"/>
  <c r="AM40" i="6"/>
  <c r="AN40" i="6"/>
  <c r="AV40" i="6" s="1"/>
  <c r="AA41" i="6"/>
  <c r="AF41" i="6"/>
  <c r="AM41" i="6"/>
  <c r="AN41" i="6"/>
  <c r="AV41" i="6" s="1"/>
  <c r="AA42" i="6"/>
  <c r="AF42" i="6"/>
  <c r="AM42" i="6"/>
  <c r="AN42" i="6"/>
  <c r="AV42" i="6" s="1"/>
  <c r="AU42" i="6"/>
  <c r="AA43" i="6"/>
  <c r="AF43" i="6"/>
  <c r="AM43" i="6"/>
  <c r="AN43" i="6"/>
  <c r="AV43" i="6" s="1"/>
  <c r="AA44" i="6"/>
  <c r="AF44" i="6"/>
  <c r="AM44" i="6"/>
  <c r="AN44" i="6"/>
  <c r="AV44" i="6" s="1"/>
  <c r="AA45" i="6"/>
  <c r="AF45" i="6"/>
  <c r="AM45" i="6"/>
  <c r="AN45" i="6"/>
  <c r="AV45" i="6" s="1"/>
  <c r="AA46" i="6"/>
  <c r="AF46" i="6"/>
  <c r="AM46" i="6"/>
  <c r="AN46" i="6"/>
  <c r="AV46" i="6" s="1"/>
  <c r="AU46" i="6"/>
  <c r="AA47" i="6"/>
  <c r="AF47" i="6"/>
  <c r="AM47" i="6"/>
  <c r="AN47" i="6"/>
  <c r="AV47" i="6" s="1"/>
  <c r="AU47" i="6"/>
  <c r="AA48" i="6"/>
  <c r="AF48" i="6"/>
  <c r="AM48" i="6"/>
  <c r="AN48" i="6"/>
  <c r="AV48" i="6" s="1"/>
  <c r="AA49" i="6"/>
  <c r="AF49" i="6"/>
  <c r="AM49" i="6"/>
  <c r="AN49" i="6"/>
  <c r="AV49" i="6" s="1"/>
  <c r="AA50" i="6"/>
  <c r="AF50" i="6"/>
  <c r="AM50" i="6"/>
  <c r="AN50" i="6"/>
  <c r="AV50" i="6" s="1"/>
  <c r="AA51" i="6"/>
  <c r="AF51" i="6"/>
  <c r="AM51" i="6"/>
  <c r="AN51" i="6"/>
  <c r="AV51" i="6" s="1"/>
  <c r="AU51" i="6"/>
  <c r="AA52" i="6"/>
  <c r="AF52" i="6"/>
  <c r="AM52" i="6"/>
  <c r="AN52" i="6"/>
  <c r="AV52" i="6" s="1"/>
  <c r="AA53" i="6"/>
  <c r="AF53" i="6"/>
  <c r="AM53" i="6"/>
  <c r="AN53" i="6"/>
  <c r="AV53" i="6" s="1"/>
  <c r="AA54" i="6"/>
  <c r="AF54" i="6"/>
  <c r="AM54" i="6"/>
  <c r="AN54" i="6"/>
  <c r="AV54" i="6" s="1"/>
  <c r="AU54" i="6"/>
  <c r="AA55" i="6"/>
  <c r="AF55" i="6"/>
  <c r="AM55" i="6"/>
  <c r="AN55" i="6"/>
  <c r="AV55" i="6" s="1"/>
  <c r="AA56" i="6"/>
  <c r="AF56" i="6"/>
  <c r="AM56" i="6"/>
  <c r="AN56" i="6"/>
  <c r="AV56" i="6" s="1"/>
  <c r="AA57" i="6"/>
  <c r="AF57" i="6"/>
  <c r="AM57" i="6"/>
  <c r="AN57" i="6"/>
  <c r="AV57" i="6" s="1"/>
  <c r="AA58" i="6"/>
  <c r="AF58" i="6"/>
  <c r="AM58" i="6"/>
  <c r="AN58" i="6"/>
  <c r="AV58" i="6" s="1"/>
  <c r="AA59" i="6"/>
  <c r="AF59" i="6"/>
  <c r="AM59" i="6"/>
  <c r="AN59" i="6"/>
  <c r="AV59" i="6" s="1"/>
  <c r="AA60" i="6"/>
  <c r="AF60" i="6"/>
  <c r="AM60" i="6"/>
  <c r="AN60" i="6"/>
  <c r="AV60" i="6" s="1"/>
  <c r="AA61" i="6"/>
  <c r="AF61" i="6"/>
  <c r="AM61" i="6"/>
  <c r="AN61" i="6"/>
  <c r="AV61" i="6" s="1"/>
  <c r="AA62" i="6"/>
  <c r="AF62" i="6"/>
  <c r="AM62" i="6"/>
  <c r="AN62" i="6"/>
  <c r="AV62" i="6" s="1"/>
  <c r="AU62" i="6"/>
  <c r="AA63" i="6"/>
  <c r="AF63" i="6"/>
  <c r="AM63" i="6"/>
  <c r="AN63" i="6"/>
  <c r="AV63" i="6" s="1"/>
  <c r="AA64" i="6"/>
  <c r="AF64" i="6"/>
  <c r="AM64" i="6"/>
  <c r="AN64" i="6"/>
  <c r="AV64" i="6" s="1"/>
  <c r="AA65" i="6"/>
  <c r="AF65" i="6"/>
  <c r="AM65" i="6"/>
  <c r="AN65" i="6"/>
  <c r="AV65" i="6" s="1"/>
  <c r="AU65" i="6"/>
  <c r="AA66" i="6"/>
  <c r="AF66" i="6"/>
  <c r="AM66" i="6"/>
  <c r="AN66" i="6"/>
  <c r="AV66" i="6" s="1"/>
  <c r="AA67" i="6"/>
  <c r="AF67" i="6"/>
  <c r="AM67" i="6"/>
  <c r="AN67" i="6"/>
  <c r="AV67" i="6" s="1"/>
  <c r="AA68" i="6"/>
  <c r="AF68" i="6"/>
  <c r="AM68" i="6"/>
  <c r="AN68" i="6"/>
  <c r="AV68" i="6" s="1"/>
  <c r="AA69" i="6"/>
  <c r="AF69" i="6"/>
  <c r="AM69" i="6"/>
  <c r="AN69" i="6"/>
  <c r="AV69" i="6" s="1"/>
  <c r="AU69" i="6"/>
  <c r="AA70" i="6"/>
  <c r="AF70" i="6"/>
  <c r="AM70" i="6"/>
  <c r="AN70" i="6"/>
  <c r="AV70" i="6" s="1"/>
  <c r="AA71" i="6"/>
  <c r="AF71" i="6"/>
  <c r="AM71" i="6"/>
  <c r="AN71" i="6"/>
  <c r="AV71" i="6" s="1"/>
  <c r="AU71" i="6"/>
  <c r="AA72" i="6"/>
  <c r="AF72" i="6"/>
  <c r="AM72" i="6"/>
  <c r="AN72" i="6"/>
  <c r="AV72" i="6" s="1"/>
  <c r="AA73" i="6"/>
  <c r="AF73" i="6"/>
  <c r="AM73" i="6"/>
  <c r="AN73" i="6"/>
  <c r="AV73" i="6" s="1"/>
  <c r="AA74" i="6"/>
  <c r="AF74" i="6"/>
  <c r="AM74" i="6"/>
  <c r="AN74" i="6"/>
  <c r="AV74" i="6" s="1"/>
  <c r="AU74" i="6"/>
  <c r="AA75" i="6"/>
  <c r="AF75" i="6"/>
  <c r="AM75" i="6"/>
  <c r="AN75" i="6"/>
  <c r="AV75" i="6" s="1"/>
  <c r="AA76" i="6"/>
  <c r="AF76" i="6"/>
  <c r="AM76" i="6"/>
  <c r="AN76" i="6"/>
  <c r="AV76" i="6" s="1"/>
  <c r="AA77" i="6"/>
  <c r="AF77" i="6"/>
  <c r="AM77" i="6"/>
  <c r="AN77" i="6"/>
  <c r="AV77" i="6" s="1"/>
  <c r="AA78" i="6"/>
  <c r="AF78" i="6"/>
  <c r="AM78" i="6"/>
  <c r="AN78" i="6"/>
  <c r="AV78" i="6" s="1"/>
  <c r="AU78" i="6"/>
  <c r="AA79" i="6"/>
  <c r="AF79" i="6"/>
  <c r="AM79" i="6"/>
  <c r="AN79" i="6"/>
  <c r="AV79" i="6" s="1"/>
  <c r="AA80" i="6"/>
  <c r="AF80" i="6"/>
  <c r="AM80" i="6"/>
  <c r="AN80" i="6"/>
  <c r="AV80" i="6" s="1"/>
  <c r="AA81" i="6"/>
  <c r="AF81" i="6"/>
  <c r="AM81" i="6"/>
  <c r="AN81" i="6"/>
  <c r="AV81" i="6" s="1"/>
  <c r="AA82" i="6"/>
  <c r="AF82" i="6"/>
  <c r="AM82" i="6"/>
  <c r="AN82" i="6"/>
  <c r="AV82" i="6" s="1"/>
  <c r="AU82" i="6"/>
  <c r="AA83" i="6"/>
  <c r="AF83" i="6"/>
  <c r="AM83" i="6"/>
  <c r="AN83" i="6"/>
  <c r="AV83" i="6" s="1"/>
  <c r="AU83" i="6"/>
  <c r="AA84" i="6"/>
  <c r="AF84" i="6"/>
  <c r="AM84" i="6"/>
  <c r="AN84" i="6"/>
  <c r="AV84" i="6" s="1"/>
  <c r="AA85" i="6"/>
  <c r="AF85" i="6"/>
  <c r="AM85" i="6"/>
  <c r="AN85" i="6"/>
  <c r="AV85" i="6" s="1"/>
  <c r="AA86" i="6"/>
  <c r="AF86" i="6"/>
  <c r="AM86" i="6"/>
  <c r="AN86" i="6"/>
  <c r="AV86" i="6" s="1"/>
  <c r="AU86" i="6"/>
  <c r="AA87" i="6"/>
  <c r="AF87" i="6"/>
  <c r="AM87" i="6"/>
  <c r="AN87" i="6"/>
  <c r="AV87" i="6" s="1"/>
  <c r="AU87" i="6"/>
  <c r="AA88" i="6"/>
  <c r="AF88" i="6"/>
  <c r="AM88" i="6"/>
  <c r="AN88" i="6"/>
  <c r="AV88" i="6" s="1"/>
  <c r="AU88" i="6"/>
  <c r="AA89" i="6"/>
  <c r="AF89" i="6"/>
  <c r="AM89" i="6"/>
  <c r="AN89" i="6"/>
  <c r="AV89" i="6" s="1"/>
  <c r="AA90" i="6"/>
  <c r="AF90" i="6"/>
  <c r="AM90" i="6"/>
  <c r="AN90" i="6"/>
  <c r="AV90" i="6" s="1"/>
  <c r="AA91" i="6"/>
  <c r="AF91" i="6"/>
  <c r="AM91" i="6"/>
  <c r="AN91" i="6"/>
  <c r="AV91" i="6" s="1"/>
  <c r="AA92" i="6"/>
  <c r="AF92" i="6"/>
  <c r="AM92" i="6"/>
  <c r="AN92" i="6"/>
  <c r="AV92" i="6" s="1"/>
  <c r="AU92" i="6"/>
  <c r="AA93" i="6"/>
  <c r="AF93" i="6"/>
  <c r="AM93" i="6"/>
  <c r="AN93" i="6"/>
  <c r="AU93" i="6"/>
  <c r="AV93" i="6"/>
  <c r="AA94" i="6"/>
  <c r="AF94" i="6"/>
  <c r="AM94" i="6"/>
  <c r="AN94" i="6"/>
  <c r="AU94" i="6"/>
  <c r="AV94" i="6"/>
  <c r="AA95" i="6"/>
  <c r="AF95" i="6"/>
  <c r="AM95" i="6"/>
  <c r="AN95" i="6"/>
  <c r="AU95" i="6"/>
  <c r="AV95" i="6"/>
  <c r="AA96" i="6"/>
  <c r="AF96" i="6"/>
  <c r="AM96" i="6"/>
  <c r="AN96" i="6"/>
  <c r="AU96" i="6"/>
  <c r="AV96" i="6"/>
  <c r="AA97" i="6"/>
  <c r="AF97" i="6"/>
  <c r="AM97" i="6"/>
  <c r="AN97" i="6"/>
  <c r="AU97" i="6"/>
  <c r="AV97" i="6"/>
  <c r="AA98" i="6"/>
  <c r="AF98" i="6"/>
  <c r="AM98" i="6"/>
  <c r="AN98" i="6"/>
  <c r="AU98" i="6"/>
  <c r="AV98" i="6"/>
  <c r="AA99" i="6"/>
  <c r="AF99" i="6"/>
  <c r="AM99" i="6"/>
  <c r="AN99" i="6"/>
  <c r="AU99" i="6"/>
  <c r="AV99" i="6"/>
  <c r="AA100" i="6"/>
  <c r="AF100" i="6"/>
  <c r="AM100" i="6"/>
  <c r="AN100" i="6"/>
  <c r="AU100" i="6"/>
  <c r="AV100" i="6"/>
  <c r="AA101" i="6"/>
  <c r="AF101" i="6"/>
  <c r="AM101" i="6"/>
  <c r="AN101" i="6"/>
  <c r="AU101" i="6"/>
  <c r="AV101" i="6"/>
  <c r="AA102" i="6"/>
  <c r="AF102" i="6"/>
  <c r="AM102" i="6"/>
  <c r="AN102" i="6"/>
  <c r="AU102" i="6"/>
  <c r="AV102" i="6"/>
  <c r="AA103" i="6"/>
  <c r="AF103" i="6"/>
  <c r="AM103" i="6"/>
  <c r="AN103" i="6"/>
  <c r="AU103" i="6"/>
  <c r="AV103" i="6"/>
  <c r="AA104" i="6"/>
  <c r="AF104" i="6"/>
  <c r="AM104" i="6"/>
  <c r="AN104" i="6"/>
  <c r="AU104" i="6"/>
  <c r="AV104" i="6"/>
  <c r="AA105" i="6"/>
  <c r="AF105" i="6"/>
  <c r="AM105" i="6"/>
  <c r="AN105" i="6"/>
  <c r="AU105" i="6"/>
  <c r="AV105" i="6"/>
  <c r="AA106" i="6"/>
  <c r="AF106" i="6"/>
  <c r="AM106" i="6"/>
  <c r="AN106" i="6"/>
  <c r="AU106" i="6"/>
  <c r="AV106" i="6"/>
  <c r="AA107" i="6"/>
  <c r="AF107" i="6"/>
  <c r="AM107" i="6"/>
  <c r="AN107" i="6"/>
  <c r="AU107" i="6"/>
  <c r="AV107" i="6"/>
  <c r="AA108" i="6"/>
  <c r="AF108" i="6"/>
  <c r="AM108" i="6"/>
  <c r="AN108" i="6"/>
  <c r="AU108" i="6"/>
  <c r="AV108" i="6"/>
  <c r="AA109" i="6"/>
  <c r="AF109" i="6"/>
  <c r="AM109" i="6"/>
  <c r="AN109" i="6"/>
  <c r="AU109" i="6"/>
  <c r="AV109" i="6"/>
  <c r="AA110" i="6"/>
  <c r="AF110" i="6"/>
  <c r="AM110" i="6"/>
  <c r="AN110" i="6"/>
  <c r="AU110" i="6"/>
  <c r="AV110" i="6"/>
  <c r="AA111" i="6"/>
  <c r="AF111" i="6"/>
  <c r="AM111" i="6"/>
  <c r="AN111" i="6"/>
  <c r="AU111" i="6"/>
  <c r="AV111" i="6"/>
  <c r="AA112" i="6"/>
  <c r="AF112" i="6"/>
  <c r="AM112" i="6"/>
  <c r="AN112" i="6"/>
  <c r="AU112" i="6"/>
  <c r="AV112" i="6"/>
  <c r="AA113" i="6"/>
  <c r="AF113" i="6"/>
  <c r="AM113" i="6"/>
  <c r="AN113" i="6"/>
  <c r="AU113" i="6"/>
  <c r="AV113" i="6"/>
  <c r="AA114" i="6"/>
  <c r="AF114" i="6"/>
  <c r="AM114" i="6"/>
  <c r="AN114" i="6"/>
  <c r="AU114" i="6"/>
  <c r="AV114" i="6"/>
  <c r="AA115" i="6"/>
  <c r="AF115" i="6"/>
  <c r="AM115" i="6"/>
  <c r="AN115" i="6"/>
  <c r="AU115" i="6"/>
  <c r="AV115" i="6"/>
  <c r="AA116" i="6"/>
  <c r="AF116" i="6"/>
  <c r="AM116" i="6"/>
  <c r="AN116" i="6"/>
  <c r="AU116" i="6"/>
  <c r="AV116" i="6"/>
  <c r="AA117" i="6"/>
  <c r="AF117" i="6"/>
  <c r="AM117" i="6"/>
  <c r="AN117" i="6"/>
  <c r="AU117" i="6"/>
  <c r="AV117" i="6"/>
  <c r="AA118" i="6"/>
  <c r="AF118" i="6"/>
  <c r="AM118" i="6"/>
  <c r="AN118" i="6"/>
  <c r="AU118" i="6"/>
  <c r="AV118" i="6"/>
  <c r="AA119" i="6"/>
  <c r="AF119" i="6"/>
  <c r="AM119" i="6"/>
  <c r="AN119" i="6"/>
  <c r="AU119" i="6"/>
  <c r="AV119" i="6"/>
  <c r="AA120" i="6"/>
  <c r="AF120" i="6"/>
  <c r="AM120" i="6"/>
  <c r="AN120" i="6"/>
  <c r="AU120" i="6"/>
  <c r="AV120" i="6"/>
  <c r="AA121" i="6"/>
  <c r="AF121" i="6"/>
  <c r="AM121" i="6"/>
  <c r="AN121" i="6"/>
  <c r="AU121" i="6"/>
  <c r="AV121" i="6"/>
  <c r="AA122" i="6"/>
  <c r="AF122" i="6"/>
  <c r="AM122" i="6"/>
  <c r="AN122" i="6"/>
  <c r="AU122" i="6"/>
  <c r="AV122" i="6"/>
  <c r="AA123" i="6"/>
  <c r="AF123" i="6"/>
  <c r="AM123" i="6"/>
  <c r="AN123" i="6"/>
  <c r="AU123" i="6"/>
  <c r="AV123" i="6"/>
  <c r="AA124" i="6"/>
  <c r="AF124" i="6"/>
  <c r="AM124" i="6"/>
  <c r="AN124" i="6"/>
  <c r="AU124" i="6"/>
  <c r="AV124" i="6"/>
  <c r="AA125" i="6"/>
  <c r="AF125" i="6"/>
  <c r="AM125" i="6"/>
  <c r="AN125" i="6"/>
  <c r="AU125" i="6"/>
  <c r="AV125" i="6"/>
  <c r="AA126" i="6"/>
  <c r="AF126" i="6"/>
  <c r="AM126" i="6"/>
  <c r="AN126" i="6"/>
  <c r="AU126" i="6"/>
  <c r="AV126" i="6"/>
  <c r="AA127" i="6"/>
  <c r="AF127" i="6"/>
  <c r="AM127" i="6"/>
  <c r="AN127" i="6"/>
  <c r="AU127" i="6"/>
  <c r="AV127" i="6"/>
  <c r="AA128" i="6"/>
  <c r="AF128" i="6"/>
  <c r="AM128" i="6"/>
  <c r="AN128" i="6"/>
  <c r="AU128" i="6"/>
  <c r="AV128" i="6"/>
  <c r="AA129" i="6"/>
  <c r="AF129" i="6"/>
  <c r="AM129" i="6"/>
  <c r="AN129" i="6"/>
  <c r="AU129" i="6"/>
  <c r="AV129" i="6"/>
  <c r="AA130" i="6"/>
  <c r="AF130" i="6"/>
  <c r="AM130" i="6"/>
  <c r="AN130" i="6"/>
  <c r="AU130" i="6"/>
  <c r="AV130" i="6"/>
  <c r="AA131" i="6"/>
  <c r="AF131" i="6"/>
  <c r="AM131" i="6"/>
  <c r="AN131" i="6"/>
  <c r="AU131" i="6"/>
  <c r="AV131" i="6"/>
  <c r="AA132" i="6"/>
  <c r="AF132" i="6"/>
  <c r="AM132" i="6"/>
  <c r="AN132" i="6"/>
  <c r="AU132" i="6"/>
  <c r="AV132" i="6"/>
  <c r="AA133" i="6"/>
  <c r="AF133" i="6"/>
  <c r="AM133" i="6"/>
  <c r="AN133" i="6"/>
  <c r="AU133" i="6"/>
  <c r="AV133" i="6"/>
  <c r="AA134" i="6"/>
  <c r="AF134" i="6"/>
  <c r="AM134" i="6"/>
  <c r="AN134" i="6"/>
  <c r="AU134" i="6"/>
  <c r="AV134" i="6"/>
  <c r="AA135" i="6"/>
  <c r="AF135" i="6"/>
  <c r="AM135" i="6"/>
  <c r="AN135" i="6"/>
  <c r="AU135" i="6"/>
  <c r="AV135" i="6"/>
  <c r="AA136" i="6"/>
  <c r="AF136" i="6"/>
  <c r="AM136" i="6"/>
  <c r="AN136" i="6"/>
  <c r="AU136" i="6"/>
  <c r="AV136" i="6"/>
  <c r="AA137" i="6"/>
  <c r="AF137" i="6"/>
  <c r="AM137" i="6"/>
  <c r="AN137" i="6"/>
  <c r="AU137" i="6"/>
  <c r="AV137" i="6"/>
  <c r="AA138" i="6"/>
  <c r="AF138" i="6"/>
  <c r="AM138" i="6"/>
  <c r="AN138" i="6"/>
  <c r="AU138" i="6"/>
  <c r="AV138" i="6"/>
  <c r="AA139" i="6"/>
  <c r="AF139" i="6"/>
  <c r="AM139" i="6"/>
  <c r="AN139" i="6"/>
  <c r="AU139" i="6"/>
  <c r="AV139" i="6"/>
  <c r="AA140" i="6"/>
  <c r="AF140" i="6"/>
  <c r="AM140" i="6"/>
  <c r="AN140" i="6"/>
  <c r="AU140" i="6"/>
  <c r="AV140" i="6"/>
  <c r="AA141" i="6"/>
  <c r="AF141" i="6"/>
  <c r="AM141" i="6"/>
  <c r="AN141" i="6"/>
  <c r="AU141" i="6"/>
  <c r="AV141" i="6"/>
  <c r="AA142" i="6"/>
  <c r="AF142" i="6"/>
  <c r="AM142" i="6"/>
  <c r="AN142" i="6"/>
  <c r="AU142" i="6"/>
  <c r="AV142" i="6"/>
  <c r="AA143" i="6"/>
  <c r="AF143" i="6"/>
  <c r="AM143" i="6"/>
  <c r="AN143" i="6"/>
  <c r="AU143" i="6"/>
  <c r="AV143" i="6"/>
  <c r="AA144" i="6"/>
  <c r="AF144" i="6"/>
  <c r="AM144" i="6"/>
  <c r="AN144" i="6"/>
  <c r="AU144" i="6"/>
  <c r="AV144" i="6"/>
  <c r="AA145" i="6"/>
  <c r="AF145" i="6"/>
  <c r="AM145" i="6"/>
  <c r="AN145" i="6"/>
  <c r="AU145" i="6"/>
  <c r="AV145" i="6"/>
  <c r="AA146" i="6"/>
  <c r="AF146" i="6"/>
  <c r="AM146" i="6"/>
  <c r="AN146" i="6"/>
  <c r="AU146" i="6"/>
  <c r="AV146" i="6"/>
  <c r="AA147" i="6"/>
  <c r="AF147" i="6"/>
  <c r="AM147" i="6"/>
  <c r="AN147" i="6"/>
  <c r="AU147" i="6"/>
  <c r="AV147" i="6"/>
  <c r="AA148" i="6"/>
  <c r="AF148" i="6"/>
  <c r="AM148" i="6"/>
  <c r="AN148" i="6"/>
  <c r="AU148" i="6"/>
  <c r="AV148" i="6"/>
  <c r="AA149" i="6"/>
  <c r="AF149" i="6"/>
  <c r="AM149" i="6"/>
  <c r="AN149" i="6"/>
  <c r="AU149" i="6"/>
  <c r="AV149" i="6"/>
  <c r="AA150" i="6"/>
  <c r="AF150" i="6"/>
  <c r="AM150" i="6"/>
  <c r="AN150" i="6"/>
  <c r="AU150" i="6"/>
  <c r="AV150" i="6"/>
  <c r="AA151" i="6"/>
  <c r="AF151" i="6"/>
  <c r="AM151" i="6"/>
  <c r="AN151" i="6"/>
  <c r="AU151" i="6"/>
  <c r="AV151" i="6"/>
  <c r="AA152" i="6"/>
  <c r="AF152" i="6"/>
  <c r="AM152" i="6"/>
  <c r="AN152" i="6"/>
  <c r="AU152" i="6"/>
  <c r="AV152" i="6"/>
  <c r="AA153" i="6"/>
  <c r="AF153" i="6"/>
  <c r="AM153" i="6"/>
  <c r="AN153" i="6"/>
  <c r="AU153" i="6"/>
  <c r="AV153" i="6"/>
  <c r="AA154" i="6"/>
  <c r="AF154" i="6"/>
  <c r="AM154" i="6"/>
  <c r="AN154" i="6"/>
  <c r="AU154" i="6"/>
  <c r="AV154" i="6"/>
  <c r="AA155" i="6"/>
  <c r="AF155" i="6"/>
  <c r="AM155" i="6"/>
  <c r="AN155" i="6"/>
  <c r="AU155" i="6"/>
  <c r="AV155" i="6"/>
  <c r="AA156" i="6"/>
  <c r="AF156" i="6"/>
  <c r="AM156" i="6"/>
  <c r="AN156" i="6"/>
  <c r="AU156" i="6"/>
  <c r="AV156" i="6"/>
  <c r="AA157" i="6"/>
  <c r="AF157" i="6"/>
  <c r="AM157" i="6"/>
  <c r="AN157" i="6"/>
  <c r="AU157" i="6"/>
  <c r="AV157" i="6"/>
  <c r="AA158" i="6"/>
  <c r="AF158" i="6"/>
  <c r="AM158" i="6"/>
  <c r="AN158" i="6"/>
  <c r="AU158" i="6"/>
  <c r="AV158" i="6"/>
  <c r="AA159" i="6"/>
  <c r="AF159" i="6"/>
  <c r="AM159" i="6"/>
  <c r="AN159" i="6"/>
  <c r="AU159" i="6"/>
  <c r="AV159" i="6"/>
  <c r="AA160" i="6"/>
  <c r="AF160" i="6"/>
  <c r="AM160" i="6"/>
  <c r="AN160" i="6"/>
  <c r="AU160" i="6"/>
  <c r="AV160" i="6"/>
  <c r="AA161" i="6"/>
  <c r="AF161" i="6"/>
  <c r="AM161" i="6"/>
  <c r="AN161" i="6"/>
  <c r="AU161" i="6"/>
  <c r="AV161" i="6"/>
  <c r="AA162" i="6"/>
  <c r="AF162" i="6"/>
  <c r="AM162" i="6"/>
  <c r="AN162" i="6"/>
  <c r="AU162" i="6"/>
  <c r="AV162" i="6"/>
  <c r="AA163" i="6"/>
  <c r="AF163" i="6"/>
  <c r="AM163" i="6"/>
  <c r="AN163" i="6"/>
  <c r="AU163" i="6"/>
  <c r="AV163" i="6"/>
  <c r="AA164" i="6"/>
  <c r="AF164" i="6"/>
  <c r="AM164" i="6"/>
  <c r="AN164" i="6"/>
  <c r="AU164" i="6"/>
  <c r="AV164" i="6"/>
  <c r="AA165" i="6"/>
  <c r="AF165" i="6"/>
  <c r="AM165" i="6"/>
  <c r="AN165" i="6"/>
  <c r="AU165" i="6"/>
  <c r="AV165" i="6"/>
  <c r="AA166" i="6"/>
  <c r="AF166" i="6"/>
  <c r="AM166" i="6"/>
  <c r="AN166" i="6"/>
  <c r="AU166" i="6"/>
  <c r="AV166" i="6"/>
  <c r="AA167" i="6"/>
  <c r="AF167" i="6"/>
  <c r="AM167" i="6"/>
  <c r="AN167" i="6"/>
  <c r="AU167" i="6"/>
  <c r="AV167" i="6"/>
  <c r="AA168" i="6"/>
  <c r="AF168" i="6"/>
  <c r="AM168" i="6"/>
  <c r="AN168" i="6"/>
  <c r="AU168" i="6"/>
  <c r="AV168" i="6"/>
  <c r="AA169" i="6"/>
  <c r="AF169" i="6"/>
  <c r="AM169" i="6"/>
  <c r="AN169" i="6"/>
  <c r="AU169" i="6"/>
  <c r="AV169" i="6"/>
  <c r="AA170" i="6"/>
  <c r="AF170" i="6"/>
  <c r="AM170" i="6"/>
  <c r="AN170" i="6"/>
  <c r="AU170" i="6"/>
  <c r="AV170" i="6"/>
  <c r="AA171" i="6"/>
  <c r="AF171" i="6"/>
  <c r="AM171" i="6"/>
  <c r="AN171" i="6"/>
  <c r="AU171" i="6"/>
  <c r="AV171" i="6"/>
  <c r="AA172" i="6"/>
  <c r="AF172" i="6"/>
  <c r="AM172" i="6"/>
  <c r="AN172" i="6"/>
  <c r="AU172" i="6"/>
  <c r="AV172" i="6"/>
  <c r="AA173" i="6"/>
  <c r="AF173" i="6"/>
  <c r="AM173" i="6"/>
  <c r="AN173" i="6"/>
  <c r="AU173" i="6"/>
  <c r="AV173" i="6"/>
  <c r="AA174" i="6"/>
  <c r="AF174" i="6"/>
  <c r="AM174" i="6"/>
  <c r="AN174" i="6"/>
  <c r="AU174" i="6"/>
  <c r="AV174" i="6"/>
  <c r="AA175" i="6"/>
  <c r="AF175" i="6"/>
  <c r="AM175" i="6"/>
  <c r="AN175" i="6"/>
  <c r="AU175" i="6"/>
  <c r="AV175" i="6"/>
  <c r="AA176" i="6"/>
  <c r="AF176" i="6"/>
  <c r="AM176" i="6"/>
  <c r="AN176" i="6"/>
  <c r="AU176" i="6"/>
  <c r="AV176" i="6"/>
  <c r="AA177" i="6"/>
  <c r="AF177" i="6"/>
  <c r="AM177" i="6"/>
  <c r="AN177" i="6"/>
  <c r="AU177" i="6"/>
  <c r="AV177" i="6"/>
  <c r="AA178" i="6"/>
  <c r="AF178" i="6"/>
  <c r="AM178" i="6"/>
  <c r="AN178" i="6"/>
  <c r="AU178" i="6"/>
  <c r="AV178" i="6"/>
  <c r="AA179" i="6"/>
  <c r="AF179" i="6"/>
  <c r="AM179" i="6"/>
  <c r="AN179" i="6"/>
  <c r="AU179" i="6"/>
  <c r="AV179" i="6"/>
  <c r="AA180" i="6"/>
  <c r="AF180" i="6"/>
  <c r="AM180" i="6"/>
  <c r="AN180" i="6"/>
  <c r="AU180" i="6"/>
  <c r="AV180" i="6"/>
  <c r="AA181" i="6"/>
  <c r="AF181" i="6"/>
  <c r="AM181" i="6"/>
  <c r="AN181" i="6"/>
  <c r="AU181" i="6"/>
  <c r="AV181" i="6"/>
  <c r="AA182" i="6"/>
  <c r="AF182" i="6"/>
  <c r="AM182" i="6"/>
  <c r="AN182" i="6"/>
  <c r="AU182" i="6"/>
  <c r="AV182" i="6"/>
  <c r="AA183" i="6"/>
  <c r="AF183" i="6"/>
  <c r="AM183" i="6"/>
  <c r="AN183" i="6"/>
  <c r="AU183" i="6"/>
  <c r="AV183" i="6"/>
  <c r="AA184" i="6"/>
  <c r="AF184" i="6"/>
  <c r="AM184" i="6"/>
  <c r="AN184" i="6"/>
  <c r="AU184" i="6"/>
  <c r="AV184" i="6"/>
  <c r="AA185" i="6"/>
  <c r="AF185" i="6"/>
  <c r="AM185" i="6"/>
  <c r="AN185" i="6"/>
  <c r="AU185" i="6"/>
  <c r="AV185" i="6"/>
  <c r="AA186" i="6"/>
  <c r="AF186" i="6"/>
  <c r="AM186" i="6"/>
  <c r="AN186" i="6"/>
  <c r="AU186" i="6"/>
  <c r="AV186" i="6"/>
  <c r="AA187" i="6"/>
  <c r="AF187" i="6"/>
  <c r="AM187" i="6"/>
  <c r="AN187" i="6"/>
  <c r="AU187" i="6"/>
  <c r="AV187" i="6"/>
  <c r="AA188" i="6"/>
  <c r="AF188" i="6"/>
  <c r="AM188" i="6"/>
  <c r="AN188" i="6"/>
  <c r="AU188" i="6"/>
  <c r="AV188" i="6"/>
  <c r="AA189" i="6"/>
  <c r="AF189" i="6"/>
  <c r="AM189" i="6"/>
  <c r="AN189" i="6"/>
  <c r="AU189" i="6"/>
  <c r="AV189" i="6"/>
  <c r="AA190" i="6"/>
  <c r="AF190" i="6"/>
  <c r="AM190" i="6"/>
  <c r="AN190" i="6"/>
  <c r="AU190" i="6"/>
  <c r="AV190" i="6"/>
  <c r="AA191" i="6"/>
  <c r="AF191" i="6"/>
  <c r="AM191" i="6"/>
  <c r="AN191" i="6"/>
  <c r="AU191" i="6"/>
  <c r="AV191" i="6"/>
  <c r="AA192" i="6"/>
  <c r="AF192" i="6"/>
  <c r="AM192" i="6"/>
  <c r="AN192" i="6"/>
  <c r="AU192" i="6"/>
  <c r="AV192" i="6"/>
  <c r="AA193" i="6"/>
  <c r="AF193" i="6"/>
  <c r="AM193" i="6"/>
  <c r="AN193" i="6"/>
  <c r="AU193" i="6"/>
  <c r="AV193" i="6"/>
  <c r="AA194" i="6"/>
  <c r="AF194" i="6"/>
  <c r="AM194" i="6"/>
  <c r="AN194" i="6"/>
  <c r="AU194" i="6"/>
  <c r="AV194" i="6"/>
  <c r="AA195" i="6"/>
  <c r="AF195" i="6"/>
  <c r="AM195" i="6"/>
  <c r="AN195" i="6"/>
  <c r="AU195" i="6"/>
  <c r="AV195" i="6"/>
  <c r="AA196" i="6"/>
  <c r="AF196" i="6"/>
  <c r="AM196" i="6"/>
  <c r="AN196" i="6"/>
  <c r="AU196" i="6"/>
  <c r="AV196" i="6"/>
  <c r="AA197" i="6"/>
  <c r="AF197" i="6"/>
  <c r="AM197" i="6"/>
  <c r="AN197" i="6"/>
  <c r="AU197" i="6"/>
  <c r="AV197" i="6"/>
  <c r="AA198" i="6"/>
  <c r="AF198" i="6"/>
  <c r="AM198" i="6"/>
  <c r="AN198" i="6"/>
  <c r="AU198" i="6"/>
  <c r="AV198" i="6"/>
  <c r="AA199" i="6"/>
  <c r="AF199" i="6"/>
  <c r="AM199" i="6"/>
  <c r="AN199" i="6"/>
  <c r="AU199" i="6"/>
  <c r="AV199" i="6"/>
  <c r="AA200" i="6"/>
  <c r="AF200" i="6"/>
  <c r="AM200" i="6"/>
  <c r="AN200" i="6"/>
  <c r="AU200" i="6"/>
  <c r="AV200" i="6"/>
  <c r="AA201" i="6"/>
  <c r="AF201" i="6"/>
  <c r="AM201" i="6"/>
  <c r="AN201" i="6"/>
  <c r="AU201" i="6"/>
  <c r="AV201" i="6"/>
  <c r="AA202" i="6"/>
  <c r="AF202" i="6"/>
  <c r="AM202" i="6"/>
  <c r="AN202" i="6"/>
  <c r="AU202" i="6"/>
  <c r="AV202" i="6"/>
  <c r="AA203" i="6"/>
  <c r="AF203" i="6"/>
  <c r="AM203" i="6"/>
  <c r="AN203" i="6"/>
  <c r="AU203" i="6"/>
  <c r="AV203" i="6"/>
  <c r="AA204" i="6"/>
  <c r="AF204" i="6"/>
  <c r="AM204" i="6"/>
  <c r="AN204" i="6"/>
  <c r="AU204" i="6"/>
  <c r="AV204" i="6"/>
  <c r="AA205" i="6"/>
  <c r="AF205" i="6"/>
  <c r="AM205" i="6"/>
  <c r="AN205" i="6"/>
  <c r="AU205" i="6"/>
  <c r="AV205" i="6"/>
  <c r="AA206" i="6"/>
  <c r="AF206" i="6"/>
  <c r="AM206" i="6"/>
  <c r="AN206" i="6"/>
  <c r="AU206" i="6"/>
  <c r="AV206" i="6"/>
  <c r="AA207" i="6"/>
  <c r="AF207" i="6"/>
  <c r="AM207" i="6"/>
  <c r="AN207" i="6"/>
  <c r="AU207" i="6"/>
  <c r="AV207" i="6"/>
  <c r="AA208" i="6"/>
  <c r="AF208" i="6"/>
  <c r="AM208" i="6"/>
  <c r="AN208" i="6"/>
  <c r="AU208" i="6"/>
  <c r="AV208" i="6"/>
  <c r="AA209" i="6"/>
  <c r="AF209" i="6"/>
  <c r="AM209" i="6"/>
  <c r="AN209" i="6"/>
  <c r="AU209" i="6"/>
  <c r="AV209" i="6"/>
  <c r="AA210" i="6"/>
  <c r="AF210" i="6"/>
  <c r="AM210" i="6"/>
  <c r="AN210" i="6"/>
  <c r="AU210" i="6"/>
  <c r="AV210" i="6"/>
  <c r="AA211" i="6"/>
  <c r="AF211" i="6"/>
  <c r="AM211" i="6"/>
  <c r="AN211" i="6"/>
  <c r="AU211" i="6"/>
  <c r="AV211" i="6"/>
  <c r="AA212" i="6"/>
  <c r="AF212" i="6"/>
  <c r="AM212" i="6"/>
  <c r="AN212" i="6"/>
  <c r="AU212" i="6"/>
  <c r="AV212" i="6"/>
  <c r="AA213" i="6"/>
  <c r="AF213" i="6"/>
  <c r="AM213" i="6"/>
  <c r="AN213" i="6"/>
  <c r="AU213" i="6"/>
  <c r="AV213" i="6"/>
  <c r="AA214" i="6"/>
  <c r="AF214" i="6"/>
  <c r="AM214" i="6"/>
  <c r="AN214" i="6"/>
  <c r="AU214" i="6"/>
  <c r="AV214" i="6"/>
  <c r="AA215" i="6"/>
  <c r="AF215" i="6"/>
  <c r="AM215" i="6"/>
  <c r="AN215" i="6"/>
  <c r="AU215" i="6"/>
  <c r="AV215" i="6"/>
  <c r="AA216" i="6"/>
  <c r="AF216" i="6"/>
  <c r="AM216" i="6"/>
  <c r="AN216" i="6"/>
  <c r="AU216" i="6"/>
  <c r="AV216" i="6"/>
  <c r="AA217" i="6"/>
  <c r="AF217" i="6"/>
  <c r="AM217" i="6"/>
  <c r="AN217" i="6"/>
  <c r="AU217" i="6"/>
  <c r="AV217" i="6"/>
  <c r="AA218" i="6"/>
  <c r="AF218" i="6"/>
  <c r="AM218" i="6"/>
  <c r="AN218" i="6"/>
  <c r="AU218" i="6"/>
  <c r="AV218" i="6"/>
  <c r="AA219" i="6"/>
  <c r="AF219" i="6"/>
  <c r="AM219" i="6"/>
  <c r="AN219" i="6"/>
  <c r="AU219" i="6"/>
  <c r="AV219" i="6"/>
  <c r="AA220" i="6"/>
  <c r="AF220" i="6"/>
  <c r="AM220" i="6"/>
  <c r="AN220" i="6"/>
  <c r="AU220" i="6"/>
  <c r="AV220" i="6"/>
  <c r="AA221" i="6"/>
  <c r="AF221" i="6"/>
  <c r="AM221" i="6"/>
  <c r="AN221" i="6"/>
  <c r="AU221" i="6"/>
  <c r="AV221" i="6"/>
  <c r="AA222" i="6"/>
  <c r="AF222" i="6"/>
  <c r="AM222" i="6"/>
  <c r="AN222" i="6"/>
  <c r="AU222" i="6"/>
  <c r="AV222" i="6"/>
  <c r="AA223" i="6"/>
  <c r="AF223" i="6"/>
  <c r="AM223" i="6"/>
  <c r="AN223" i="6"/>
  <c r="AU223" i="6"/>
  <c r="AV223" i="6"/>
  <c r="AA224" i="6"/>
  <c r="AF224" i="6"/>
  <c r="AM224" i="6"/>
  <c r="AN224" i="6"/>
  <c r="AU224" i="6"/>
  <c r="AV224" i="6"/>
  <c r="AA225" i="6"/>
  <c r="AF225" i="6"/>
  <c r="AM225" i="6"/>
  <c r="AN225" i="6"/>
  <c r="AU225" i="6"/>
  <c r="AV225" i="6"/>
  <c r="AA226" i="6"/>
  <c r="AF226" i="6"/>
  <c r="AM226" i="6"/>
  <c r="AN226" i="6"/>
  <c r="AU226" i="6"/>
  <c r="AV226" i="6"/>
  <c r="AA227" i="6"/>
  <c r="AF227" i="6"/>
  <c r="AM227" i="6"/>
  <c r="AN227" i="6"/>
  <c r="AU227" i="6"/>
  <c r="AV227" i="6"/>
  <c r="AA228" i="6"/>
  <c r="AF228" i="6"/>
  <c r="AM228" i="6"/>
  <c r="AN228" i="6"/>
  <c r="AU228" i="6"/>
  <c r="AV228" i="6"/>
  <c r="AA229" i="6"/>
  <c r="AF229" i="6"/>
  <c r="AM229" i="6"/>
  <c r="AN229" i="6"/>
  <c r="AU229" i="6"/>
  <c r="AV229" i="6"/>
  <c r="AA230" i="6"/>
  <c r="AF230" i="6"/>
  <c r="AM230" i="6"/>
  <c r="AN230" i="6"/>
  <c r="AU230" i="6"/>
  <c r="AV230" i="6"/>
  <c r="AA231" i="6"/>
  <c r="AF231" i="6"/>
  <c r="AM231" i="6"/>
  <c r="AN231" i="6"/>
  <c r="AU231" i="6"/>
  <c r="AV231" i="6"/>
  <c r="AA232" i="6"/>
  <c r="AF232" i="6"/>
  <c r="AM232" i="6"/>
  <c r="AN232" i="6"/>
  <c r="AU232" i="6"/>
  <c r="AV232" i="6"/>
  <c r="AA233" i="6"/>
  <c r="AF233" i="6"/>
  <c r="AM233" i="6"/>
  <c r="AN233" i="6"/>
  <c r="AU233" i="6"/>
  <c r="AV233" i="6"/>
  <c r="AA234" i="6"/>
  <c r="AF234" i="6"/>
  <c r="AM234" i="6"/>
  <c r="AN234" i="6"/>
  <c r="AU234" i="6"/>
  <c r="AV234" i="6"/>
  <c r="AA235" i="6"/>
  <c r="AF235" i="6"/>
  <c r="AM235" i="6"/>
  <c r="AN235" i="6"/>
  <c r="AU235" i="6"/>
  <c r="AV235" i="6"/>
  <c r="AA236" i="6"/>
  <c r="AF236" i="6"/>
  <c r="AM236" i="6"/>
  <c r="AN236" i="6"/>
  <c r="AU236" i="6"/>
  <c r="AV236" i="6"/>
  <c r="AA237" i="6"/>
  <c r="AF237" i="6"/>
  <c r="AM237" i="6"/>
  <c r="AN237" i="6"/>
  <c r="AU237" i="6"/>
  <c r="AV237" i="6"/>
  <c r="AA238" i="6"/>
  <c r="AF238" i="6"/>
  <c r="AM238" i="6"/>
  <c r="AN238" i="6"/>
  <c r="AU238" i="6" s="1"/>
  <c r="AV238" i="6"/>
  <c r="AA239" i="6"/>
  <c r="AF239" i="6"/>
  <c r="AM239" i="6"/>
  <c r="AN239" i="6"/>
  <c r="AU239" i="6" s="1"/>
  <c r="AA240" i="6"/>
  <c r="AF240" i="6"/>
  <c r="AM240" i="6"/>
  <c r="AN240" i="6"/>
  <c r="AU240" i="6" s="1"/>
  <c r="AA241" i="6"/>
  <c r="AF241" i="6"/>
  <c r="AM241" i="6"/>
  <c r="AN241" i="6"/>
  <c r="AU241" i="6" s="1"/>
  <c r="AA242" i="6"/>
  <c r="AF242" i="6"/>
  <c r="AM242" i="6"/>
  <c r="AN242" i="6"/>
  <c r="AU242" i="6" s="1"/>
  <c r="AA243" i="6"/>
  <c r="AF243" i="6"/>
  <c r="AM243" i="6"/>
  <c r="AN243" i="6"/>
  <c r="AU243" i="6" s="1"/>
  <c r="AA244" i="6"/>
  <c r="AF244" i="6"/>
  <c r="AM244" i="6"/>
  <c r="AN244" i="6"/>
  <c r="AU244" i="6" s="1"/>
  <c r="AA245" i="6"/>
  <c r="AF245" i="6"/>
  <c r="AM245" i="6"/>
  <c r="AN245" i="6"/>
  <c r="AU245" i="6" s="1"/>
  <c r="AA246" i="6"/>
  <c r="AF246" i="6"/>
  <c r="AM246" i="6"/>
  <c r="AN246" i="6"/>
  <c r="AV246" i="6" s="1"/>
  <c r="AU246" i="6"/>
  <c r="AA247" i="6"/>
  <c r="AF247" i="6"/>
  <c r="AM247" i="6"/>
  <c r="AN247" i="6"/>
  <c r="AV247" i="6" s="1"/>
  <c r="AU247" i="6"/>
  <c r="AA248" i="6"/>
  <c r="AF248" i="6"/>
  <c r="AM248" i="6"/>
  <c r="AN248" i="6"/>
  <c r="AV248" i="6" s="1"/>
  <c r="AU248" i="6"/>
  <c r="AA249" i="6"/>
  <c r="AF249" i="6"/>
  <c r="AM249" i="6"/>
  <c r="AN249" i="6"/>
  <c r="AV249" i="6" s="1"/>
  <c r="AU249" i="6"/>
  <c r="AA250" i="6"/>
  <c r="AF250" i="6"/>
  <c r="AM250" i="6"/>
  <c r="AN250" i="6"/>
  <c r="AV250" i="6" s="1"/>
  <c r="AA251" i="6"/>
  <c r="AF251" i="6"/>
  <c r="AM251" i="6"/>
  <c r="AN251" i="6"/>
  <c r="AV251" i="6" s="1"/>
  <c r="AA252" i="6"/>
  <c r="AF252" i="6"/>
  <c r="AM252" i="6"/>
  <c r="AN252" i="6"/>
  <c r="AU252" i="6" s="1"/>
  <c r="AV252" i="6"/>
  <c r="AA253" i="6"/>
  <c r="AF253" i="6"/>
  <c r="AM253" i="6"/>
  <c r="AN253" i="6"/>
  <c r="AU253" i="6" s="1"/>
  <c r="AV253" i="6"/>
  <c r="AA254" i="6"/>
  <c r="AF254" i="6"/>
  <c r="AM254" i="6"/>
  <c r="AN254" i="6"/>
  <c r="AU254" i="6" s="1"/>
  <c r="AV254" i="6"/>
  <c r="AA255" i="6"/>
  <c r="AF255" i="6"/>
  <c r="AM255" i="6"/>
  <c r="AN255" i="6"/>
  <c r="AU255" i="6" s="1"/>
  <c r="AV255" i="6"/>
  <c r="AA256" i="6"/>
  <c r="AF256" i="6"/>
  <c r="AM256" i="6"/>
  <c r="AN256" i="6"/>
  <c r="AU256" i="6" s="1"/>
  <c r="AA257" i="6"/>
  <c r="AF257" i="6"/>
  <c r="AM257" i="6"/>
  <c r="AN257" i="6"/>
  <c r="AU257" i="6" s="1"/>
  <c r="AV257" i="6"/>
  <c r="AA258" i="6"/>
  <c r="AF258" i="6"/>
  <c r="AM258" i="6"/>
  <c r="AN258" i="6"/>
  <c r="AU258" i="6" s="1"/>
  <c r="AV258" i="6"/>
  <c r="AA259" i="6"/>
  <c r="AF259" i="6"/>
  <c r="AM259" i="6"/>
  <c r="AN259" i="6"/>
  <c r="AU259" i="6" s="1"/>
  <c r="AV259" i="6"/>
  <c r="AA260" i="6"/>
  <c r="AF260" i="6"/>
  <c r="AM260" i="6"/>
  <c r="AN260" i="6"/>
  <c r="AU260" i="6" s="1"/>
  <c r="AV260" i="6"/>
  <c r="AA261" i="6"/>
  <c r="AF261" i="6"/>
  <c r="AM261" i="6"/>
  <c r="AN261" i="6"/>
  <c r="AU261" i="6" s="1"/>
  <c r="AA262" i="6"/>
  <c r="AF262" i="6"/>
  <c r="AM262" i="6"/>
  <c r="AN262" i="6"/>
  <c r="AU262" i="6" s="1"/>
  <c r="AA263" i="6"/>
  <c r="AF263" i="6"/>
  <c r="AM263" i="6"/>
  <c r="AN263" i="6"/>
  <c r="AU263" i="6" s="1"/>
  <c r="AA264" i="6"/>
  <c r="AF264" i="6"/>
  <c r="AM264" i="6"/>
  <c r="AN264" i="6"/>
  <c r="AU264" i="6" s="1"/>
  <c r="AA265" i="6"/>
  <c r="AF265" i="6"/>
  <c r="AM265" i="6"/>
  <c r="AN265" i="6"/>
  <c r="AU265" i="6" s="1"/>
  <c r="AA266" i="6"/>
  <c r="AF266" i="6"/>
  <c r="AM266" i="6"/>
  <c r="AN266" i="6"/>
  <c r="AU266" i="6" s="1"/>
  <c r="AA267" i="6"/>
  <c r="AF267" i="6"/>
  <c r="AM267" i="6"/>
  <c r="AN267" i="6"/>
  <c r="AU267" i="6" s="1"/>
  <c r="AA268" i="6"/>
  <c r="AF268" i="6"/>
  <c r="AM268" i="6"/>
  <c r="AN268" i="6"/>
  <c r="AU268" i="6" s="1"/>
  <c r="AA269" i="6"/>
  <c r="AF269" i="6"/>
  <c r="AM269" i="6"/>
  <c r="AN269" i="6"/>
  <c r="AU269" i="6" s="1"/>
  <c r="AA270" i="6"/>
  <c r="AF270" i="6"/>
  <c r="AM270" i="6"/>
  <c r="AN270" i="6"/>
  <c r="AU270" i="6" s="1"/>
  <c r="AA271" i="6"/>
  <c r="AF271" i="6"/>
  <c r="AM271" i="6"/>
  <c r="AN271" i="6"/>
  <c r="AU271" i="6" s="1"/>
  <c r="AA272" i="6"/>
  <c r="AF272" i="6"/>
  <c r="AM272" i="6"/>
  <c r="AN272" i="6"/>
  <c r="AU272" i="6" s="1"/>
  <c r="AA273" i="6"/>
  <c r="AF273" i="6"/>
  <c r="AM273" i="6"/>
  <c r="AN273" i="6"/>
  <c r="AU273" i="6" s="1"/>
  <c r="AA274" i="6"/>
  <c r="AF274" i="6"/>
  <c r="AM274" i="6"/>
  <c r="AN274" i="6"/>
  <c r="AU274" i="6" s="1"/>
  <c r="AA275" i="6"/>
  <c r="AF275" i="6"/>
  <c r="AM275" i="6"/>
  <c r="AN275" i="6"/>
  <c r="AU275" i="6" s="1"/>
  <c r="AA276" i="6"/>
  <c r="AF276" i="6"/>
  <c r="AM276" i="6"/>
  <c r="AN276" i="6"/>
  <c r="AU276" i="6" s="1"/>
  <c r="AA277" i="6"/>
  <c r="AF277" i="6"/>
  <c r="AM277" i="6"/>
  <c r="AN277" i="6"/>
  <c r="AU277" i="6" s="1"/>
  <c r="AA278" i="6"/>
  <c r="AF278" i="6"/>
  <c r="AM278" i="6"/>
  <c r="AN278" i="6"/>
  <c r="AU278" i="6" s="1"/>
  <c r="AA279" i="6"/>
  <c r="AF279" i="6"/>
  <c r="AM279" i="6"/>
  <c r="AN279" i="6"/>
  <c r="AU279" i="6" s="1"/>
  <c r="AA280" i="6"/>
  <c r="AF280" i="6"/>
  <c r="AM280" i="6"/>
  <c r="AN280" i="6"/>
  <c r="AU280" i="6" s="1"/>
  <c r="AA281" i="6"/>
  <c r="AF281" i="6"/>
  <c r="AM281" i="6"/>
  <c r="AN281" i="6"/>
  <c r="AU281" i="6" s="1"/>
  <c r="AA282" i="6"/>
  <c r="AF282" i="6"/>
  <c r="AM282" i="6"/>
  <c r="AN282" i="6"/>
  <c r="AU282" i="6" s="1"/>
  <c r="AA283" i="6"/>
  <c r="AF283" i="6"/>
  <c r="AM283" i="6"/>
  <c r="AN283" i="6"/>
  <c r="AU283" i="6" s="1"/>
  <c r="AA284" i="6"/>
  <c r="AF284" i="6"/>
  <c r="AM284" i="6"/>
  <c r="AN284" i="6"/>
  <c r="AU284" i="6" s="1"/>
  <c r="AA285" i="6"/>
  <c r="AF285" i="6"/>
  <c r="AM285" i="6"/>
  <c r="AN285" i="6"/>
  <c r="AU285" i="6" s="1"/>
  <c r="AA286" i="6"/>
  <c r="AF286" i="6"/>
  <c r="AM286" i="6"/>
  <c r="AN286" i="6"/>
  <c r="AU286" i="6" s="1"/>
  <c r="AA287" i="6"/>
  <c r="AF287" i="6"/>
  <c r="AM287" i="6"/>
  <c r="AN287" i="6"/>
  <c r="AU287" i="6" s="1"/>
  <c r="E288" i="6"/>
  <c r="K288" i="6"/>
  <c r="AB288" i="6"/>
  <c r="AC288" i="6"/>
  <c r="AD288" i="6"/>
  <c r="AG288" i="6"/>
  <c r="AH288" i="6"/>
  <c r="AJ288" i="6"/>
  <c r="AR288" i="6"/>
  <c r="AT288" i="6"/>
  <c r="AV261" i="6" l="1"/>
  <c r="AU250" i="6"/>
  <c r="AU29" i="6"/>
  <c r="AU251" i="6"/>
  <c r="AU90" i="6"/>
  <c r="AU81" i="6"/>
  <c r="AU77" i="6"/>
  <c r="AU59" i="6"/>
  <c r="AU41" i="6"/>
  <c r="AU33" i="6"/>
  <c r="AU26" i="6"/>
  <c r="AU8" i="6"/>
  <c r="AV245" i="6"/>
  <c r="AU76" i="6"/>
  <c r="AU72" i="6"/>
  <c r="AU64" i="6"/>
  <c r="AU60" i="6"/>
  <c r="AU56" i="6"/>
  <c r="AU52" i="6"/>
  <c r="AU44" i="6"/>
  <c r="AU21" i="6"/>
  <c r="AU17" i="6"/>
  <c r="AU9" i="6"/>
  <c r="AF288" i="6"/>
  <c r="AV287" i="6"/>
  <c r="AV286" i="6"/>
  <c r="AV285" i="6"/>
  <c r="AV284" i="6"/>
  <c r="AV283" i="6"/>
  <c r="AV282" i="6"/>
  <c r="AV281" i="6"/>
  <c r="AV280" i="6"/>
  <c r="AV279" i="6"/>
  <c r="AV278" i="6"/>
  <c r="AV277" i="6"/>
  <c r="AV276" i="6"/>
  <c r="AV275" i="6"/>
  <c r="AV274" i="6"/>
  <c r="AV273" i="6"/>
  <c r="AV272" i="6"/>
  <c r="AV271" i="6"/>
  <c r="AV270" i="6"/>
  <c r="AV269" i="6"/>
  <c r="AV268" i="6"/>
  <c r="AV267" i="6"/>
  <c r="AV266" i="6"/>
  <c r="AV265" i="6"/>
  <c r="AV264" i="6"/>
  <c r="AV263" i="6"/>
  <c r="AV262" i="6"/>
  <c r="AV243" i="6"/>
  <c r="AV242" i="6"/>
  <c r="AV241" i="6"/>
  <c r="AV240" i="6"/>
  <c r="AV239" i="6"/>
  <c r="AV256" i="6"/>
  <c r="AV244" i="6"/>
  <c r="AU80" i="6"/>
  <c r="AU75" i="6"/>
  <c r="AU70" i="6"/>
  <c r="AU66" i="6"/>
  <c r="AU57" i="6"/>
  <c r="AU36" i="6"/>
  <c r="AU28" i="6"/>
  <c r="AU24" i="6"/>
  <c r="AU11" i="6"/>
  <c r="AU50" i="6"/>
  <c r="AU45" i="6"/>
  <c r="AU40" i="6"/>
  <c r="AU35" i="6"/>
  <c r="AU30" i="6"/>
  <c r="AU15" i="6"/>
  <c r="AU10" i="6"/>
  <c r="AU89" i="6"/>
  <c r="AU84" i="6"/>
  <c r="AU68" i="6"/>
  <c r="AU63" i="6"/>
  <c r="AU58" i="6"/>
  <c r="AU53" i="6"/>
  <c r="AU48" i="6"/>
  <c r="AU32" i="6"/>
  <c r="AU27" i="6"/>
  <c r="AU22" i="6"/>
  <c r="AN288" i="6"/>
  <c r="AU18" i="6"/>
  <c r="AU91" i="6"/>
  <c r="AU85" i="6"/>
  <c r="AU79" i="6"/>
  <c r="AU73" i="6"/>
  <c r="AU67" i="6"/>
  <c r="AU61" i="6"/>
  <c r="AU55" i="6"/>
  <c r="AU49" i="6"/>
  <c r="AU43" i="6"/>
  <c r="AU37" i="6"/>
  <c r="AU31" i="6"/>
  <c r="AU25" i="6"/>
  <c r="AU19" i="6"/>
  <c r="AU13" i="6"/>
  <c r="J5" i="5"/>
  <c r="AA8" i="5"/>
  <c r="AF8" i="5"/>
  <c r="AM8" i="5"/>
  <c r="AN8" i="5"/>
  <c r="AV8" i="5" s="1"/>
  <c r="AA9" i="5"/>
  <c r="AF9" i="5"/>
  <c r="AM9" i="5"/>
  <c r="AN9" i="5"/>
  <c r="AV9" i="5" s="1"/>
  <c r="AA10" i="5"/>
  <c r="AF10" i="5"/>
  <c r="AM10" i="5"/>
  <c r="AN10" i="5"/>
  <c r="AV10" i="5" s="1"/>
  <c r="AU10" i="5"/>
  <c r="AA11" i="5"/>
  <c r="AF11" i="5"/>
  <c r="AM11" i="5"/>
  <c r="AN11" i="5"/>
  <c r="AV11" i="5" s="1"/>
  <c r="AU11" i="5"/>
  <c r="AA12" i="5"/>
  <c r="AF12" i="5"/>
  <c r="AM12" i="5"/>
  <c r="AN12" i="5"/>
  <c r="AV12" i="5" s="1"/>
  <c r="E13" i="5"/>
  <c r="K13" i="5"/>
  <c r="AB13" i="5"/>
  <c r="AC13" i="5"/>
  <c r="AD13" i="5"/>
  <c r="AG13" i="5"/>
  <c r="AH13" i="5"/>
  <c r="AJ13" i="5"/>
  <c r="AR13" i="5"/>
  <c r="AT13" i="5"/>
  <c r="AU12" i="5" l="1"/>
  <c r="AU9" i="5"/>
  <c r="AU288" i="6"/>
  <c r="AU8" i="5"/>
  <c r="AF13" i="5"/>
  <c r="AN13" i="5"/>
  <c r="J5" i="4"/>
  <c r="S8" i="4"/>
  <c r="AA8" i="4"/>
  <c r="AF8" i="4"/>
  <c r="AM8" i="4"/>
  <c r="AN8" i="4"/>
  <c r="AP8" i="4" s="1"/>
  <c r="S9" i="4"/>
  <c r="AA9" i="4"/>
  <c r="AF9" i="4"/>
  <c r="AM9" i="4"/>
  <c r="AN9" i="4"/>
  <c r="AT9" i="4" s="1"/>
  <c r="AP9" i="4"/>
  <c r="S10" i="4"/>
  <c r="AA10" i="4"/>
  <c r="AF10" i="4"/>
  <c r="AM10" i="4"/>
  <c r="AN10" i="4"/>
  <c r="AP10" i="4" s="1"/>
  <c r="S11" i="4"/>
  <c r="AA11" i="4"/>
  <c r="AF11" i="4"/>
  <c r="AM11" i="4"/>
  <c r="AN11" i="4"/>
  <c r="AP11" i="4" s="1"/>
  <c r="S12" i="4"/>
  <c r="AA12" i="4"/>
  <c r="AF12" i="4"/>
  <c r="AM12" i="4"/>
  <c r="AN12" i="4"/>
  <c r="AP12" i="4" s="1"/>
  <c r="S13" i="4"/>
  <c r="AA13" i="4"/>
  <c r="AF13" i="4"/>
  <c r="AM13" i="4"/>
  <c r="AN13" i="4"/>
  <c r="AT13" i="4" s="1"/>
  <c r="AV13" i="4" s="1"/>
  <c r="AP13" i="4"/>
  <c r="S14" i="4"/>
  <c r="AA14" i="4"/>
  <c r="AF14" i="4"/>
  <c r="AM14" i="4"/>
  <c r="AN14" i="4"/>
  <c r="AP14" i="4" s="1"/>
  <c r="S15" i="4"/>
  <c r="AA15" i="4"/>
  <c r="AF15" i="4"/>
  <c r="AM15" i="4"/>
  <c r="AN15" i="4"/>
  <c r="AT15" i="4" s="1"/>
  <c r="AV15" i="4" s="1"/>
  <c r="S16" i="4"/>
  <c r="AA16" i="4"/>
  <c r="AF16" i="4"/>
  <c r="AM16" i="4"/>
  <c r="AN16" i="4"/>
  <c r="AP16" i="4" s="1"/>
  <c r="S17" i="4"/>
  <c r="AA17" i="4"/>
  <c r="AF17" i="4"/>
  <c r="AM17" i="4"/>
  <c r="AN17" i="4"/>
  <c r="AP17" i="4" s="1"/>
  <c r="S18" i="4"/>
  <c r="AA18" i="4"/>
  <c r="AF18" i="4"/>
  <c r="AM18" i="4"/>
  <c r="AN18" i="4"/>
  <c r="AP18" i="4" s="1"/>
  <c r="S19" i="4"/>
  <c r="AA19" i="4"/>
  <c r="AF19" i="4"/>
  <c r="AM19" i="4"/>
  <c r="AN19" i="4"/>
  <c r="AP19" i="4" s="1"/>
  <c r="S20" i="4"/>
  <c r="AA20" i="4"/>
  <c r="AF20" i="4"/>
  <c r="AM20" i="4"/>
  <c r="AN20" i="4"/>
  <c r="AP20" i="4" s="1"/>
  <c r="S21" i="4"/>
  <c r="AA21" i="4"/>
  <c r="AF21" i="4"/>
  <c r="AM21" i="4"/>
  <c r="AN21" i="4"/>
  <c r="AP21" i="4" s="1"/>
  <c r="S22" i="4"/>
  <c r="AA22" i="4"/>
  <c r="AF22" i="4"/>
  <c r="AM22" i="4"/>
  <c r="AN22" i="4"/>
  <c r="AT22" i="4" s="1"/>
  <c r="AV22" i="4" s="1"/>
  <c r="S23" i="4"/>
  <c r="AA23" i="4"/>
  <c r="AF23" i="4"/>
  <c r="AM23" i="4"/>
  <c r="AN23" i="4"/>
  <c r="AP23" i="4" s="1"/>
  <c r="S24" i="4"/>
  <c r="AA24" i="4"/>
  <c r="AF24" i="4"/>
  <c r="AM24" i="4"/>
  <c r="AN24" i="4"/>
  <c r="AT24" i="4" s="1"/>
  <c r="AV24" i="4" s="1"/>
  <c r="AP24" i="4"/>
  <c r="S25" i="4"/>
  <c r="AA25" i="4"/>
  <c r="AF25" i="4"/>
  <c r="AM25" i="4"/>
  <c r="AN25" i="4"/>
  <c r="AT25" i="4" s="1"/>
  <c r="AV25" i="4" s="1"/>
  <c r="AP25" i="4"/>
  <c r="S26" i="4"/>
  <c r="AA26" i="4"/>
  <c r="AF26" i="4"/>
  <c r="AM26" i="4"/>
  <c r="AN26" i="4"/>
  <c r="AP26" i="4" s="1"/>
  <c r="S27" i="4"/>
  <c r="AA27" i="4"/>
  <c r="AF27" i="4"/>
  <c r="AM27" i="4"/>
  <c r="AN27" i="4"/>
  <c r="AT27" i="4" s="1"/>
  <c r="AV27" i="4" s="1"/>
  <c r="AP27" i="4"/>
  <c r="S28" i="4"/>
  <c r="AA28" i="4"/>
  <c r="AF28" i="4"/>
  <c r="AM28" i="4"/>
  <c r="AN28" i="4"/>
  <c r="AP28" i="4" s="1"/>
  <c r="S29" i="4"/>
  <c r="AA29" i="4"/>
  <c r="AF29" i="4"/>
  <c r="AM29" i="4"/>
  <c r="AN29" i="4"/>
  <c r="AP29" i="4" s="1"/>
  <c r="S30" i="4"/>
  <c r="AA30" i="4"/>
  <c r="AF30" i="4"/>
  <c r="AM30" i="4"/>
  <c r="AN30" i="4"/>
  <c r="AP30" i="4" s="1"/>
  <c r="S31" i="4"/>
  <c r="AA31" i="4"/>
  <c r="AF31" i="4"/>
  <c r="AM31" i="4"/>
  <c r="AN31" i="4"/>
  <c r="AT31" i="4" s="1"/>
  <c r="AV31" i="4" s="1"/>
  <c r="S32" i="4"/>
  <c r="AA32" i="4"/>
  <c r="AF32" i="4"/>
  <c r="AM32" i="4"/>
  <c r="AN32" i="4"/>
  <c r="AP32" i="4" s="1"/>
  <c r="S33" i="4"/>
  <c r="AA33" i="4"/>
  <c r="AF33" i="4"/>
  <c r="AM33" i="4"/>
  <c r="AN33" i="4"/>
  <c r="AT33" i="4" s="1"/>
  <c r="AV33" i="4" s="1"/>
  <c r="S34" i="4"/>
  <c r="AA34" i="4"/>
  <c r="AF34" i="4"/>
  <c r="AM34" i="4"/>
  <c r="AN34" i="4"/>
  <c r="AP34" i="4" s="1"/>
  <c r="S35" i="4"/>
  <c r="AA35" i="4"/>
  <c r="AF35" i="4"/>
  <c r="AM35" i="4"/>
  <c r="AN35" i="4"/>
  <c r="AP35" i="4" s="1"/>
  <c r="S36" i="4"/>
  <c r="AA36" i="4"/>
  <c r="AF36" i="4"/>
  <c r="AM36" i="4"/>
  <c r="AN36" i="4"/>
  <c r="AP36" i="4" s="1"/>
  <c r="S37" i="4"/>
  <c r="AA37" i="4"/>
  <c r="AF37" i="4"/>
  <c r="AM37" i="4"/>
  <c r="AN37" i="4"/>
  <c r="AP37" i="4" s="1"/>
  <c r="S38" i="4"/>
  <c r="AA38" i="4"/>
  <c r="AF38" i="4"/>
  <c r="AM38" i="4"/>
  <c r="AN38" i="4"/>
  <c r="AP38" i="4" s="1"/>
  <c r="S39" i="4"/>
  <c r="AA39" i="4"/>
  <c r="AF39" i="4"/>
  <c r="AM39" i="4"/>
  <c r="AN39" i="4"/>
  <c r="AP39" i="4" s="1"/>
  <c r="S40" i="4"/>
  <c r="AA40" i="4"/>
  <c r="AF40" i="4"/>
  <c r="AM40" i="4"/>
  <c r="AN40" i="4"/>
  <c r="AT40" i="4" s="1"/>
  <c r="AV40" i="4" s="1"/>
  <c r="AP40" i="4"/>
  <c r="S41" i="4"/>
  <c r="AA41" i="4"/>
  <c r="AF41" i="4"/>
  <c r="AM41" i="4"/>
  <c r="AN41" i="4"/>
  <c r="AP41" i="4" s="1"/>
  <c r="S42" i="4"/>
  <c r="AA42" i="4"/>
  <c r="AF42" i="4"/>
  <c r="AM42" i="4"/>
  <c r="AN42" i="4"/>
  <c r="AT42" i="4" s="1"/>
  <c r="AV42" i="4" s="1"/>
  <c r="S43" i="4"/>
  <c r="AA43" i="4"/>
  <c r="AF43" i="4"/>
  <c r="AM43" i="4"/>
  <c r="AN43" i="4"/>
  <c r="AP43" i="4" s="1"/>
  <c r="S44" i="4"/>
  <c r="AA44" i="4"/>
  <c r="AF44" i="4"/>
  <c r="AM44" i="4"/>
  <c r="AN44" i="4"/>
  <c r="AP44" i="4" s="1"/>
  <c r="S45" i="4"/>
  <c r="AA45" i="4"/>
  <c r="AF45" i="4"/>
  <c r="AM45" i="4"/>
  <c r="AN45" i="4"/>
  <c r="AP45" i="4" s="1"/>
  <c r="S46" i="4"/>
  <c r="AA46" i="4"/>
  <c r="AF46" i="4"/>
  <c r="AM46" i="4"/>
  <c r="AN46" i="4"/>
  <c r="AP46" i="4" s="1"/>
  <c r="S47" i="4"/>
  <c r="AA47" i="4"/>
  <c r="AF47" i="4"/>
  <c r="AM47" i="4"/>
  <c r="AN47" i="4"/>
  <c r="AP47" i="4" s="1"/>
  <c r="S48" i="4"/>
  <c r="AA48" i="4"/>
  <c r="AF48" i="4"/>
  <c r="AM48" i="4"/>
  <c r="AN48" i="4"/>
  <c r="AP48" i="4" s="1"/>
  <c r="S49" i="4"/>
  <c r="AA49" i="4"/>
  <c r="AF49" i="4"/>
  <c r="AM49" i="4"/>
  <c r="AN49" i="4"/>
  <c r="AT49" i="4" s="1"/>
  <c r="AV49" i="4" s="1"/>
  <c r="AP49" i="4"/>
  <c r="S50" i="4"/>
  <c r="AA50" i="4"/>
  <c r="AF50" i="4"/>
  <c r="AM50" i="4"/>
  <c r="AN50" i="4"/>
  <c r="AP50" i="4" s="1"/>
  <c r="S51" i="4"/>
  <c r="AA51" i="4"/>
  <c r="AF51" i="4"/>
  <c r="AM51" i="4"/>
  <c r="AN51" i="4"/>
  <c r="AT51" i="4" s="1"/>
  <c r="AV51" i="4" s="1"/>
  <c r="S52" i="4"/>
  <c r="AA52" i="4"/>
  <c r="AF52" i="4"/>
  <c r="AM52" i="4"/>
  <c r="AN52" i="4"/>
  <c r="AP52" i="4" s="1"/>
  <c r="S53" i="4"/>
  <c r="AA53" i="4"/>
  <c r="AF53" i="4"/>
  <c r="AM53" i="4"/>
  <c r="AN53" i="4"/>
  <c r="AP53" i="4" s="1"/>
  <c r="S54" i="4"/>
  <c r="AA54" i="4"/>
  <c r="AF54" i="4"/>
  <c r="AM54" i="4"/>
  <c r="AN54" i="4"/>
  <c r="AP54" i="4" s="1"/>
  <c r="S55" i="4"/>
  <c r="AA55" i="4"/>
  <c r="AF55" i="4"/>
  <c r="AM55" i="4"/>
  <c r="AN55" i="4"/>
  <c r="AP55" i="4" s="1"/>
  <c r="S56" i="4"/>
  <c r="AA56" i="4"/>
  <c r="AF56" i="4"/>
  <c r="AM56" i="4"/>
  <c r="AN56" i="4"/>
  <c r="AP56" i="4" s="1"/>
  <c r="S57" i="4"/>
  <c r="AA57" i="4"/>
  <c r="AF57" i="4"/>
  <c r="AM57" i="4"/>
  <c r="AN57" i="4"/>
  <c r="AP57" i="4" s="1"/>
  <c r="E58" i="4"/>
  <c r="K58" i="4"/>
  <c r="AB58" i="4"/>
  <c r="AC58" i="4"/>
  <c r="AD58" i="4"/>
  <c r="AG58" i="4"/>
  <c r="AH58" i="4"/>
  <c r="AJ58" i="4"/>
  <c r="AR58" i="4"/>
  <c r="AU58" i="4"/>
  <c r="AP31" i="4" l="1"/>
  <c r="AT43" i="4"/>
  <c r="AV43" i="4" s="1"/>
  <c r="AT45" i="4"/>
  <c r="AV45" i="4" s="1"/>
  <c r="AP42" i="4"/>
  <c r="AP22" i="4"/>
  <c r="AU13" i="5"/>
  <c r="AT54" i="4"/>
  <c r="AV54" i="4" s="1"/>
  <c r="AT52" i="4"/>
  <c r="AV52" i="4" s="1"/>
  <c r="AT36" i="4"/>
  <c r="AV36" i="4" s="1"/>
  <c r="AT34" i="4"/>
  <c r="AV34" i="4" s="1"/>
  <c r="AT18" i="4"/>
  <c r="AV18" i="4" s="1"/>
  <c r="AT16" i="4"/>
  <c r="AV16" i="4" s="1"/>
  <c r="AP51" i="4"/>
  <c r="AP33" i="4"/>
  <c r="AP15" i="4"/>
  <c r="AF58" i="4"/>
  <c r="AT57" i="4"/>
  <c r="AV57" i="4" s="1"/>
  <c r="AT55" i="4"/>
  <c r="AV55" i="4" s="1"/>
  <c r="AT48" i="4"/>
  <c r="AV48" i="4" s="1"/>
  <c r="AT46" i="4"/>
  <c r="AV46" i="4" s="1"/>
  <c r="AT39" i="4"/>
  <c r="AV39" i="4" s="1"/>
  <c r="AT37" i="4"/>
  <c r="AV37" i="4" s="1"/>
  <c r="AT30" i="4"/>
  <c r="AV30" i="4" s="1"/>
  <c r="AT28" i="4"/>
  <c r="AV28" i="4" s="1"/>
  <c r="AT21" i="4"/>
  <c r="AV21" i="4" s="1"/>
  <c r="AT19" i="4"/>
  <c r="AV19" i="4" s="1"/>
  <c r="AT12" i="4"/>
  <c r="AV12" i="4" s="1"/>
  <c r="AT10" i="4"/>
  <c r="AV10" i="4" s="1"/>
  <c r="AN58" i="4"/>
  <c r="AT56" i="4"/>
  <c r="AV56" i="4" s="1"/>
  <c r="AT53" i="4"/>
  <c r="AV53" i="4" s="1"/>
  <c r="AT50" i="4"/>
  <c r="AV50" i="4" s="1"/>
  <c r="AT47" i="4"/>
  <c r="AV47" i="4" s="1"/>
  <c r="AT44" i="4"/>
  <c r="AV44" i="4" s="1"/>
  <c r="AT41" i="4"/>
  <c r="AV41" i="4" s="1"/>
  <c r="AT38" i="4"/>
  <c r="AV38" i="4" s="1"/>
  <c r="AT35" i="4"/>
  <c r="AV35" i="4" s="1"/>
  <c r="AT32" i="4"/>
  <c r="AV32" i="4" s="1"/>
  <c r="AT29" i="4"/>
  <c r="AV29" i="4" s="1"/>
  <c r="AT26" i="4"/>
  <c r="AV26" i="4" s="1"/>
  <c r="AT23" i="4"/>
  <c r="AV23" i="4" s="1"/>
  <c r="AT20" i="4"/>
  <c r="AV20" i="4" s="1"/>
  <c r="AT17" i="4"/>
  <c r="AV17" i="4" s="1"/>
  <c r="AT14" i="4"/>
  <c r="AV14" i="4" s="1"/>
  <c r="AT11" i="4"/>
  <c r="AV11" i="4" s="1"/>
  <c r="AT8" i="4"/>
  <c r="AP58" i="4" l="1"/>
  <c r="AV8" i="4"/>
  <c r="AT58" i="4"/>
  <c r="AV9" i="4"/>
  <c r="J5" i="2" l="1"/>
  <c r="AA8" i="2"/>
  <c r="AF8" i="2"/>
  <c r="AM8" i="2"/>
  <c r="AN8" i="2"/>
  <c r="AV8" i="2" s="1"/>
  <c r="AU8" i="2"/>
  <c r="AA9" i="2"/>
  <c r="AF9" i="2"/>
  <c r="AM9" i="2"/>
  <c r="AN9" i="2"/>
  <c r="AV9" i="2" s="1"/>
  <c r="AU9" i="2"/>
  <c r="AA10" i="2"/>
  <c r="AF10" i="2"/>
  <c r="AM10" i="2"/>
  <c r="AN10" i="2"/>
  <c r="AV10" i="2" s="1"/>
  <c r="AU10" i="2"/>
  <c r="AA11" i="2"/>
  <c r="AF11" i="2"/>
  <c r="AF14" i="2" s="1"/>
  <c r="AM11" i="2"/>
  <c r="AN11" i="2"/>
  <c r="AV11" i="2" s="1"/>
  <c r="AU11" i="2"/>
  <c r="AA12" i="2"/>
  <c r="AF12" i="2"/>
  <c r="AM12" i="2"/>
  <c r="AN12" i="2"/>
  <c r="AV12" i="2" s="1"/>
  <c r="AU12" i="2"/>
  <c r="AA13" i="2"/>
  <c r="AF13" i="2"/>
  <c r="AM13" i="2"/>
  <c r="AN13" i="2"/>
  <c r="AV13" i="2" s="1"/>
  <c r="E14" i="2"/>
  <c r="K14" i="2"/>
  <c r="AB14" i="2"/>
  <c r="AC14" i="2"/>
  <c r="AD14" i="2"/>
  <c r="AG14" i="2"/>
  <c r="AH14" i="2"/>
  <c r="AJ14" i="2"/>
  <c r="AR14" i="2"/>
  <c r="AT14" i="2"/>
  <c r="AN14" i="2" l="1"/>
  <c r="AU13" i="2"/>
  <c r="AU14" i="2" s="1"/>
  <c r="AA8" i="1"/>
  <c r="AA9" i="1"/>
  <c r="AA10" i="1"/>
  <c r="AN10" i="1" l="1"/>
  <c r="AV10" i="1" s="1"/>
  <c r="AM10" i="1"/>
  <c r="AF10" i="1"/>
  <c r="AN9" i="1"/>
  <c r="AV9" i="1" s="1"/>
  <c r="AM9" i="1"/>
  <c r="AF9" i="1"/>
  <c r="AF8" i="1"/>
  <c r="AM8" i="1"/>
  <c r="AN8" i="1"/>
  <c r="AU8" i="1"/>
  <c r="AV8" i="1"/>
  <c r="AU9" i="1" l="1"/>
  <c r="AU10" i="1"/>
  <c r="AR11" i="1" l="1"/>
  <c r="AT11" i="1"/>
  <c r="J5" i="1" l="1"/>
  <c r="AJ11" i="1" l="1"/>
  <c r="AG11" i="1"/>
  <c r="AH11" i="1"/>
  <c r="AB11" i="1"/>
  <c r="AC11" i="1"/>
  <c r="AD11" i="1"/>
  <c r="K11" i="1"/>
  <c r="E11" i="1"/>
  <c r="AN11" i="1" l="1"/>
  <c r="AF11" i="1"/>
  <c r="AU11" i="1" l="1"/>
</calcChain>
</file>

<file path=xl/sharedStrings.xml><?xml version="1.0" encoding="utf-8"?>
<sst xmlns="http://schemas.openxmlformats.org/spreadsheetml/2006/main" count="10251" uniqueCount="2210">
  <si>
    <t>MAXIMA Cuantia Delegada 
para Contratar:</t>
  </si>
  <si>
    <t>SMMLV</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</si>
  <si>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</si>
  <si>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</si>
  <si>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</si>
  <si>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</si>
  <si>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</si>
  <si>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</si>
  <si>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</si>
  <si>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</si>
  <si>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</si>
  <si>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</si>
  <si>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</si>
  <si>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</si>
  <si>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</si>
  <si>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</si>
  <si>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</si>
  <si>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</si>
  <si>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</si>
  <si>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</si>
  <si>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</si>
  <si>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</si>
  <si>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</si>
  <si>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</si>
  <si>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</si>
  <si>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</si>
  <si>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</si>
  <si>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</si>
  <si>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</si>
  <si>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</si>
  <si>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</si>
  <si>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</si>
  <si>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</si>
  <si>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</si>
  <si>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</si>
  <si>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</si>
  <si>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</si>
  <si>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</si>
  <si>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</si>
  <si>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</si>
  <si>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</si>
  <si>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</si>
  <si>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</si>
  <si>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</si>
  <si>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</si>
  <si>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</si>
  <si>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</si>
  <si>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</si>
  <si>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</si>
  <si>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</si>
  <si>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</si>
  <si>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</si>
  <si>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</si>
  <si>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</si>
  <si>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</si>
  <si>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</si>
  <si>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</si>
  <si>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(N) PORCENTAJE DE EJECUCION (%)</t>
  </si>
  <si>
    <t>(F) FECHA ACTA LIQUIDACIÓN (YYYY-MM-DD)</t>
  </si>
  <si>
    <t>(C)ESTADO CONTRATO</t>
  </si>
  <si>
    <t>SECOP II(Link)</t>
  </si>
  <si>
    <t>SIA OBSERVA</t>
  </si>
  <si>
    <t>SIGEP II</t>
  </si>
  <si>
    <t>UNIVERSIDAD DEL MAGDALENA</t>
  </si>
  <si>
    <t>FUNCIONAMIENTO</t>
  </si>
  <si>
    <t>S</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</si>
  <si>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</si>
  <si>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</si>
  <si>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</si>
  <si>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</si>
  <si>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</si>
  <si>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</si>
  <si>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</si>
  <si>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</si>
  <si>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</si>
  <si>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</si>
  <si>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r>
      <t xml:space="preserve">Valor Salario Minimo en pesos </t>
    </r>
    <r>
      <rPr>
        <b/>
        <sz val="11"/>
        <color rgb="FFFF0000"/>
        <rFont val="Calibri"/>
        <family val="2"/>
        <scheme val="minor"/>
      </rPr>
      <t>(2024)</t>
    </r>
  </si>
  <si>
    <t>ORIGEN DE LOS RECURSOS</t>
  </si>
  <si>
    <t>(C) EL CONTRATO ES FINANCIADO CON RECURSOS PROPIOS</t>
  </si>
  <si>
    <t>(N) VALOR DE LOS RECURSOS PROPIOS ASIGNADOS AL CONTRATO</t>
  </si>
  <si>
    <t>Terminado</t>
  </si>
  <si>
    <t>OPS-DAD-0001-2024</t>
  </si>
  <si>
    <t>OPS-DAD-0002-2024</t>
  </si>
  <si>
    <t>OPS-DAD-0003-2024</t>
  </si>
  <si>
    <t>SERVICIO DE SUSCRIPCIÓN DE LA PLATAFORMA DE SERVICIOS BIBLIOTECARIOS DE ALMA LOS SERVICIOS DE DESCUBRIMIENTO PRIMOVE Y LA SOLUCIÓN DE LISTAS DE LECTURA LEGANTO QUE SE DENOMINAN COLECTIVAMENTE SERVICIOS SAAS PARA LA BIBLIOTECA GERMÁN BULA MEYER DE LA UNIVERSIDAD DEL MAGDALENA</t>
  </si>
  <si>
    <t>SERVICIO DE RENOVACIÓN POR 12 MESES DE LA SUSCRIPCIÓN A LA BASE DE DATOS UPTODATE QUE REQUIERE LA BIBLIOTECA  GERMÁN BULA MEYER PARA DAR SOPORTE A TODOS LOS PROGRAMAS DE NUESTRA OFERTA ACADÉMICA INSTITUCIONAL FORTALECIENDO LOS  PROCESOS ACADÉMICOS Y DE INVESTIGACIÓN CON UN ENFOQUE ESPECIAL EN LA FACULTAD DE CIENCIAS DE LA SALUD</t>
  </si>
  <si>
    <t>SERVICIO DE ASESORÍA PARA LA REALIZACIÓN DEL DOCUMENTO DE ANÁLISIS DE RIESGO DE DESASTRES PARA LA EJECUCIÓN DEL PROYECTO DE INFRAESCTRUCTURA DEL NUEVO EDIFICIO DE AULAS DEL RÍO MAGDALENA DE CONFORMIDAD EN LO ESTABLECIDO EN EL ARTÍCULO 38 DE LA LEY 1523 DE 2012</t>
  </si>
  <si>
    <t>PROQUEST COLOMBIA SAS</t>
  </si>
  <si>
    <t>CONSORTIA SAS</t>
  </si>
  <si>
    <t>SUMINISTRO Y ADMINISTRACION DE RIESGOS SAS</t>
  </si>
  <si>
    <t>901237267</t>
  </si>
  <si>
    <t>900557235</t>
  </si>
  <si>
    <t>900544283</t>
  </si>
  <si>
    <t>JULIO VEGA BAQUERO</t>
  </si>
  <si>
    <t>HECTOR ALEXANDER VARGAS CARDONA</t>
  </si>
  <si>
    <t>NO</t>
  </si>
  <si>
    <t>https://community.secop.gov.co/Public/Tendering/ContractNoticePhases/View?PPI=CO1.PPI.29407801&amp;isFromPublicArea=True&amp;isModal=False</t>
  </si>
  <si>
    <t>https://community.secop.gov.co/Public/Tendering/ContractNoticePhases/View?PPI=CO1.PPI.29577875&amp;isFromPublicArea=True&amp;isModal=False</t>
  </si>
  <si>
    <t>https://community.secop.gov.co/Public/Tendering/ContractNoticePhases/View?PPI=CO1.PPI.29582141&amp;isFromPublicArea=True&amp;isModal=False</t>
  </si>
  <si>
    <t xml:space="preserve">PERIODO DEL REPORTE CONSOLIDADO (corte a): </t>
  </si>
  <si>
    <t>ENERO</t>
  </si>
  <si>
    <t>DIRECCION ADMINISTRATIVA</t>
  </si>
  <si>
    <t>CO1.REQ.5611925</t>
  </si>
  <si>
    <t>CO1.REQ.5663661</t>
  </si>
  <si>
    <t>CO1.REQ.5665207</t>
  </si>
  <si>
    <t>https://community.secop.gov.co/Public/Tendering/OpportunityDetail/Index?noticeUID=CO1.NTC.5573239&amp;isFromPublicArea=True&amp;isModal=False</t>
  </si>
  <si>
    <t>En ejecucion</t>
  </si>
  <si>
    <t>LUZ DARY RODRIGUEZ</t>
  </si>
  <si>
    <t>ANGIE GREYCI RAMIREZ MENDOZA</t>
  </si>
  <si>
    <t>LA PRESENTE ORDEN TIENE POR OBJETO1. APOYAR AL DECANO CON EL CUMPLIMIENTO DE LOS PROCESOS ACADÉMICO ADMINISTRATIVOS Y OPERATIVOS DE LOS PROGRAMAS: MAESTRÍA EN ADMINISTRACIÓN, MAESTRÍA EN GESTIÓN DEL TURISMO SOSTENIBLE, MAESTRÍA EN DESARROLLO TERRITORIAL SOSTENIBLE, ESPECIALIZACIÓN EN ALTA GERENCIA, ESPECIALIZACIÓN EN GESTIÓN PARA EL DESARROLLO TERRITORIAL. 2. APOYAR AL DECANO EN LA ELABORACIÓN DEL PRESUPUESTO DE LOS PROGRAMAS DE POSGRADOS DE LA FACULTAD.</t>
  </si>
  <si>
    <t>CO1.BDOS.5565421</t>
  </si>
  <si>
    <t>OPSP-FEE-0006-2024</t>
  </si>
  <si>
    <t>https://community.secop.gov.co/Public/Tendering/ContractNoticePhases/View?PPI=CO1.PPI.29637073&amp;isFromPublicArea=True&amp;isModal=False</t>
  </si>
  <si>
    <t>GILBERTO MONTOYA BERBEN</t>
  </si>
  <si>
    <t>MADELEIN NATALIA CARREÑO CALDERON</t>
  </si>
  <si>
    <t>LA PRESENTE ORDEN TIENE POR OBJETO1. APOYAR AL DECANO CON EL CUMPLIMIENTO DE LOS PROCESOS ACADÉMICO ADMINISTRATIVOS Y OPERATIVOS DE LOS PROGRAMAS: ESPECIALIZACIÓN EN FINANZAS, ESPECIALIZACIÓN EN GESTIÓN ESTRATÉGICA DEL TALENTO HUMANO Y ESPECIALIZACIÓN EN GERENCIA DE MERCADEO, ESPECIALIZACIÓN EN FORMULACIÓN Y GESTIÓN INTEGRAL DE PROYECTOS Y LA ESPECIALIZACIÓN EN DIRECCIÓN Y LIDERAZGO DE ORGANIZACIONES EDUCATIVAS. 2. APOYAR AL DECANO EN LA ELABORACIÓN DEL PRESUPUESTO DE LOS PROGRAMAS DE POSGRADOS DE LA FACULTAD.</t>
  </si>
  <si>
    <t>CO1.BDOS.5564837</t>
  </si>
  <si>
    <t>OPSP-FEE-0005-2024</t>
  </si>
  <si>
    <t>https://community.secop.gov.co/Public/Tendering/OpportunityDetail/Index?noticeUID=CO1.NTC.5566032&amp;isFromPublicArea=True&amp;isModal=False</t>
  </si>
  <si>
    <t>ANDREA MONTERO RODRIGUEZ</t>
  </si>
  <si>
    <t>DIANA PATRICIA MALDONADO CARDENAS</t>
  </si>
  <si>
    <t>LA PRESENTE ORDEN TIENE POR OBJETO1. REALIZAR PROYECCIONES FINANCIERAS DEL PRESUPUESTO DE EJECUCIÓN DE LOS DIPLOMADOS: TENDENCIAS PARA LA GESTIÓN DEL CAPITAL HUMANO EN LAS ORGANIZACIONES, DESARROLLO REGENERATIVO APLICADO A LA GESTION DE EMPRESAS TURÍSTICAS E INNOVACIÓN Y NUEVAS TENDENCIAS DE MARKETING, OFERTADOS POR LA FACULTAD DE CIENCIAS EMPRESARIALES Y ECONÓMICAS DURANTE EL PERIODO 2024-1. 2. PRESENTAR A LA DECANATURA EL PERFIL DE LOS DOCENTES POSTULADOS POR LAS DIRECCIONES DE PROGRAMA PARA EL DESARROLLO DE LOS DIPLOMADOS ADSCRITOS A LA FACULTAD.</t>
  </si>
  <si>
    <t>CO1.BDOS.5558061</t>
  </si>
  <si>
    <t>OPSP-FEE-0004-2024</t>
  </si>
  <si>
    <t>https://community.secop.gov.co/Public/Tendering/OpportunityDetail/Index?noticeUID=CO1.NTC.5565857&amp;isFromPublicArea=True&amp;isModal=False</t>
  </si>
  <si>
    <t>SARAY PATRICIA COTES CALA</t>
  </si>
  <si>
    <t>LA PRESENTE ORDEN TIENE POR OBJETO1. REALIZAR PROYECCIONES FINANCIERAS DEL PRESUPUESTO DE EJECUCIÓN DE LOS DIPLOMADOS EN ANALÍTICA DE DATOS PARA LA TOMA DE DECISIONES, PROCEDIMIENTOS ADUANEROS Y LOGÍSTICA INTEGRAL DEL COMERCIO EXTERIOR Y GESTIÓN FINANCIERA PÚBLICA, OFERTADOS POR LA FACULTAD DE CIENCIAS EMPRESARIALES Y ECONOMICAS DURANTE EL PERIODO 2024-1. 2. PRESENTAR A LA DECANATURA EL PERFIL DE LOS DOCENTES POSTULADOS POR LAS DIRECCIONES DE PROGRAMA PARA EL DESARROLLO DE LOS DIPLOMADOS ADSCRITOS A LA FACULTAD</t>
  </si>
  <si>
    <t>CO1.BDOS.5557528</t>
  </si>
  <si>
    <t>OPSP-FEE-0003-2024</t>
  </si>
  <si>
    <t>https://community.secop.gov.co/Public/Tendering/OpportunityDetail/Index?noticeUID=CO1.NTC.5565410&amp;isFromPublicArea=True&amp;isModal=False</t>
  </si>
  <si>
    <t>DIANA MARCELA GRANADOS MARIN</t>
  </si>
  <si>
    <t>LA PRESENTE ORDEN TIENE POR OBJETO:1. REALIZAR EL CARGUE DE LA DOCUMENTACIÓN REQUERIDA PRE CONTRACTUAL, CONTRACTUAL Y POS CONTRACTUAL DE LOS ENTES DE CONTROL SECOP II Y SIA OBSERVA. 2. ELABORAR Y EVALUAR INDICADORES ESTADÍSTICOS EN LOS QUE SE IDENTIFIQUEN LOS AVANCES DE LAS PLATAFORMAS DE CONTROL SECOP II Y SIGEP II. 3. REALIZAR LOS TRÁMITES CORRESPONDIENTES PRE CONTRACTUALES Y CONTRACTUALES NECESARIOS PARA LA ELABORACIÓN DE ÓRDENES DE SERVICIOS PROFESIONALES Y DE APOYO A LA GESTIÓN QUE REQUIERA LA FACULTAD DE CIENCIAS EMPRESARIALES Y ECONÓMICAS.</t>
  </si>
  <si>
    <t>CO1.BDOS.5556790</t>
  </si>
  <si>
    <t>OPSP-FEE-0002-2024</t>
  </si>
  <si>
    <t>https://community.secop.gov.co/Public/Tendering/OpportunityDetail/Index?noticeUID=CO1.NTC.5555148&amp;isFromPublicArea=True&amp;isModal=False</t>
  </si>
  <si>
    <t>ANDREA CAROLINA MONTERO RODRIGUEZ</t>
  </si>
  <si>
    <t>SANDRA MILENA CHAPARRO HOREJARENA</t>
  </si>
  <si>
    <t>LA PRESENTE ORDEN TIENE POR OBJETO: 1) 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</si>
  <si>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CO1.BDOS.5546745</t>
  </si>
  <si>
    <t>OPSP-FEE-0001-2024</t>
  </si>
  <si>
    <t>FACULTAD DE CIENCIAS EMPRESARIALES Y ECONOMICAS</t>
  </si>
  <si>
    <t>PERIODO DEL REPORTE CONSOLIDADO (corte a):</t>
  </si>
  <si>
    <t>https://community.secop.gov.co/Public/Tendering/ContractNoticePhases/View?PPI=CO1.PPI.29466239&amp;isFromPublicArea=True&amp;isModal=False</t>
  </si>
  <si>
    <t>ANDERSON IGNACIO MARIN VIDAL</t>
  </si>
  <si>
    <t>MARTHA JOHANA SANCHEZ GARCIA</t>
  </si>
  <si>
    <t>LA PRESENTE ORDEN TIENE POR OBJETO: DESARROLLAR LAS SIGUIENTES ACTIVIDADES DE APOYO PARA EL PERIODO 2024-I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</si>
  <si>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CO1.REQ.5630945</t>
  </si>
  <si>
    <t>OAG-CREO-0021-2024</t>
  </si>
  <si>
    <t>https://community.secop.gov.co/Public/Tendering/ContractNoticePhases/View?PPI=CO1.PPI.29428065&amp;isFromPublicArea=True&amp;isModal=False</t>
  </si>
  <si>
    <t>BIERIS OFFIR JIMENEZ TORRES</t>
  </si>
  <si>
    <t>SARA PATRICIA ONATE ALVAREZ</t>
  </si>
  <si>
    <t>LA PRESENTE ORDEN TIENE POR OBJETO: DESARROLLAR LAS SIGUIENTES ACTIVIDADES DE APOYO A EN LOS PROGRAMAS DE TECNOLOGÍA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</si>
  <si>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CO1.REQ.5618154</t>
  </si>
  <si>
    <t>OAG-CREO-0019-2024</t>
  </si>
  <si>
    <t>https://community.secop.gov.co/Public/Tendering/ContractNoticePhases/View?PPI=CO1.PPI.29426937&amp;isFromPublicArea=True&amp;isModal=False</t>
  </si>
  <si>
    <t>MONICA PATRICIA PACHECO BENJUMEA</t>
  </si>
  <si>
    <t>MARIA TERESA GARAY PAEZ</t>
  </si>
  <si>
    <t>LA PRESENTE ORDEN TIENE POR OBJETO: DESARROLLAR LAS SIGUIENTES ACTIVIDADES PARA EL PERIODO 2024-I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</si>
  <si>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CO1.REQ.5617691</t>
  </si>
  <si>
    <t>OAG-CREO-0018-2024</t>
  </si>
  <si>
    <t>https://community.secop.gov.co/Public/Tendering/ContractNoticePhases/View?PPI=CO1.PPI.29425619&amp;isFromPublicArea=True&amp;isModal=False</t>
  </si>
  <si>
    <t>AURELIO MANUEL BONETT SOLANO</t>
  </si>
  <si>
    <t>LA PRESENTE ORDEN TIENE POR OBJETO: DESARROLLAR LAS SIGUIENTES ACTIVIDADES DE APOYO PARA EL PERIODO 2024-I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</si>
  <si>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CO1.REQ.5617818</t>
  </si>
  <si>
    <t>OAG-CREO-0017-2024</t>
  </si>
  <si>
    <t>https://community.secop.gov.co/Public/Tendering/ContractNoticePhases/View?PPI=CO1.PPI.29412900&amp;isFromPublicArea=True&amp;isModal=False</t>
  </si>
  <si>
    <t>BERNARDO JOSE SAADE MEJIA</t>
  </si>
  <si>
    <t>ANGELICA SANCHEZ MANGA</t>
  </si>
  <si>
    <t>CO1.REQ.5613914</t>
  </si>
  <si>
    <t>OAG-CREO-0015-2024</t>
  </si>
  <si>
    <t>https://community.secop.gov.co/Public/Tendering/ContractNoticePhases/View?PPI=CO1.PPI.29410863&amp;isFromPublicArea=True&amp;isModal=False</t>
  </si>
  <si>
    <t>MIGUEL ANGEL MONSALVO MENDOZA</t>
  </si>
  <si>
    <t>ELEDIS ELENA CATAÑO SOSA</t>
  </si>
  <si>
    <t>LA PRESENTE ORDEN TIENE POR OBJETO: DESARROLLAR LAS SIGUIENTES ACTIVIDADES DE APOYO PARA EL PERIODO 2024-I,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</si>
  <si>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CO1.REQ.5612995</t>
  </si>
  <si>
    <t>OAG-CREO-0013-2024</t>
  </si>
  <si>
    <t>https://community.secop.gov.co/Public/Tendering/ContractNoticePhases/View?PPI=CO1.PPI.29407192&amp;isFromPublicArea=True&amp;isModal=False</t>
  </si>
  <si>
    <t>NELSON DAZA GOENAGA</t>
  </si>
  <si>
    <t>MELISSA LEONOR SUAREZ DIAZ</t>
  </si>
  <si>
    <t>LA PRESENTE ORDEN TIENE POR OBJETO: DESARROLLAR LAS SIGUIENTES ACTIVIDADES DE APOYO PARA EL PERIODO 2024-I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</si>
  <si>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CO1.REQ.5612005</t>
  </si>
  <si>
    <t>OAG-CREO-0009-2024</t>
  </si>
  <si>
    <t>https://community.secop.gov.co/Public/Tendering/ContractNoticePhases/View?PPI=CO1.PPI.29369197&amp;isFromPublicArea=True&amp;isModal=False</t>
  </si>
  <si>
    <t>YULITZA ESTHER MARTINEZ LARA</t>
  </si>
  <si>
    <t>LA PRESENTE ORDEN TIENE POR OBJETO: DESARROLLAR LAS SIGUIENTES ACTIVIDADES DE APOYO EN EL PROGRAMA DE LICENCIATURA EN LITERATURA Y LENGUA CASTELLANA DEL CENTRO PARA LA REGIONALIZACIÓN DE LA EDUCACIÓN Y LAS OPORTUNIDADES-CREO PARA EL PERIODO 2024-I: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</si>
  <si>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CO1.REQ.5599007</t>
  </si>
  <si>
    <t>OAG-CREO-0008-2024</t>
  </si>
  <si>
    <t>https://community.secop.gov.co/Public/Tendering/ContractNoticePhases/View?PPI=CO1.PPI.29353107&amp;isFromPublicArea=True&amp;isModal=False</t>
  </si>
  <si>
    <t>DAVID RAFAEL DE LA ROSA CERVANTES</t>
  </si>
  <si>
    <t>DIANA MILEIDY FERNANDEZ VARGAS</t>
  </si>
  <si>
    <t>LA PRESENTE ORDEN TIENE POR OBJETO: DESARROLLAR LAS SIGUIENTES ACTIVIDADES DE ASESORÍA Y APOYO EN PROCESOS DE ASIGNACIÓN Y VINCULACIÓN DOCENTE DE LOS PROGRAMAS ACADÉMICOS DEL CENTRO PARA LA REGIONALIZACIÓN DE LA EDUCACIÓN Y LAS OPORTUNIDADES-CREO PARA EL PERIODO 2024-I: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</si>
  <si>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CO1.REQ.5593638</t>
  </si>
  <si>
    <t>OPSP-CREO-0005-2024</t>
  </si>
  <si>
    <t>https://community.secop.gov.co/Public/Tendering/ContractNoticePhases/View?PPI=CO1.PPI.29352124&amp;isFromPublicArea=True&amp;isModal=False</t>
  </si>
  <si>
    <t>MARISOL ACUÑA CANTILLO</t>
  </si>
  <si>
    <t>LA PRESENTE ORDEN TIENE POR OBJETO: DESARROLLAR LAS SIGUIENTES ACTIVIDADES DE APOYO ADMINISTRATIVO PARA EL PERIODO 2024-I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</si>
  <si>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CO1.REQ.5593294</t>
  </si>
  <si>
    <t>OAG-CREO-0004-2024</t>
  </si>
  <si>
    <t>https://community.secop.gov.co/Public/Tendering/ContractNoticePhases/View?PPI=CO1.PPI.29464488&amp;isFromPublicArea=True&amp;isModal=False</t>
  </si>
  <si>
    <t>LOLIENA PAOLA ROJAS NUÑEZ</t>
  </si>
  <si>
    <t>LA PRESENTE ORDEN TIENE POR OBJETO: DESARROLLAR LAS SIGUIENTES ACTIVIDADES DE APOYO ADMINISTRATIVO EN EL PROGRAMA LICENCIATURA EN MATEMÁTICA DEL CENTRO PARA LA REGIONALIZACIÓN DE LA EDUCACIÓN Y LAS OPORTUNIDADES-CREO PARA EL PERIODO 2024-I: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</si>
  <si>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CO1.REQ.5630805</t>
  </si>
  <si>
    <t>OAG-CREO-0020-2024</t>
  </si>
  <si>
    <t>https://community.secop.gov.co/Public/Tendering/ContractNoticePhases/View?PPI=CO1.PPI.29424507&amp;isFromPublicArea=True&amp;isModal=False</t>
  </si>
  <si>
    <t>DENIS LIZETH VANEGAS BARRIOSNUEVO</t>
  </si>
  <si>
    <t>LA PRESENTE ORDEN TIENE POR OBJETO: DESARROLLAR LAS SIGUIENTES ACTIVIDADES DE APOYO ADMINISTRATIVO PARA EL PERIODO 2024-I, DE LAS PRÁCTICAS DEL PROGRAMA TÉCNICO LABORAL EN OFICINISTA, CLASIFICACIÓN Y ARCHIVO DEL CREO: 1.) APOYAR EN LA ORIENTACIÓN A LOS ESTUDIANTES PARA EL PROCESO DE PRÁCTICAS. 2.) APOYAR EN LA ATENCIÓN DE SOLICITUDES, INQUIETUDES O REQUERIMIENTOS DE LOS ESTUDIANTES. 3.) APOYAR EN EL SEGUIMIENTO DE LAS PRÁCTICAS DE LOS ESTUDIANTES DEL PROGRAMA. 4.) APOYAR EN EL REPORTE DE ESTUDIANTES DE PRÁCTICAS QUE SE REQUIERA.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</si>
  <si>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CO1.REQ.5617311</t>
  </si>
  <si>
    <t>OAG-CREO-0016-2024</t>
  </si>
  <si>
    <t>https://community.secop.gov.co/Public/Tendering/ContractNoticePhases/View?PPI=CO1.PPI.29411861&amp;isFromPublicArea=True&amp;isModal=False</t>
  </si>
  <si>
    <t>DI ESTEFANO PEDERNERA BARCELO SANCHEZ</t>
  </si>
  <si>
    <t>ERIKA PATRICIA FRANCO USUGA</t>
  </si>
  <si>
    <t>LA PRESENTE ORDEN TIENE POR OBJETO: DESARROLLAR LAS SIGUIENTES ACTIVIDADES DE ASESORÍA EN LA PLATAFORMAS DE AMBIENTES VIRTUALES DEL CENTRO PARA LA REGIONALIZACIÓN DE LA EDUCACIÓN Y LAS OPORTUNIDADES-CREO DURANTE EL PERIODO 2024-I: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</si>
  <si>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CO1.REQ.5613384</t>
  </si>
  <si>
    <t>OPSP-CREO-0014-2024</t>
  </si>
  <si>
    <t>https://community.secop.gov.co/Public/Tendering/ContractNoticePhases/View?PPI=CO1.PPI.29409880&amp;isFromPublicArea=True&amp;isModal=False</t>
  </si>
  <si>
    <t>RUBEN DARIO LOPEZ SEPULVEDA</t>
  </si>
  <si>
    <t>JENNIFER PAOLA SALAS CALDERON</t>
  </si>
  <si>
    <t>LA PRESENTE ORDEN TIENE POR OBJETO: DESARROLLAR LAS SIGUIENTES ACTIVIDADES DE APOYO PARA EL PERIODO 2024-I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</si>
  <si>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CO1.REQ.5613036</t>
  </si>
  <si>
    <t>OAG-CREO-0012-2024</t>
  </si>
  <si>
    <t>https://community.secop.gov.co/Public/Tendering/ContractNoticePhases/View?PPI=CO1.PPI.29409663&amp;isFromPublicArea=True&amp;isModal=False</t>
  </si>
  <si>
    <t>RAFAEL EMILIO COLLANTE BALLEN</t>
  </si>
  <si>
    <t>LA PRESENTE ORDEN TIENE POR OBJETO: DESARROLLAR LAS SIGUIENTES ACTIVIDADES DE APOYO PARA EL PERIODO 2024-I EN EL PROGRAMA DE ADMINISTRACIÓN PUBLICA POR CICLOS PROPEDÉUTICOS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</si>
  <si>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CO1.REQ.5612477</t>
  </si>
  <si>
    <t>OAG-CREO-0011-2024</t>
  </si>
  <si>
    <t>https://community.secop.gov.co/Public/Tendering/ContractNoticePhases/View?PPI=CO1.PPI.29408945&amp;isFromPublicArea=True&amp;isModal=False</t>
  </si>
  <si>
    <t>MILTON JOSE MANJARRES MARTINEZ</t>
  </si>
  <si>
    <t>LA PRESENTE ORDEN TIENE POR OBJETO: DESARROLLAR LAS SIGUIENTES ACTIVIDADES DE APOYO PARA EL PERIODO 2024-I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</si>
  <si>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CO1.REQ.5611999</t>
  </si>
  <si>
    <t>OAG-CREO-0010-2024</t>
  </si>
  <si>
    <t>https://community.secop.gov.co/Public/Tendering/ContractNoticePhases/View?PPI=CO1.PPI.29368689&amp;isFromPublicArea=True&amp;isModal=False</t>
  </si>
  <si>
    <t>ANGEL CUSTODIO MUÑOZ ARIAS</t>
  </si>
  <si>
    <t>LA PRESENTE ORDEN TIENE POR OBJETO: 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2024-I: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</si>
  <si>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CO1.REQ.5598549</t>
  </si>
  <si>
    <t>OPSP-CREO-0007-2024</t>
  </si>
  <si>
    <t>https://community.secop.gov.co/Public/Tendering/ContractNoticePhases/View?PPI=CO1.PPI.29353178&amp;isFromPublicArea=True&amp;isModal=False</t>
  </si>
  <si>
    <t>SILENYS ELISA ARIAS VARGAS</t>
  </si>
  <si>
    <t>LA PRESENTE ORDEN TIENE POR OBJETO: DESARROLLAR LAS SIGUIENTES ACTIVIDADES DE ADMINISTRATIVAS DEL CENTRO TUTORIAL SANTA MARTA DEL CENTRO PARA LA REGIONALIZACIÓN DE LA EDUCACIÓN Y LAS OPORTUNIDADES - CREO PARA EL PERIODO 2024-I: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</si>
  <si>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CO1.REQ.5593940</t>
  </si>
  <si>
    <t>OPSP-CREO-0006-2024</t>
  </si>
  <si>
    <t>https://community.secop.gov.co/Public/Tendering/ContractNoticePhases/View?PPI=CO1.PPI.29351299&amp;isFromPublicArea=True&amp;isModal=False</t>
  </si>
  <si>
    <t>LINDA PATRICIA ALVARADO DE LA OSSA</t>
  </si>
  <si>
    <t>LA PRESENTE ORDEN TIENE POR OBJETO: DESARROLLAR LAS SIGUIENTES ACTIVIDADES DE APOYO EN EL CENTRO PARA LA REGIONALIZACIÓN DE LA EDUCACIÓN Y LAS OPORTUNIDADES-CREO PARA EL PERIODO 2024-I: 1.) APOYAR EN LA ATENCIÓN DE SOLICITUDES DE PROCESOS ACADÉMICOS Y ADMINISTRATIVOS DE ASPIRANTES ESTUDIANTES Y DOCENTES. 2.) APOYAR EN EL PROCESO DE GRADO DE LOS PROGRAMAS DEL CREO. 3.) APOYAR EN EL SEGUIMIENTO DE LAS ACTIVIDADES ACADÉMICAS DE LOS PROGRAMAS DEL CREO. 4.) APOYAR EN LA REVISIÓN DE DOCUMENTOS DE DOCENTES PARA SU VINCULACIÓN EN LAS PLATAFORMAS SIGEP II Y GEDOCO. 5). APOYAR EN LABORES ADMINISTRATIVAS AL PROGRAMA DE LICENCIATURA EN LITERATURA Y LENGUA CASTELLANA EN EL CALENDARIO DE ACTIVIDADES DEL CREO. 6.) APOYAR EN EL DIRECCIONAMIENTO DE LA CORRESPONDENCIA QUE LLEGUE AL CREO. 7.) APOYO EN LA ORGANIZACIÓN DEL ARCHIVO PARA TRASFERENCIA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</si>
  <si>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CO1.REQ.5593209</t>
  </si>
  <si>
    <t>OAG-CREO-0003-2024</t>
  </si>
  <si>
    <t>https://community.secop.gov.co/Public/Tendering/ContractNoticePhases/View?PPI=CO1.PPI.29350313&amp;isFromPublicArea=True&amp;isModal=False</t>
  </si>
  <si>
    <t>RONAL ANDRES GARCIA MIRANDA</t>
  </si>
  <si>
    <t>CO1.REQ.5592546</t>
  </si>
  <si>
    <t>OAG-CREO-0002-2024</t>
  </si>
  <si>
    <t>https://community.secop.gov.co/Public/Tendering/ContractNoticePhases/View?PPI=CO1.PPI.29338212&amp;isFromPublicArea=True&amp;isModal=False</t>
  </si>
  <si>
    <t>JORGE ALBERTO MOZO GALVIS</t>
  </si>
  <si>
    <t>CO1.REQ.5703511</t>
  </si>
  <si>
    <t>OPSP-CREO-0001-2024</t>
  </si>
  <si>
    <t>DIRECTOR-CREO</t>
  </si>
  <si>
    <t>https://community.secop.gov.co/Public/Tendering/OpportunityDetail/Index?noticeUID=CO1.NTC.5542687&amp;isFromPublicArea=True&amp;isModal=False</t>
  </si>
  <si>
    <t>RICARDO ADRIAN TETE MIELES</t>
  </si>
  <si>
    <t>CLINTON ALBERTO RAMIREZ CONTRERAS</t>
  </si>
  <si>
    <t xml:space="preserve"> PRESTAR LOS SERVICIOS PROFESIONALES EN LA EDITORIAL UNIMAGDALENA. PARA EL CUMPLIMIENTO DEL OBJETO EL CONTRATISTA SE COMPROMETE A CUMPLIR CON LAS SIGUIENTES ACTIVIDADES: 1. APOYAR A LA EDICIÓN DE LAS PUBLICACIONES REALIZADAS POR LA EDITORIAL UNIMAGDALENA. 2. ACOMPAÑAR A LOS AUTORES DE OBRAS SOMETIDAS A LA EDITORIAL EN EL PROCESO DE AJUSTES Y MODIFICACIONES SOLICITADAS POR LOS PARES EVALUADORES Y LA REVISIÓN DE ESTILO. 3. COADYUVAR EN LA REVISIÓN Y APROBACIÓN DE LA PRUEBA DURA FINAL DE LAS PUBLICACIONES DE LA EDITORIAL. 4. APOYAR EN LOS EVENTOS ACADÉMICOS Y CULTURALES QUE REALICE LA EDITORIAL. 5. APOYAR EN LAS FERIAS DE LIBROS NACIONALES E INTERNACIONALES DONDE LA EDITORIAL TENGA STAND PROPIO. 6. ELABORACIÓN Y REDACCIÓN DE LA REVISTA ENTRE TEXTOS, REVISTA DE DIVULGACIÓN DE LA EDITORIAL UNIMAGDALENA</t>
  </si>
  <si>
    <t>INVERSION</t>
  </si>
  <si>
    <t xml:space="preserve"> CO1.REQ.5642501</t>
  </si>
  <si>
    <t>OPSP-VIN-0050-2024</t>
  </si>
  <si>
    <t>https://community.secop.gov.co/Public/Tendering/OpportunityDetail/Index?noticeUID=CO1.NTC.5511909&amp;isFromPublicArea=True&amp;isModal=False</t>
  </si>
  <si>
    <t>ELAINE ESTHER CAMARGO  NORIEGA</t>
  </si>
  <si>
    <t xml:space="preserve"> 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CLÍO AMÉRICA.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CLÍO AMÉRICA. 6. MANTENER ACTUALIZADA LA DISTINTA INFORMACIÓN DE LA REV</t>
  </si>
  <si>
    <t xml:space="preserve"> CO1.REQ.5620111</t>
  </si>
  <si>
    <t>OPSP-VIN-0049-2024</t>
  </si>
  <si>
    <t>https://community.secop.gov.co/Public/Tendering/OpportunityDetail/Index?noticeUID=CO1.NTC.5504641&amp;isFromPublicArea=True&amp;isModal=False</t>
  </si>
  <si>
    <t xml:space="preserve">JANNIE  VALENCIA </t>
  </si>
  <si>
    <t xml:space="preserve"> 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PRAXIS.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PRAXIS. 6. MANTENER ACTUALIZADA LA DISTINTA INFORMACIÓN DE LA REVISTA PRAXIS</t>
  </si>
  <si>
    <t>CO1.REQ.5608553</t>
  </si>
  <si>
    <t>OPSP-VIN-0048-2024</t>
  </si>
  <si>
    <t>https://community.secop.gov.co/STS/Users/Login/Index</t>
  </si>
  <si>
    <t>JORGE REYES CARREÑO</t>
  </si>
  <si>
    <t>MARIA CLARA RIASCOS NIGRINIS</t>
  </si>
  <si>
    <t xml:space="preserve"> PRESTAR LOS SERVICIOS PROFESIONALES EN LA DIRECCIÓN DE TRANSFERENCIA DEL CONOCIMIENTO Y PROPIEDAD INTELECTUAL DE LA VICERRECTORÍA DE INVESTIGACIÓN.
PARA EL CUMPLIMIENTO DEL OBJETO, EL CONTRATISTA SE COMPROMETE A CUMPLIR CON LAS SIGUIENTES ACTIVIDADES: 1. APOYAR LA COORDINACIÓN LOGÍSTICA DE FOROS, CONFERENCIAS, SEMINARIOS Y DEMÁS EVENTOS PRESENCIALES O VIRTUALES DESTINADOS A SOCIALIZAR ACTIVIDADES DE CTEI. 2. APOYAR CON EL TRÁMITE DE LOS REQUERIMIENTOS RELACIONADOS CON LA EJECUCIÓN DE EVENTOS PROGRAMADOS DE MANERA VIRTUAL O PRESENCIAL Y CON EL ACOMPAÑAMIENTO PARA CULMINAR LOS MISMOS CON ÉXITO. 3. APOYAR CON LA BÚSQUEDA DE ITINERARIOS DE BOLETOS AÉREOS PARA LOS INVESTIGADORES DE LA UNIVERSIDAD O DE INVITADOS NACIONALES E INTERNACIONALES QUE PARTICIPEN EN EVENTOS. 4. APOYAR EN LA COMPILACIÓN DE LOS SOPORTES NECESARIOS QUE EVIDENCIEN LA REALIZACIÓN DE LOS EVENTOS DESARROLLADOS O APOYADOS DESDE LA VICERRECTORÍA Y SUS UNIDADES. 5. APOYAR CON EL</t>
  </si>
  <si>
    <t>CO1.REQ.5603093</t>
  </si>
  <si>
    <t>OPSP-VIN-0047-2024</t>
  </si>
  <si>
    <t>ANA MILENA LAGOS TOBIAS</t>
  </si>
  <si>
    <t xml:space="preserve"> 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INTROPICA 2. VELAR POR EL CUMPLIMIENTO DE LOS REQUISITOS DE CLASIFICACIÓN DE LA REVISTA EN BASES E ÍNDICES BIBLIOGRÁFICOS. 3. EXAMINAR QUE LOS ARTÍCULOS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INTROPICA 6. MANTENER ACTUALIZADA LA DISTINTA INFORMACIÓN DE LA REVISTA INTROPI</t>
  </si>
  <si>
    <t>CO1.REQ.5602198</t>
  </si>
  <si>
    <t>OPSP-VIN-0046-2024</t>
  </si>
  <si>
    <t>https://community.secop.gov.co/Public/Tendering/OpportunityDetail/Index?noticeUID=CO1.NTC.5494666</t>
  </si>
  <si>
    <t>JESUS MANUEL JIMENEZ TORRES</t>
  </si>
  <si>
    <t xml:space="preserve"> PRESTAR LOS SERVICIOS PROFESIONALES EN LA EDITORIAL UNIMAGDALENA. PARA EL CUMPLIMIENTO DEL OBJETO, EL CONTRATISTA SE COMPROMETE A CUMPLIR CON LAS SIGUIENTES ACTIVIDADES: 1. MANTENER ACTUALIZADO EL ECOSISTEMA DIGITAL DE LA EDITORIAL QUE INCLUYE: LOS CATÁLOGOS, LA PÁGINA WEB, SIMEH, LOS SISTEMAS DE VENTAS BAJO DEMANDA Y LOS DEMÁS QUE SE VAYAN IMPLEMENTANDO. 2. VERIFICAR QUE LAS OBRAS POSTULADAS PARA SU PUBLICACIÓN SEAN INÉDITAS Y ORIGINALES CON EL APOYO DEL SOFTWARE TURNITIN. 3. REVISAR Y EMITIR CONCEPTO DEL CUMPLIMIENTO DE LA APLICACIÓN DE LA GUÍA DE AUTORES DE LA EDITORIAL A LAS OBRAS EN PROCESO DE PUBLICACIÓN, TENIENDO EN CUENTA. 4. MANTENER UNA COMUNICACIÓN FLUIDA CON LOS AUTORES DE LAS OBRAS SOMETIDAS A LA EDITORIAL PARA APOYAR EL PROCESO DE APLICACIÓN DE LAS NORMAS EDITORIALES. 5. APOYAR EN LAS FERIAS DE LIBROS NACIONALES E INTERNACIONALES DONDE LA EDITORIAL TENGA STAND PROPIO. 6. APOYAR EN EVENTOS ACADÉMICOS, CIENTÍFICOS O LITERARIOS</t>
  </si>
  <si>
    <t>CO1.REQ.5601222</t>
  </si>
  <si>
    <t>OPSP-VIN-0045-2024</t>
  </si>
  <si>
    <t>https://community.secop.gov.co/Public/Tendering/OpportunityDetail/Index?noticeUID=CO1.NTC.5495132</t>
  </si>
  <si>
    <t>ELIAS GREGORIO GARCÍA PEROZO</t>
  </si>
  <si>
    <t>JESUS DAVID FREYLE MARQUEZ</t>
  </si>
  <si>
    <t xml:space="preserve"> 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ACOMPAÑAR LAS ACTIVIDADES DE DIVULGACIÓN, COMUNICACIÓN Y SOCIALIZACIÓN DE LAS ACTIVIDADES, PLANES Y PROYECTOS DESARROLLADOS POR LA VICERRECTORÍA DE INVESTIGACIÓN Y SUS UNIDADES. 3. COADYUVAR EN LA GESTIÓN Y SEGUIMIENTO DEL CUMPLIMIENTO DE METAS Y MEDICIÓN DE INDICADORES ESTABLECIDOS PARA LA GESTIÓN DE LA APROPIACIÓN SOCIAL DEL CONOCIMIENTO. 4. GENERAR ESPACIOS PARA LA GENERACIÓN DE LA APROPIACIÓN SOCIAL DEL CONOCIMIENTO DENTRO Y FUERA DE LA UNIVERSIDAD. 5. APOYAR LA CREACIÓN Y GENERACIÓN DE CONTENIDOS Y PRODUCTOS DE APROPIACIÓN SOCIAL DEL CONOCIMIENTO RESULTADOS DE LAS ACTIVIDADES DE CIENCIA, TECNOLOGÍA, INNOVACIÓN, CR</t>
  </si>
  <si>
    <t>CO1.REQ.5602784</t>
  </si>
  <si>
    <t>OPSP-VIN-0044-2024</t>
  </si>
  <si>
    <t>https://community.secop.gov.co/Public/Tendering/OpportunityDetail/Index?noticeUID=CO1.NTC.5494077</t>
  </si>
  <si>
    <t>OSKARLY  PEREZ ANAYA</t>
  </si>
  <si>
    <t xml:space="preserve"> 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DUAZARY.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DUAZARY. 6. MANTENER ACTUALIZADA LA DISTINTA INFORMACIÓN DE LA REVISTA DUAZ</t>
  </si>
  <si>
    <t>CO1.REQ.5602437</t>
  </si>
  <si>
    <t>OPSP-VIN-0043-2024</t>
  </si>
  <si>
    <t>https://community.secop.gov.co/Public/Tendering/OpportunityDetail/Index?noticeUID=CO1.NTC.5494466</t>
  </si>
  <si>
    <t>JENNY LICETH MACHADO VIDES</t>
  </si>
  <si>
    <t xml:space="preserve"> PRESTAR LOS SERVICIOS PROFESIONALES EN LA VICERRECTORÍA DE INVESTIGACIÓN DE LA UNIVERSIDAD DEL MAGDALENA. PARA EL CUMPLIMIENTO DEL OBJETO EL CONTRATISTA SE COMPROMETE A CUMPLIR CON LAS SIGUIENTES ACTIVIDADES: 1. APOYAR EN LA GESTIÓN, Y EJECUCIÓN DE LA PRODUCCIÓN DEL MATERIAL AUDIOVISUAL DE ACTIVIDADES DE APROPIACIÓN SOCIAL DEL CONOCIMIENTO. 2. COLABORAR EN LA GENERACIÓN DE ALIANZAS Y CONVENIOS PARA LA GESTIÓN Y EJECUCIÓN DE PROCESOS E INICIATIVAS DE APROPIACIÓN SOCIAL DEL CONOCIMIENTO. 3. COADYUVAR A LA PROMOCIÓN Y DIVULGACIÓN DE LA CIENCIA. 4. APOYAR A LA GESTIÓN DE LA VIN PARA LAS TRANSMISIONES EN VIVO POR LAS PLATAFORMAS DE LA VICERRECTORA DE INVESTIGACIÓN Y UNIMAGDALENA. 5. ACOMPAÑAR LAS ACTIVIDADES QUE REALIZA EL EQUIPO DE GRABACIÓN AUDIOVISUAL Y TRANSMISIÓN. 6. DISEÑAR INICIATIVAS PARA LA IMPLEMENTACIÓN DE LA APROPIACIÓN SOCIAL DEL CONOCIMIENTO. 7. APOYAR TODOS LOS PROCESOS ADMINISTRATIVOS Y PRESUPUESTALES DE LA GESTIÓN Y PROMOCIÓN </t>
  </si>
  <si>
    <t>CO1.REQ.5602240</t>
  </si>
  <si>
    <t>OPSP-VIN-0042-2024</t>
  </si>
  <si>
    <t>https://community.secop.gov.co/Public/Tendering/OpportunityDetail/Index?noticeUID=CO1.NTC.5493333</t>
  </si>
  <si>
    <t>MONICA LASTENIA ZULBARAN JIMENEZ</t>
  </si>
  <si>
    <t>BRAYAN DE JESUS PEÑATE CARRANZA</t>
  </si>
  <si>
    <t xml:space="preserve"> 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t>
  </si>
  <si>
    <t>CO1.REQ.5601316</t>
  </si>
  <si>
    <t>OPSP-VIN-0041-2024</t>
  </si>
  <si>
    <t>https://community.secop.gov.co/Public/Tendering/OpportunityDetail/Index?noticeUID=CO1.NTC.5492252</t>
  </si>
  <si>
    <t>ALEX HERVER ESTRADA CAIAFA</t>
  </si>
  <si>
    <t xml:space="preserve"> PRESTAR LOS SERVICIOS PROFESIONALES EN LA DIRECCIÓN DE TRANSFERENCIA DE CONOCIMIENTO Y PROPIEDAD INTELECTUAL DE LA VICERRECTORÍA DE INVESTIGACIÓN. PARA EL CUMPLIMIENTO DEL OBJETO EL CONTRATISTA SE COMPROMETE A CUMPLIR CON LAS SIGUIENTES ACTIVIDADES: 1.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t>
  </si>
  <si>
    <t>CO1.REQ.5600354</t>
  </si>
  <si>
    <t>OPSP-VIN-0040-2024</t>
  </si>
  <si>
    <t>https://community.secop.gov.co/Public/Tendering/OpportunityDetail/Index?noticeUID=CO1.NTC.5492405</t>
  </si>
  <si>
    <t xml:space="preserve">ROSANA  CASTRO </t>
  </si>
  <si>
    <t>CO1.REQ.5597053</t>
  </si>
  <si>
    <t>OPSP-VIN-0039-2024</t>
  </si>
  <si>
    <t>https://community.secop.gov.co/Public/Tendering/OpportunityDetail/Index?noticeUID=CO1.NTC.5486170</t>
  </si>
  <si>
    <t>LYDA CASTRO GARCÍA</t>
  </si>
  <si>
    <t>ANGELLY PAOLA CASTRO SUAREZ</t>
  </si>
  <si>
    <t xml:space="preserve"> PRESTAR LOS SERVICIOS PROFESIONALES EN EL CENTRO DE GENÉTICA Y BIOLOGÍA MOLECULAR PARA EL CUMPLIMIENTO DEL OBJETO, EL CONTRATISTA SE COMPROMETE A CUMPLIR CON LAS SIGUIENTES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DIFERENTES</t>
  </si>
  <si>
    <t>CO1.REQ.5591769</t>
  </si>
  <si>
    <t>OPSP-VIN-0038-2024</t>
  </si>
  <si>
    <t>https://community.secop.gov.co/Public/Tendering/OpportunityDetail/Index?noticeUID=CO1.NTC.5486230</t>
  </si>
  <si>
    <t>MARINA LUZ VILLAZON TURIZO</t>
  </si>
  <si>
    <t>CO1.REQ.5591195</t>
  </si>
  <si>
    <t>OPSP-VIN-0037-2024</t>
  </si>
  <si>
    <t>https://community.secop.gov.co/Public/Tendering/OpportunityDetail/Index?noticeUID=CO1.NTC.5484847</t>
  </si>
  <si>
    <t>JULY PAULIN TORRES HAMBURGER</t>
  </si>
  <si>
    <t xml:space="preserve"> PRESTAR LOS SERVICIOS PROFESIONALES EN LA EDITORIAL UNIMAGDALENA. PARA EL CUMPLIMIENTO DEL OBJETO EL CONTRATISTA SE COMPROMETE A CUMPLIR CON LAS SIGUIENTES ACTIVIDADES: 1. GESTIONAR, PROVEER SOPORTE TÉCNICO Y MANTENER AL DÍA EL SISTEMA DE REVISTAS OPEN JOURNAL SYSTEMS. 2. COORDINAR, BRINDAR SOPORTE TÉCNICO Y ACTUALIZAR EL SISTEMA DE GESTIÓN EDITORIAL OPEN MONOGRAPH PRESS. 3. REALIZAR LA DIAGRAMACIÓN EN HTML O XML DE LOS VOLÚMENES DE LAS REVISTAS CIENTÍFICAS DE LA UNIVERSIDAD DEL MAGDALENA. 4. CAPACITAR Y HACER SEGUIMIENTO A LOS AYUDANTES EN LA DIAGRAMACIÓN DE VOLÚMENES DE LAS REVISTAS CIENTÍFICAS DE LA UNIVERSIDAD DEL MAGDALENA. 5. EJECUTAR COPIAS DE SEGURIDAD DE LOS SISTEMAS DE INFORMACIÓN OPEN JOURNAL SYSTEMS, OPEN MONOGRAPH PRESS Y EDITORIAL UNIMAGDALENA. 6. IMPARTIR FORMACIÓN A LOS USUARIOS EN EL MANEJO DE LOS SISTEMAS DE INFORMACIÓN EDITORIAL UNIMAGDALENA, OPEN JOURNAL SYSTEMS Y OPEN MONOGRAPH PRESS. 7. ADMINISTRAR, OFRECER SOPORTE T</t>
  </si>
  <si>
    <t>CO1.REQ.5592435</t>
  </si>
  <si>
    <t>OPSP-VIN-0036-2024</t>
  </si>
  <si>
    <t>https://community.secop.gov.co/Public/Tendering/OpportunityDetail/Index?noticeUID=CO1.NTC.5485985</t>
  </si>
  <si>
    <t>HEYDI VIVIANA PEREZ FEDRICH</t>
  </si>
  <si>
    <t xml:space="preserve"> PRESTACIÓN DE SERVICIOS PROFESIONALES EN LA DIRECCIÓN DE GESTIÓN DEL CONOCIMIENTO. PARA EL CUMPLIMIENTO DEL OBJETO, EL CONTRATISTA SE COMPROMETE A CUMPLIR CON LAS SIGUIENTES ACTIVIDADES: 1. APOYAR A LA DIRECCIÓN DE GESTIÓN DEL CONOCIMIENTO EN LOS PROCESOS RELACIONADOS CON LA OBTENCIÓN DE PERMISOS AMBIENTALES REQUERIDOS EN LOS PROYECTOS DE LA VICERRECTORÍA DE INVESTIGACIÓN. 2. APOYAR A LA DIRECCIÓN DE GESTIÓN DEL CONOCIMIENTO EN EL ACOMPAÑAMIENTO Y ASESORÍA A INVESTIGADORES, ESTUDIANTES, UNIDADES O DEPENDENCIAS EN LOS TEMAS RELACIONADOS CON PERMISOS AMBIENTALES Y AFINES. 3. APOYAR A LA DIRECCIÓN DE GESTIÓN DEL CONOCIMIENTO EN LA GESTIÓN Y TRÁMITES REQUERIDOS PARA LA VIGENCIA Y ACTUALIZACIÓN DEL PERMISO MARCO DE RECOLECCIÓN OTORGADO A LA UNIVERSIDAD DEL MAGDALENA. 4. APOYAR A LA DIRECCIÓN DE GESTIÓN DEL CONOCIMIENTO CON LA GESTIÓN, CONCEPTOS Y TRÁMITES ANTE EL MINISTERIO DE AMBIENTE Y DESARROLLO SOSTENIBLE CON RESPECTO AL CONTRATO DE ACCESO</t>
  </si>
  <si>
    <t>CO1.REQ.5592411</t>
  </si>
  <si>
    <t>OPSP-VIN-0035-2024</t>
  </si>
  <si>
    <t>https://community.secop.gov.co/Public/Tendering/OpportunityDetail/Index?noticeUID=CO1.NTC.5486205</t>
  </si>
  <si>
    <t>JEYNNER KEVIN PAEZ VELEZ</t>
  </si>
  <si>
    <t xml:space="preserve"> PRESTAR LOS SERVICIOS PROFESIONALES EN LA EDITORIAL UNIMAGDALENA.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</si>
  <si>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CO1.REQ.5591551</t>
  </si>
  <si>
    <t>OPSP-VIN-0034-2024</t>
  </si>
  <si>
    <t>https://community.secop.gov.co/Public/Tendering/OpportunityDetail/Index?noticeUID=CO1.NTC.5486117</t>
  </si>
  <si>
    <t>JOAQUIN ANTONIO PERDOMO VEGA</t>
  </si>
  <si>
    <t>CO1.REQ.5591945</t>
  </si>
  <si>
    <t>OPSP-VIN-0033-2024</t>
  </si>
  <si>
    <t>https://community.secop.gov.co/Public/Tendering/OpportunityDetail/Index?noticeUID=CO1.NTC.5482745</t>
  </si>
  <si>
    <t>eduard  hernandez rodriguez</t>
  </si>
  <si>
    <t xml:space="preserve"> PRESTAR LOS SERVICIOS PROFESIONALES EN LA EDITORIAL DE LA UNIVERSIDAD DEL 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</si>
  <si>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CO1.REQ.5591284</t>
  </si>
  <si>
    <t>OPSP-VIN-0032-2024</t>
  </si>
  <si>
    <t>https://community.secop.gov.co/Public/Tendering/OpportunityDetail/Index?noticeUID=CO1.NTC.5482944</t>
  </si>
  <si>
    <t>ELVIS ANDRES NUÑEZ MEJIA</t>
  </si>
  <si>
    <t xml:space="preserve"> PRESTAR LOS SERVICIOS PROFESIONALES EN LA DIRECCIÓN DE TRANSFERENCIA DE CONOCIMIENTO Y PROPIEDAD INTELECTUAL DE LA VICERRECTORÍA DE INVESTIGACIÓN. PARA EL CUMPLIMIENTO DEL OBJETO EL CONTRATISTA SE COMPROMETE A CUMPLIR CON LAS SIGUIENTES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EL DISEÑO E IMPLEMENTACIÓN DE ESTRATEGIAS (BOLETINES TECNOLÓGICOS, CAPSULAS) PARA LA DIVULGACIÓN DE LA PROPIEDAD INTELECTUAL. 4. BRINDAR APOYO A LA REALIZACIÓN DE LOS EJERCICIOS DE IDENTIFICACIÓN DE ACTIVOS DE PROPIEDAD
INTELECTUAL SUSCEPTIBLES DE PROTECCIÓN Y TRANSFERENCIA A PARTIR DE LOS TRABAJOS DE GRADO (PREGRADO Y POSGRADO). 5. APOYAR EN EL PROCESO DE AUTOEV</t>
  </si>
  <si>
    <t>CO1.REQ.5590816</t>
  </si>
  <si>
    <t>OPSP-VIN-0031-2024</t>
  </si>
  <si>
    <t>https://community.secop.gov.co/Public/Tendering/OpportunityDetail/Index?noticeUID=CO1.NTC.5482386</t>
  </si>
  <si>
    <t>LIBARDO JOSE ESCOBAR TOLEDO</t>
  </si>
  <si>
    <t xml:space="preserve"> PRESTAR LOS SERVICIOS PROFESIONALES EN LA VIGILANCIA CIENTÍFICA Y TECNOLÓGICA DE LA VICERRECTORÍA DE INVESTIGACIÓN. PARA EL CUMPLIMIENTO DEL OBJETO EL CONTRATISTA SE COMPROMETE A CUMPLIR CON LAS SIGUIENTES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t>
  </si>
  <si>
    <t>CO1.REQ.5590414</t>
  </si>
  <si>
    <t>OPSP-VIN-0030-2024</t>
  </si>
  <si>
    <t>https://community.secop.gov.co/Public/Tendering/OpportunityDetail/Index?noticeUID=CO1.NTC.5482844</t>
  </si>
  <si>
    <t>DIANA CAROLINA MORALES CERVANTES</t>
  </si>
  <si>
    <t xml:space="preserve"> PRESTAR LOS SERVICIOS PROFESIONALES EN LA DIRECCIÓN DE TRANSFERENCIA DE CONOCIMIENTO Y PROPIEDAD INTELECTUAL DE LA VICERRECTORÍA DE INVESTIGACIÓN. PARA EL CUMPLIMIENTO DEL OBJETO EL CONTRATISTA SE COMPROMETE A CUMPLIR CON LAS SIGUIENTES ACTIVIDADES: 1.
APOYAR EN LA ELABORACIÓN DE LOS DIFERENTES INFORMES DE GESTIÓN QUE SEAN SOLICITADOS A LA DIRECCIÓN DE TRANSFERENCIA DE CONOCIMIENTO Y PROPIEDAD INTELECTUAL. 2. APOYAR CON LA ELABORACIÓN Y SEGUIMIENTO A TODO EL CICLO DE LOS TRÁMITES DE EJECUCIÓN FINANCIERA PARA LA DIRECCIÓN DE TRANSFERENCIA DEL CONOCIMIENTO Y PROPIEDAD INTELECTUAL. 3. APOYAR CON EL SEGUIMIENTO Y REPORTE DE INDICADORES DE LA DIRECCIÓN DE TRANSFERENCIA DEL CONOCIMIENTO (PLAN DE ACCIÓN, PLAN DE DESARROLLO, SNIES, GREENMETRICS, ETC.). 4. APOYAR CON LA CONSOLIDACIÓN DE
LOS SOPORTES DE LOS INDICADORES PARA EL ARCHIVO DIGITAL DE LA DIRECCIÓN DE TRANSFERENCIA DEL CONOCIMIENTO Y PROPIEDAD INTELECTUAL. 5. APOYAR CON LA CONSOLIDACIÓN D</t>
  </si>
  <si>
    <t>CO1.REQ.5587564</t>
  </si>
  <si>
    <t>OPSP-VIN-0029-2024</t>
  </si>
  <si>
    <t>https://community.secop.gov.co/Public/Tendering/OpportunityDetail/Index?noticeUID=CO1.NTC.5482842</t>
  </si>
  <si>
    <t>ANGIE PAOLA MONTERO LAGOS</t>
  </si>
  <si>
    <t xml:space="preserve"> PRESTAR LOS SERVICIOS PROFESIONALES EN LA VICERRECTORÍA DE INVESTIGACIÓN. PARA EL CUMPLIMIENTO DEL OBJETO EL CONTRATISTA SE COMPROMETE A CUMPLIR CON LAS SIGUIENTES ACTIVIDADES: 1. APOYAR LA GESTIÓN DE LA VIN CON LA REALIZACIÓN DE ACTIVIDADES DE PROYECTOS ESTRATÉGICOS CONCERTADOS EN LOS PLANES DE ACCIÓN Y ACUERDO DE GESTIÓN RECTORAL. 2. APOYAR EN LA ORGANIZACIÓN DE ACTIVIDADES ACADÉMICAS, DE INVESTIGACIÓN Y DE DIVULGACIÓN CIENTÍFICA DE LA VIN ORDENADAS POR LA RECTORÍA Y CON SU RESPONSABILIDAD DEL VICERRECTOR. 3. REALIZAR ACTIVIDADES DE ACOMPAÑAMIENTO AL VICERRECTOR DE INVESTIGACIÓN EN LA GESTIÓN Y CONSECUCIÓN DE RECURSOS DE FUENTES EXTERNAS Y RELACIONES CON EL ENTORNO. 4. REALIZAR ACOMPAÑAMIENTO TELEFÓNICO A LAS REUNIONES Y ACTIVIDADES PROGRAMADAS POR EL VICERRECTOR DE INVESTIGACIÓN. 5. APOYAR LA ELABORACIÓN DE INFORMES, GESTIONAR LA INFORMACIÓN Y DOCUMENTACIÓN SOLICITADA POR EL VICERRECTOR DE INVESTIGACIÓN, REFERENTES A LAS ACTIVIDADES AC</t>
  </si>
  <si>
    <t>CO1.REQ.5588432</t>
  </si>
  <si>
    <t>OPSP-VIN-0028-2024</t>
  </si>
  <si>
    <t>https://community.secop.gov.co/Public/Tendering/OpportunityDetail/Index?noticeUID=CO1.NTC.5482836</t>
  </si>
  <si>
    <t>ANDRES FELIPE MORENO TORO</t>
  </si>
  <si>
    <t xml:space="preserve"> PRESTAR LOS SERVICIOS PROFESIONALES EN LA DIRECCIÓN DE TRANSFERENCIA DEL CONOCIMIENTO Y PROPIEDAD INTELECTUAL DE LA VICERRECTORÍA DE INVESTIGACIÓN. PARA EL CUMPLIMIENTO DEL OBJETO, EL CONTRATISTA SE COMPROMETE A CUMPLIR CON LAS SIGUIENTES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t>
  </si>
  <si>
    <t>CO1.REQ.5588071</t>
  </si>
  <si>
    <t>OPSP-VIN-0027-2024</t>
  </si>
  <si>
    <t>https://community.secop.gov.co/Public/Tendering/OpportunityDetail/Index?noticeUID=CO1.NTC.5482938</t>
  </si>
  <si>
    <t>YISETH PAOLA MEJIA MARTINEZ</t>
  </si>
  <si>
    <t xml:space="preserve"> 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JANGWA PANA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JANGWA PANA 6. MANTENER ACTUALIZADA LA DISTINTA INFORMACIÓN DE LA REVIST</t>
  </si>
  <si>
    <t>CO1.REQ.5588132</t>
  </si>
  <si>
    <t>OPSP-VIN-0026-2024</t>
  </si>
  <si>
    <t>https://community.secop.gov.co/Public/Tendering/OpportunityDetail/Index?noticeUID=CO1.NTC.5482925</t>
  </si>
  <si>
    <t>VANYRA VANESSA MARTINEZ RAMOS</t>
  </si>
  <si>
    <t xml:space="preserve"> 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t>
  </si>
  <si>
    <t>CO1.REQ.5587842</t>
  </si>
  <si>
    <t>OPSP-VIN-0025-2024</t>
  </si>
  <si>
    <t>https://community.secop.gov.co/Public/Tendering/OpportunityDetail/Index?noticeUID=CO1.NTC.5482949</t>
  </si>
  <si>
    <t>STELLA JUDITH SALAS SALAZAR</t>
  </si>
  <si>
    <t xml:space="preserve"> 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INCENTIVOS QUE SE ENCUENTREN PENDIENTES POR EJECUTAR Y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t>
  </si>
  <si>
    <t>CO1.REQ.5588854</t>
  </si>
  <si>
    <t>OPSP-VIN-0024-2024</t>
  </si>
  <si>
    <t>https://community.secop.gov.co/Public/Tendering/OpportunityDetail/Index?noticeUID=CO1.NTC.5482942</t>
  </si>
  <si>
    <t>JESUS DAVID RIBON RAMOS</t>
  </si>
  <si>
    <t xml:space="preserve"> 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COADYUVAR EN EL DISEÑO Y APLICACIÓN DE ENCUESTAS DE SATISFACCIÓN PARA MEJORAS CONTINUAS EN LOS PROCESOS DE LA GESTIÓN DE LA CIENCIA, TECNOLOGÍA E INNOVACIÓN.4. APOYAR EN LA RECOLECCIÓN DE INFORMACIÓN PARA LA GESTIÓN DE PROCESOS Y PARTICIPAR EN LA FORMULACIÓN, DISEÑO, ORGANIZACIÓN, EJECUCIÓN Y CONTROL DE PLANES Y PROYECTOS DE LA UNIDAD. 5. COADYUVAR EN EL DISEÑO DE INDICADORES DE CIENCIA, TECNOLOG</t>
  </si>
  <si>
    <t>CO1.REQ.5588820</t>
  </si>
  <si>
    <t>OPSP-VIN-0023-2024</t>
  </si>
  <si>
    <t>https://community.secop.gov.co/Public/Tendering/OpportunityDetail/Index?noticeUID=CO1.NTC.5482933</t>
  </si>
  <si>
    <t>LUIS FRANCISCO SIMMONS MARIN</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</si>
  <si>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APOYAR EN LOS PROCESOS DE CONSOLIDA</t>
  </si>
  <si>
    <t>CO1.REQ.5588640</t>
  </si>
  <si>
    <t>OPSP-VIN-0022-2024</t>
  </si>
  <si>
    <t>https://community.secop.gov.co/Public/Tendering/OpportunityDetail/Index?noticeUID=CO1.NTC.5482908</t>
  </si>
  <si>
    <t xml:space="preserve">JULIETH  OSORIO </t>
  </si>
  <si>
    <t xml:space="preserve"> 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t>
  </si>
  <si>
    <t>CO1.REQ.5588291</t>
  </si>
  <si>
    <t>OPSP-VIN-0021-2024</t>
  </si>
  <si>
    <t>https://community.secop.gov.co/Public/Tendering/OpportunityDetail/Index?noticeUID=CO1.NTC.5482901</t>
  </si>
  <si>
    <t>JENIFER PAOLA CANTILLO CEVERICHE</t>
  </si>
  <si>
    <t xml:space="preserve"> PRESTAR LOS SERVICIOS PROFESIONALES EN LA DIRECCIÓN DE GESTIÓN DEL CONOCIMIENTO. PARA EL CUMPLIMIENTO DEL OBJETO EL CONTRATISTA SE COMPROMETE A CUMPLIR CON LAS SIGUIENTES ACTIVIDADES: 1. APOYAR A LA DIRECCIÓN DE GESTIÓN DEL CONOCIMIENTO EN LA FORMULACIÓN Y ESTRUCTURACIÓN DE PROYECTOS QUE SEAN PRESENTADOS POR LA VICERRECTORÍA DE INVESTIGACIÓN, ASÍ COMO EN EL CUMPLIMIENTO DE REQUISITOS DE LAS FUENTES DE FINANCIACIÓN, CUANDO SEA REQUERIDO. 2. APOYAR A LA DIRECCIÓN DE GESTIÓN DEL CONOCIMIENTO EN LA EN REVISIÓN DE DOCUMENTACIÓN COMO: CARTAS DE AVAL, MODELOS DE GOBERNANZA, PRESUPUESTOS Y DEMÁS ANEXOS PARA LAS CONVOCATORIAS DEL SISTEMA GENERAL DE REGALÍAS (SGR). 3. APOYAR A LA DIRECCIÓN DE GESTIÓN DEL CONOCIMIENTO EN EL REGISTRO Y TRANSFERENCIA DE PROYECTOS DE INVERSIÓN EN LA MGA WEB. 4. APOYAR A LA DIRECCIÓN DE GESTIÓN DEL CONOCIMIENTO EN EL ACOMPAÑAMIENTO Y ASESORÍA A LOS INVESTIGADORES EN LAS CONVOCATORIAS DEL PLAN BIENAL DE LA ASCTEI DEL SGR</t>
  </si>
  <si>
    <t>CO1.REQ.5588209</t>
  </si>
  <si>
    <t>OPSP-VIN-0020-2024</t>
  </si>
  <si>
    <t>https://community.secop.gov.co/Public/Tendering/OpportunityDetail/Index?noticeUID=CO1.NTC.5470867&amp;isFromPublicArea=True&amp;isModal=False</t>
  </si>
  <si>
    <t>EVELYN ROCIO RUIZ GONZALEZ</t>
  </si>
  <si>
    <t xml:space="preserve"> PRESTAR LOS SERVICIOS PROFESIONALES EN LA EDITORIAL UNIMAGDALENA. PARA EL CUMPLIMIENTO DEL OBJETO, EL CONTRATISTA SE COMPROMETE A CUMPLIR CON LAS SIGUIENTES ACTIVIDADES 1. ASIGNAR MATERIAL Y REALIZAR SEGUIMIENTO A LOS PROCESOS DE EVALUACIÓN, EDICIÓN, IMPRESIÓN, DIVULGACIÓN Y COMERCIALIZACIÓN DE LAS PUBLICACIONES DE LA EDITORIAL UNIMAGDALENA, SEGÚN LO ESTABLECIDO EN EL REGLAMENTO DE LA EDITORIAL. 2. APOYAR EN LA ELABORACIÓN Y ENTREGA DE LOS DIVERSOS INFORMES QUE SOLICITAN LAS DEPENDENCIAS DE LA INSTITUCIÓN DE LAS ACTIVIDADES REALIZADAS POR LA EDITORIAL EN TEMAS DE EDICIÓN, PUBLICACIÓN Y DIVULGACIÓN. 3. APOYAR EN LA VERIFICACIÓN DE CUMPLIMIENTO DE LA NORMATIVIDAD RELACIONADA CON DERECHOS DE AUTOR, ASÍ COMO TAMBIÉN, LA ORIGINALIDAD DE LAS OBRAS QUE INGRESAN AL PROCESO DE EDICIÓN. 4. APOYAR EN LA BÚSQUEDA Y SELECCIÓN DE PARES EVALUADORES EXTERNOS PARA LAS OBRAS A PUBLICAR EN LA EDITORIAL Y ADELANTAR LAS SOLICITUDES PARA SU PAGO Y EXPEDICIÓN D</t>
  </si>
  <si>
    <t>CO1.REQ.5577976</t>
  </si>
  <si>
    <t>OPSP-VIN-0019-2024</t>
  </si>
  <si>
    <t>https://community.secop.gov.co/Public/Tendering/OpportunityDetail/Index?noticeUID=CO1.NTC.5470830&amp;isFromPublicArea=True&amp;isModal=False</t>
  </si>
  <si>
    <t>LUIS  FELIPE MARQUEZ LORA</t>
  </si>
  <si>
    <t xml:space="preserve"> PRESTAR LOS SERVICIOS PROFESIONALES EN LA EDITORIAL DE LA UNIVERSIDAD DEL MAGDALENA. PARA EL CUMPLIMIENTO DEL OBJETO EL CONTRATISTA SE COMPROMETE A CUMPLIR CON LAS SIGUIENTES ACTIVIDADES: 1. REVISAR Y PROPONER LAS ESPECIFICACIONES TÉCNICAS QUE UTILIZARAN LAS PUBLICACIONES FÍSICAS Y DIGITALES DE LA EDITORIAL UNIMAGDALENA. 2. DIAGRAMACIÓN DE DIVERSAS PUBLICACIONES DE LA EDITORIAL EN FORMATO FÍSICO O DIGITAL (INCLUYE VERSIÓN EPUB Y PDF). 3. REVISIÓN Y APROBACIÓN DE LA MUESTRA FINAL DE LA OBRA EN FORMATO FÍSICO Y DIGITAL. 4. ADELANTAR LOS TRÁMITES ANTE LAS ENTIDADES RESPONSABLES DE LAS CATALOGACIONES EN LA FUENTE DE LAS PUBLICACIONES DE LA EDITORIAL. 5. COMUNICAR EL INICIO DE PROCESO DE SOLICITUD DE LOS ISBN Y DOI AL EQUIPO DE LA EDITORIAL DE LAS PUBLICACIONES EN PROCESO. 6. SOLICITAR LOS ISSN NECESARIOS DE LAS PUBLICACIONES DE LA EDITORIAL. 7. ADELANTAR LOS TRÁMITES PERMITENTES PARA LA ENTREGA DE COTIZACIONES DE LAS PUBLICACIONES QUE SE ENVI</t>
  </si>
  <si>
    <t>CO1.REQ.5577539</t>
  </si>
  <si>
    <t>OPSP-VIN-0018-2024</t>
  </si>
  <si>
    <t>https://community.secop.gov.co/Public/Tendering/OpportunityDetail/Index?noticeUID=CO1.NTC.5470462&amp;isFromPublicArea=True&amp;isModal=False</t>
  </si>
  <si>
    <t>DAVID ENRIQUE LOPEZ ALFARO</t>
  </si>
  <si>
    <t xml:space="preserve"> PRESTAR LOS SERVICIOS PROFESIONALES EN LA DIRECCIÓN DE GESTIÓN DEL CONOCIMIENTO. PARA EL CUMPLIMIENTO DEL OBJETO EL CONTRATISTA SE COMPROMETE A CUMPLIR CON LAS SIGUIENTES ACTIVIDADES: 1. APOYAR A LA DIRECCIÓN DE GESTIÓN DEL CONOCIMIENTO EN LA ESTRUCTURACIÓN DE PROPUESTAS/PROYECTOS, ELABORACIÓN Y RECOLECCIÓN DE DOCUMENTOS REQUERIDOS EN CONVOCATORIA EN LAS CUALES PARTICIPE LA VICERRECTORÍA DE INVESTIGACIÓN Y SUS UNIDADES, ASÍ COMO APOYAR EL CUMPLIMIENTO DE REQUISITOS DE LAS FUENTES DE FINANCIACIÓN. 2. APOYAR A LA DIRECCIÓN DE GESTIÓN DEL CONOCIMIENTO EN LA REVISIÓN DE LOS PRESUPUESTOS DE LAS PROPUESTAS /PROYECTOS EN LAS CUALES PARTICIPE LA VICERRECTORÍA DE INVESTIGACIÓN Y SUS UNIDADES. 3. BRINDAR ACOMPAÑAMIENTO A LOS INVESTIGADORES DE LA UNIVERSIDAD DEL MAGDALENA EN LA POSTULACIÓN DE PROPUESTAS/PROYECTOS EN CONVOCATORIAS NACIONALES E INTERNACIONALES. 4. APOYAR A LA DIRECCIÓN DE GESTIÓN DEL CONOCIMIENTO EN EL DILIGENCIAMIENTO, INSCRIPCIÓN Y </t>
  </si>
  <si>
    <t>CO1.REQ.5575319</t>
  </si>
  <si>
    <t>OPSP-VIN-0017-2024</t>
  </si>
  <si>
    <t>https://community.secop.gov.co/Public/Tendering/OpportunityDetail/Index?noticeUID=CO1.NTC.5471271&amp;isFromPublicArea=True&amp;isModal=False</t>
  </si>
  <si>
    <t>KEISY PAOLA MIRANDA ALVAREZ</t>
  </si>
  <si>
    <t xml:space="preserve"> PRESTAR LOS SERVICIOS PROFESIONALES EN LA EDITORIAL UNIMAGDALENA. PARA EL CUMPLIMIENTO DEL OBJETO EL CONTRATISTA SE COMPROMETE A CUMPLIR CON LAS SIGUIENTES ACTIVIDADES: 1. ELABORAR Y ENTREGAR UN INFORME DE LAS VENTAS DIGITALES Y FÍSICAS REALIZADAS POR LA EDITORIAL EN LOS AÑOS 2022 Y 2023. 2. ELABORAR Y ENTREGAR UN INFORME DEL INVENTARIO FINAL DE LA EDITORIAL Y DE LOS DISTRIBUIDORES AUTORIZADOS</t>
  </si>
  <si>
    <t xml:space="preserve"> CO1.REQ.5576896</t>
  </si>
  <si>
    <t>OPSP-VIN-0016-2024</t>
  </si>
  <si>
    <t>https://community.secop.gov.co/Public/Tendering/OpportunityDetail/Index?noticeUID=CO1.NTC.5454531&amp;isFromPublicArea=True&amp;isModal=False</t>
  </si>
  <si>
    <t>JORGE ENRIQUE ELIAS CARO</t>
  </si>
  <si>
    <t>ANA CAROLINA RAMOS BOTTO</t>
  </si>
  <si>
    <t xml:space="preserve"> PRESTAR LOS SERVICIOS PROFESIONALES EN LA VICERRECTORÍA DE INVESTIGACIÓN. PARA EL CUMPLIMIENTO DEL OBJETO, EL CONTRATISTA SE COMPROMETE A CUMPLIR CON LAS SIGUIENTES ACTIVIDADES: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t>
  </si>
  <si>
    <t>CO1.REQ.5559067</t>
  </si>
  <si>
    <t>OPSP-VIN-0015-2024</t>
  </si>
  <si>
    <t>https://community.secop.gov.co/Public/Tendering/OpportunityDetail/Index?noticeUID=CO1.NTC.5454543&amp;isFromPublicArea=True&amp;isModal=False</t>
  </si>
  <si>
    <t>DEWAR ENRIQUE LOPEZ MORGAN</t>
  </si>
  <si>
    <t>ISABEL MARIA CALLE SANGUINO</t>
  </si>
  <si>
    <t>PRESTAR LOS SERVICIOS PROFESIONALES COMO CONTADOR PÚBLICO PARA ATENDER LOS DIFERENTES TRÁMITES Y SERVICIOS QUE SE DEBEN SURTIR EN EL GRUPO DE CONTABILIDAD. PARA EL CUMPLIMIENTO DEL OBJETO EL CONTRATISTA SE COMPROMETE A CUMPLIR CON LAS SIGUIENTES ACTIVIDADES: 1. APOYAR AL GRUPO DE CONTABILIDAD EN LA ELABORACIÓN DE CUENTAS POR PAGAR Y OBLIGACIONES PRESUPUESTALES. 2. APOYAR AL PROFESIONAL ESPECIALIZADO DEL GRUPO DE CONTABILIDAD EN LA ELABORACIÓN DE LOS INFORMES FINANCIEROS DE AVANCES Y FINALES DE PROYECTOS. 3. APOYAR AL TÉCNICO ADMINISTRATIVO DEL GRUPO DE CONTABILIDAD EN LA ELABORACIÓN Y EXPEDICIÓN DE CERTIFICADOS DE PAZ Y SALVO DE AVANCES, AUTORIZADOS POR LA VICERRECTORÍA DE INVESTIGACIÓN. 4. APOYAR AL PROFESIONAL ESPECIALIZADO DEL GRUPO DE CONTABILIDAD EN LAS ACTIVIDADES INHERENTES PROPIAS DE LOS DIFERENTES TRÁMITES DE PAGOS ENVIADOS DESDE LA VICERRECTORÍA DE INVESTIGACIÓN A LA DIRECCIÓN FINANCIERA. 5. COORDINAR CON EL PROFESIONAL UNIVERSIT</t>
  </si>
  <si>
    <t>CO1.REQ.5557482</t>
  </si>
  <si>
    <t>OPSP-VIN-0014-2024</t>
  </si>
  <si>
    <t>https://community.secop.gov.co/Public/Tendering/OpportunityDetail/Index?noticeUID=CO1.NTC.5454307&amp;isFromPublicArea=True&amp;isModal=False</t>
  </si>
  <si>
    <t>DALIANYS  DE JESUS  PASTRANA  MARTINEZ</t>
  </si>
  <si>
    <t>CO1.REQ.5557653</t>
  </si>
  <si>
    <t>OPSP-VIN-0013-2024</t>
  </si>
  <si>
    <t>https://community.secop.gov.co/Public/Tendering/OpportunityDetail/Index?noticeUID=CO1.NTC.5452903&amp;isFromPublicArea=True&amp;isModal=False</t>
  </si>
  <si>
    <t>ANGELICA MARIA CORTES MARTINEZ</t>
  </si>
  <si>
    <t xml:space="preserve">PRESTAR LOS SERVICIOS PROFESIONALES EN LA EDITORIAL UNIMAGDALENA. PARA EL CUMPLIMIENTO DEL OBJETO, EL CONTRATISTA SE COMPROMETE A CUMPLIR CON LAS SIGUIENTES ACTIVIDADES: 1. ASESORAR LOS PROCESOS DE EDICIÓN Y PUBLICACIÓN DE LA EDITORIAL UNIMAGDALENA. 2. ADELANTAR ACCIONES DE SEGUIMIENTO Y CONTROL DE LOS PROCESOS DE PUBLICACIONES DE LA EDITORIAL UNIMAGDALENA. 3. PREPARAR LOS DIVERSOS TÉRMINOS DE CONVOCATORIAS DE APOYO A PUBLICACIÓN QUE REALIZARÁ LA EDITORIAL. 4. EJECUTAR Y DESARROLLAR ACTIVIDADES TENDIENTES A LA REALIZACIÓN DE LA FERIA DEL LIBRO DE SANTA MARTA 2023. 5. ELABORAR Y ENTREGAR INFORMES, PLANES, ACCIONES Y DEMÁS INFORMACIÓN QUE SOLICITEN LAS DEPENDENCIAS DE LA INSTITUCIÓN RELACIONADAS CON LAS ACTIVIDADES DE LA EDITORIAL. 6. ASESORAR EL CUMPLIMIENTO DE LAS METAS ESTABLECIDAS PARA LA EDITORIAL EN EL PLAN DE ACCIÓN 2024. 7. ELABORAR Y GESTIONAR CONVENIOS DE COEDICIÓN CON OTRAS INSTITUCIONES PARA LA PUBLICACIÓN DE OBRAS. 8. VELAR POR </t>
  </si>
  <si>
    <t>CO1.REQ.5557074</t>
  </si>
  <si>
    <t>OPSP-VIN-0012-2024</t>
  </si>
  <si>
    <t>https://community.secop.gov.co/Public/Tendering/OpportunityDetail/Index?noticeUID=CO1.NTC.5454123&amp;isFromPublicArea=True&amp;isModal=False</t>
  </si>
  <si>
    <t>ALIX SAIRIS RAMOS FUENTES</t>
  </si>
  <si>
    <t>TAHIS ELENA ABUABARA LARA</t>
  </si>
  <si>
    <t>PRESTAR LOS SERVICIOS PROFESIONALES EN EL GRUPO DE TESORERÍA DE LA UNIVERSIDAD DEL MAGDALENA. PARA EL CUMPLIMIENTO DEL OBJETO, EL CONTRATISTA SE COMPROMETE A CUMPLIR CON LAS SIGUIENTES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ENVIAR REPORTE DIARIO AL GRUPO DE ADMISIONES DE LOS RECAUDOS EN SINAP DE LAS PLATAFORMAS BANCARIAS QUE NO TENGAN ACCESO. 6. ELABORAR LOS COMPROBANTES DE INGRESOS EN SINAP DE LOS RECAUDOS POR CONCEPTO DE MATRÍCULAS, VENTA DE SERVICIOS Y OTROS 7. APOYAR EN LA PROYECCIÓN DE L</t>
  </si>
  <si>
    <t>CO1.REQ.5556632</t>
  </si>
  <si>
    <t>OPSP-VIN-0011-2024</t>
  </si>
  <si>
    <t>https://community.secop.gov.co/Public/Tendering/OpportunityDetail/Index?noticeUID=CO1.NTC.5454557&amp;isFromPublicArea=True&amp;isModal=False</t>
  </si>
  <si>
    <t>ANA FLORA JIMENEZ DE LA HOZ</t>
  </si>
  <si>
    <t>CLAUDIA PATRICIA RUIZ PINO</t>
  </si>
  <si>
    <t>PRESTAR LOS SERVICIOS PROFESIONALES COMO CONTADOR PÚBLICO EN EL GRUPO DE PRESUPUESTO DE LA UNIVERSIDAD DEL MAGDALENA. PARA EL CUMPLIMIENTO DEL OBJETO, EL CONTRATISTA SE COMPROMETE A CUMPLIR CON LAS SIGUIENTES ACTIVIDADES: 1. DILIGENCIAR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ELABORAR EN EL SINAP LAS ADICIONES, DISMINUCIONES, ANULACIONES DE RECURSOS A LOS CDP EXPEDIDOS DE CADA PROYECTO INTERNO Y EXTERNO O DEL PLAN DE ACCIÓN INSTITUCIONAL Y AUTORIZADAS POR LA VICERRECTORÍA DE INVESTIGACIÓN. 4. REALIZAR EN EL SINAP LAS ADICIONES, DISMINUCIONES, ANULACIONES DE RECURSOS A LOS COMPROMISOS Y RESERVAS PRESUPUESTA</t>
  </si>
  <si>
    <t>CO1.REQ.5556825</t>
  </si>
  <si>
    <t>OPSP-VIN-0010-2024</t>
  </si>
  <si>
    <t>https://community.secop.gov.co/Public/Tendering/OpportunityDetail/Index?noticeUID=CO1.NTC.5454547&amp;isFromPublicArea=True&amp;isModal=False</t>
  </si>
  <si>
    <t>ANA CAMARGO VELÁSQUEZ</t>
  </si>
  <si>
    <t>LIZETH CAROLINA LOZANO VASQUEZ</t>
  </si>
  <si>
    <t>PRESTAR LOS SERVICIOS PROFESIONALES COMO INGENIERA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POR LA</t>
  </si>
  <si>
    <t>CO1.REQ.5556986</t>
  </si>
  <si>
    <t>OPSP-VIN-0009-2024</t>
  </si>
  <si>
    <t>https://community.secop.gov.co/Public/Tendering/OpportunityDetail/Index?noticeUID=CO1.NTC.5454451&amp;isFromPublicArea=True&amp;isModal=False</t>
  </si>
  <si>
    <t>JUAN CARLOS RESTREPO CUELLAR</t>
  </si>
  <si>
    <t>PRESTAR LOS SERVICIOS PROFESIONALES COMO INGENIERO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t>
  </si>
  <si>
    <t>CO1.REQ.5556804</t>
  </si>
  <si>
    <t>OPSP-VIN-0008-2024</t>
  </si>
  <si>
    <t>https://community.secop.gov.co/Public/Tendering/OpportunityDetail/Index?noticeUID=CO1.NTC.5454334&amp;isFromPublicArea=True&amp;isModal=False</t>
  </si>
  <si>
    <t>RAY JESUS FANDIÑO GARCIA</t>
  </si>
  <si>
    <t>PRESTAR LOS SERVICIOS COMO PROFESIONAL EN NEGOCIOS INTERNACIONALES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t>
  </si>
  <si>
    <t>CO1.REQ.5556627</t>
  </si>
  <si>
    <t>OPSP-VIN-0007-2024</t>
  </si>
  <si>
    <t>https://community.secop.gov.co/Public/Tendering/OpportunityDetail/Index?noticeUID=CO1.NTC.5454529&amp;isFromPublicArea=True&amp;isModal=False</t>
  </si>
  <si>
    <t xml:space="preserve">MARIO ANDRES NAVARRO TANO </t>
  </si>
  <si>
    <t>PRESTAR LOS SERVICIOS PROFESIONALES COMO ADMINISTRADOR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t>
  </si>
  <si>
    <t>CO1.REQ.5556429</t>
  </si>
  <si>
    <t>OPSP-VIN-0006-2024</t>
  </si>
  <si>
    <t>https://community.secop.gov.co/Public/Tendering/OpportunityDetail/Index?noticeUID=CO1.NTC.5454395&amp;isFromPublicArea=True&amp;isModal=False</t>
  </si>
  <si>
    <t>MABEL ELIANA ORDOÑEZ AGAMEZ</t>
  </si>
  <si>
    <t>PRESTAR LOS SERVICIOS PROFESIONALES COMO ADMINISTRADOR DE EMPRESAS EN LA EDITORIAL UNIMAGDALENA. PARA EL CUMPLIMIENTO DEL OBJETO, EL CONTRATISTA SE COMPROMETE A CUMPLIR CON LAS SIGUIENTES ACTIVIDADES: 1. APOYAR EN LOS TRÁMITES ADMINISTRATIVOS, FINANCIEROS Y DE EJECUCIÓN PRESUPUESTAL DE LA EDITORIAL. 2. REALIZAR LOS PROCESOS REQUERIDOS PARA LA VENTA DE LAS PUBLICACIONES DE LA EDITORIAL A PERSONAS NATURALES, JURÍDICAS Y DISTRIBUIDORES AUTORIZADOS. 3. MANTENER ACTUALIZADO Y ORGANIZADO EL INVENTARIO DE LAS PUBLICACIONES FÍSICAS DE LA EDITORIAL. 4. REALIZAR SEGUIMIENTO A LOS INVENTARIOS DE LOS DISTRIBUIDORES DE LAS OBRAS QUE SE ENCUENTRAN EN CONSIGNACIÓN. 5. ADELANTAR LOS PROCESOS REQUERIDOS PARA LA DISTRIBUCIÓN DE LAS PUBLICACIONES A DISTRIBUIDORES, COMPRADORES, INSTITUCIONES, AUTORES Y ENTIDADES DE ORDEN NACIONAL E INTERNACIONAL. 6. SOLICITAR LA EXPEDICIÓN DE FACTURAS Y RECAUDO DE LAS VENTAS REALIZADAS POR PARTE DE LA EDITORIAL. 7. REALIZAR L</t>
  </si>
  <si>
    <t>CO1.REQ.5556833</t>
  </si>
  <si>
    <t>OPSP-VIN-0005-2024</t>
  </si>
  <si>
    <t>https://community.secop.gov.co/Public/Tendering/OpportunityDetail/Index?noticeUID=CO1.NTC.5454167&amp;isFromPublicArea=True&amp;isModal=False</t>
  </si>
  <si>
    <t>ANGIE CAROLINA SERNA CARVAJAL</t>
  </si>
  <si>
    <t>PRESTAR LOS SERVICIOS PROFESIONALES COMO CONTADOR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SERVICIOS PA</t>
  </si>
  <si>
    <t>CO1.REQ.5556680</t>
  </si>
  <si>
    <t>OPSP-VIN-0004-2024</t>
  </si>
  <si>
    <t>https://community.secop.gov.co/Public/Tendering/OpportunityDetail/Index?noticeUID=CO1.NTC.5454147&amp;isFromPublicArea=True&amp;isModal=False</t>
  </si>
  <si>
    <t>MONICA ISABEL CALDERON SOLANO</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</si>
  <si>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t>
  </si>
  <si>
    <t>CO1.REQ.5557055</t>
  </si>
  <si>
    <t>OPSP-VIN-0003-2024</t>
  </si>
  <si>
    <t>https://community.secop.gov.co/Public/Tendering/OpportunityDetail/Index?noticeUID=CO1.NTC.5454135&amp;isFromPublicArea=True&amp;isModal=False</t>
  </si>
  <si>
    <t>MANUEL ALEJANDRO UMAÑA GRANADOS</t>
  </si>
  <si>
    <t>PRESTAR LOS SERVICIOS PROFESIONALES COMO ABOGADO EN LA VICERRECTORÍA DE INVESTIGACIÓN. PARA EL CUMPLIMIENTO DEL OBJETO, EL CONTRATISTA SE COMPROMETE A CUMPLIR CON LAS SIGUIENTES ACTIVIDADES: 1. PRESTAR ASESORÍA Y ORIENTACIÓN EN MATERIA JURÍDICA Y CONTRATACIÓN ESTATAL, QUE REQUIERA LA VICERRECTORÍA DE INVESTIGACIÓN Y SUS UNIDADES DE GESTIÓN CTEI. 2. VERIFICAR Y APROBAR LOS DOCUMENTOS PRECONTRACTUALES Y LA INFORMACIÓN GENERADA POR LAS PLATAFORMAS GEDOCO Y SIGEP II DE LA INFORMACIÓN DEL PERSONAL QUE SE VA A CONTRATAR, PREVIA VERIFICACIÓN DE LOS SOPORTES EXIGIDOS. 3. APOYAR EN LA REVISIÓN DE LAS ÓRDENES DE GASTO ADELANTADAS POR LA VICERRECTORÍA DE INVESTIGACIÓN DE CONFORMIDAD CON EL ESTATUTO DE CONTRATACIÓN DE LA INSTITUCIÓN, TENIENDO EN CUENTA LOS FORMATOS DE CALIDAD PUBLICADOS EN COGUI+. 4. APOYAR A LA VICERRECTORÍA DE INVESTIGACIÓN EN LA ELABORACIÓN Y/O REVISIÓN DE LOS ACTOS ADMINISTRATIVOS QUE SE REQUIERA EXPEDIR POR EL DESPACHO DEL VICERR</t>
  </si>
  <si>
    <t>CO1.REQ.5556706</t>
  </si>
  <si>
    <t>OPSP-VIN-0002-2024</t>
  </si>
  <si>
    <t>https://community.secop.gov.co/Public/Tendering/OpportunityDetail/Index?noticeUID=CO1.NTC.5454122&amp;isFromPublicArea=True&amp;isModal=False</t>
  </si>
  <si>
    <t>ADALBERTO  DUICA BARRERA</t>
  </si>
  <si>
    <t>PRESTAR LOS SERVICIOS PROFESIONALES COMO INGENIERO INDUSTRIAL EN LA VICERRECTORÍA DE INVESTIGACIÓN. PARA EL CUMPLIMIENTO DEL OBJETO, EL CONTRATISTA SE COMPROMETE A CUMPLIR CON LAS SIGUIENTES ACTIVIDADES: 1. ELABORAR PARA LA VICERRECTORÍA DE INVESTIGACIÓN EL DILIGENCIAMIENTO DE LOS FORMATOS DE SOLICITUDES DE CDP, DE AFECTACIONES PRESUPUESTALES Y DE TRASLADOS INTERNOS ENTRE RUBROS PARA LOS PROYECTOS DE INVESTIGACIÓN O DEL PLAN DE ACCIÓN INSTITUCIONAL. FORMATOS DE SOLICITUD DE CDP, FORMATO DE AFECTACIÓN Y FORMATO DE TRASLADOS. 2.
REVISAR Y VALIDAR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REMITIR A LA DIRECCI</t>
  </si>
  <si>
    <t>OPSP-VIN-0001-2024</t>
  </si>
  <si>
    <t>VICERRECTORÍA DE INVESTIGACIÓN</t>
  </si>
  <si>
    <t>https://community.secop.gov.co/Public/Tendering/OpportunityDetail/Index?noticeUID=CO1.NTC.5576923&amp;isFromPublicArea=True&amp;isModal=False</t>
  </si>
  <si>
    <t>CELINA PATRICIA ANAYA SAADE</t>
  </si>
  <si>
    <t>EDGAR ANDRES PABON RUBIO</t>
  </si>
  <si>
    <t>CO1.REQ.5685094</t>
  </si>
  <si>
    <t>https://community.secop.gov.co/Public/Tendering/OpportunityDetail/Index?noticeUID=CO1.NTC.5576570&amp;isFromPublicArea=True&amp;isModal=False</t>
  </si>
  <si>
    <t>HUGO DAVID DURAN GAMARRA</t>
  </si>
  <si>
    <t>YAMILETH FLORIAN MARTINEZ</t>
  </si>
  <si>
    <t>CO1.REQ.5684913</t>
  </si>
  <si>
    <t>OPSP-FHU-0004-2024</t>
  </si>
  <si>
    <t>https://community.secop.gov.co/Public/Tendering/OpportunityDetail/Index?noticeUID=CO1.NTC.5576296&amp;isFromPublicArea=True&amp;isModal=False</t>
  </si>
  <si>
    <t>ARMANDO JOSE SILVA HAMBURGER</t>
  </si>
  <si>
    <t>MARGIE MILENA SILVA OLAYA</t>
  </si>
  <si>
    <t>CO1.REQ.5684378</t>
  </si>
  <si>
    <t>OPSP-FHU-0003-2024</t>
  </si>
  <si>
    <t>https://community.secop.gov.co/Public/Tendering/OpportunityDetail/Index?noticeUID=CO1.NTC.5534183&amp;isFromPublicArea=True&amp;isModal=False</t>
  </si>
  <si>
    <t>CO1.REQ.5642985</t>
  </si>
  <si>
    <t>OPSP-FHU-0002-2024</t>
  </si>
  <si>
    <t>https://community.secop.gov.co/Public/Tendering/OpportunityDetail/Index?noticeUID=CO1.NTC.5534349&amp;isFromPublicArea=True&amp;isModal=False</t>
  </si>
  <si>
    <t>DAYANA GUTIERREZ GUERRERO</t>
  </si>
  <si>
    <t>CO1.REQ.5642539</t>
  </si>
  <si>
    <t>OPSP-FHU-0001-2024</t>
  </si>
  <si>
    <t>FACULTAD DE HUMANIDADES</t>
  </si>
  <si>
    <t>https://community.secop.gov.co/Public/Tendering/OpportunityDetail/Index?noticeUID=CO1.NTC.5547833</t>
  </si>
  <si>
    <t>MERCEDES DE LA TORRE HASBUN</t>
  </si>
  <si>
    <t>MARIA CONCEPCION PINEDO MURGAS</t>
  </si>
  <si>
    <t>LA PRESENTE ORDEN TIENE POR OBJETO: 1. APOYAR  EN LA ATENCIÓN A LOS USUARIOS A TRAVÉS DE LOS DISTINTOS CANALES DISPONIBLES. 2. APOYAR EN LA ORGANIZACIÓN Y DIGITALIZACIÓN DE ARCHIVO DE GESTIÓN DE LA SECRETARÍA GENERAL, DE ACUERDO CON LOS PROCEDIMIENTOS Y DIRECTRICES INSTITUCIONALES. 3. APOYAR EN LA RECEPCIÓN Y ACTUALIZACIÓN DE LA BASE DE DATOS DE SOLICITUDES RECIBIDAS Y ENVIADAS.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</si>
  <si>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CO1.REQ.5656718</t>
  </si>
  <si>
    <t>OAG-VAD-0281-2024</t>
  </si>
  <si>
    <t>https://community.secop.gov.co/Public/Tendering/OpportunityDetail/Index?noticeUID=CO1.NTC.5547465</t>
  </si>
  <si>
    <t>YELINE LIZETH GRANADOS RUIZ</t>
  </si>
  <si>
    <t>MARIA MERCEDES PACHECO PACHECO</t>
  </si>
  <si>
    <t>LA PRESENTE ORDEN TIENE POR OBJETO: SERVICIOS PROFESIONALES COMO DIRECTORA ADMINISTRATIVA Y FINANCIERA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</si>
  <si>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OTROS</t>
  </si>
  <si>
    <t>CO1.REQ.5656525</t>
  </si>
  <si>
    <t>OPSP-VAD-0279-2024</t>
  </si>
  <si>
    <t>https://community.secop.gov.co/Public/Tendering/OpportunityDetail/Index?noticeUID=CO1.NTC.5547079</t>
  </si>
  <si>
    <t>OSCAR FERNANDO CASTILLO MOSCARELLA</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</si>
  <si>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</si>
  <si>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</si>
  <si>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CO1.REQ.5656109</t>
  </si>
  <si>
    <t>OPSP-VAD-0278-2024</t>
  </si>
  <si>
    <t>https://community.secop.gov.co/Public/Tendering/OpportunityDetail/Index?noticeUID=CO1.NTC.5547020</t>
  </si>
  <si>
    <t>ANGELA ROMERO CARDENAS</t>
  </si>
  <si>
    <t>NYLLYRETH PINZON JARAMILLO</t>
  </si>
  <si>
    <t>LA PRESENTE ORDEN TIENE POR OBJETO: 1. APOYAR EN LA ORGANIZACIÓN Y PREPARACIÓN DE LOS LABORATORIOS PARA LAS PRÁCTICAS Y SERVICIOS REQUERIDOS EN EL MISMO, DE CONFORMIDAD CON LA PROGRAMACIÓN ESTABLECIDA. 2. APOYAR ACTIVIDADES LAS SIGUIENTES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</si>
  <si>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CO1.REQ.5655647</t>
  </si>
  <si>
    <t>OPSP-VAD-0277-2024</t>
  </si>
  <si>
    <t>https://community.secop.gov.co/Public/Tendering/OpportunityDetail/Index?noticeUID=CO1.NTC.5546477</t>
  </si>
  <si>
    <t>LUIS ARMANDO VILA SIERRA</t>
  </si>
  <si>
    <t>INGRID JOHANA COQUIES PACHECO </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</si>
  <si>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</si>
  <si>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CO1.REQ.5655445</t>
  </si>
  <si>
    <t>OPSP-VAD-0276-2024</t>
  </si>
  <si>
    <t>https://community.secop.gov.co/Public/Tendering/OpportunityDetail/Index?noticeUID=CO1.NTC.5547760</t>
  </si>
  <si>
    <t>CARLOS ANDRES ACOSTA MAIGUEL</t>
  </si>
  <si>
    <t>HUGO ALEXANDER AMADOR JIMÉNEZ</t>
  </si>
  <si>
    <t>LA PRESENTE ORDEN TIENE POR OBJETO: 1. APOYAR EN LA ATENCIÓN ESTUDIANTES Y DOCENTES DEL PROGRAMA. 2. APOYAR LA REALIZACIÓN DE LAS HOMOLOGACIONES DE TRANSFERENCIAS, SIMULTANEIDADES, TRASLADOS, INGRESO DE OTRO TÍTULO DE PREGRADOS, INGRESO POR RECONOCIMIENTO DE COMPETENCIAS. 3. APOYAR EN LA COORDINACION DEL CONVENIO ENTRE EL INFOTEP Y LA UNIVERSIDAD (REVISIÓN DE LAS SOLICITUDES, ESTUDIOS DE RECONOCIMIENTO, APLICACIÓN DE INSTRUMENTOS DE VALIDACIÓN). 4. APOYAR A LA COORDINACION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</si>
  <si>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CO1.REQ.5656539</t>
  </si>
  <si>
    <t>OPSP-VAD-0275-2024</t>
  </si>
  <si>
    <t>https://community.secop.gov.co/Public/Tendering/OpportunityDetail/Index?noticeUID=CO1.NTC.5547977</t>
  </si>
  <si>
    <t>ANA EMILIA BARROS NIETO</t>
  </si>
  <si>
    <t>DANIELA CAROLINA JOHNSON CASTAÑEDA</t>
  </si>
  <si>
    <t>LA PRESENTE ORDEN TIENE POR OBJETO: 1. APOYAR EN LA ATENCIÓN A LOS DISTINTOS USUARIOS A TRAVÉS DE LOS CANALES DISPONIBLES.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PROCEDIMIENTOS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</si>
  <si>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CO1.REQ.5656867</t>
  </si>
  <si>
    <t>OAG-VAD-0274-2024</t>
  </si>
  <si>
    <t>https://community.secop.gov.co/Public/Tendering/OpportunityDetail/Index?noticeUID=CO1.NTC.5547181</t>
  </si>
  <si>
    <t xml:space="preserve">PEDRO MERCADO GONZALEZ </t>
  </si>
  <si>
    <t>LINA MARIA ANDRADE GUTIERREZ</t>
  </si>
  <si>
    <t>LA PRESENTE ORDEN TIENE POR OBJETO: 1. APOYAR EN EL DISEÑO Y ASIGNACIÓN DE ÁREAS, PREPARACIÓN DE LOTES DE PRÁCTICAS, ENSAYOS Y PARCELAS EXPERIMENTALES EN LOS PROYECTOS AGRÍCOLAS. 2. APOYAR EN LA REALIZACIÓN Y RELACIÓN DE INFORMACIÓN DE CAMPO EN PROYECTOS AGRÍCOLAS Y PRODUCTIVOS, PRÁCTICAS ACADÉMICAS EN LA GRANJA EXPERIMENTAL. 3. APOYAR EN MUESTREOS DE LOS ENSAYOS DE LAS PARCELAS EXPERIMENTALES Y DATOS ESTADÍSTICOS. 4. APOYAR EN LA ELABORACIÓN Y SUPERVISIÓN DEL MANUAL DE PROCEDIMIENTO DE LAS UNIDADES EXPERIMENTALES AGRÍCOLAS. 5. APOYAR EN LA ELABORACIÓN, ACTUALIZACIÓN Y DILIGENCIAMIENTO DEL FORMATO DE HERRAMIENTAS, INSUMOS. 6. APOYO EN LA EJECUCIÓN DE LOS PROYECTOS AGRÍCOLAS. 7. APOYAR EN LOS REQUERIMIENTOS TÉCNICOS EXPERIMENTALES. 8. APOYAR EN LOS PROCESOS DE IMPLEMENTACIÓN DE LOS CURSOS LIBRES EN LA GRANJA EXPERIMENTAL 9. APOYAR Y FACILITAR LA ASIGNACIÓN DE LOTES DE PRÁCTICAS E INSTALACIONES A LOS DOCENTES, ESTUDIANTES Y DEMÁS PERSONAL QUE NECESITE HACER USO DE ELLA PARA PROYECTOS, TESIS Y ENSAYOS AGRÍCOLAS. 10. APOYAR EN ELABORACIÓN DE INFORMES PERIÓDICOS SOBRE LOS AVANCES EN LA TOMA DE INFORMACIÓN DE CAMPO EN PROYECTOS AGRÍCOLAS PRODUCTIVOS Y PRÁCTICAS ACADÉMICAS EN LA GRANJA EXPERIMENTAL. 11. APOYAR EN EL DILIGENCIAMIENTO, SUPERVISIÓN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</si>
  <si>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CO1.REQ.5656089</t>
  </si>
  <si>
    <t>OPSP-VAD-0273-2024</t>
  </si>
  <si>
    <t>https://community.secop.gov.co/Public/Tendering/OpportunityDetail/Index?noticeUID=CO1.NTC.5547055</t>
  </si>
  <si>
    <t>HEEKMETH YASSIN CORTEZ</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</si>
  <si>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TALES COMO: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</si>
  <si>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CO1.REQ.5655668</t>
  </si>
  <si>
    <t>OPSP-VAD-0272-2024</t>
  </si>
  <si>
    <t>https://community.secop.gov.co/Public/Tendering/OpportunityDetail/Index?noticeUID=CO1.NTC.5546801</t>
  </si>
  <si>
    <t xml:space="preserve">RONALD ROJAS DUICA </t>
  </si>
  <si>
    <t>RICARDO ALFONSO CAMPO REDONDON</t>
  </si>
  <si>
    <t>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</si>
  <si>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CO1.REQ.5655193</t>
  </si>
  <si>
    <t>OPSP-VAD-0271-2024</t>
  </si>
  <si>
    <t>https://community.secop.gov.co/Public/Tendering/OpportunityDetail/Index?noticeUID=CO1.NTC.5546531</t>
  </si>
  <si>
    <t>JAIME ALBERTO MORON CARDENAS</t>
  </si>
  <si>
    <t>BERNARDO JOSE NOGUERA DIAZ GRANADOS</t>
  </si>
  <si>
    <t>LA PRESENTE ORDEN TIENE POR OBJETO: SERVICIOS PROFESIONALES COMO APOYO A LA DIRECCIÓN DEL PROYECTO CAMBIO CLIMATICO ADEMÁS,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</si>
  <si>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CO1.REQ.5655086</t>
  </si>
  <si>
    <t>OPSP-VAD-0270-2024</t>
  </si>
  <si>
    <t>https://community.secop.gov.co/Public/Tendering/OpportunityDetail/Index?noticeUID=CO1.NTC.5545892</t>
  </si>
  <si>
    <t>JEIMMY PATRICIA POLO ROJAS</t>
  </si>
  <si>
    <t>MANIRA ISABEL DIAZ GRANADOS GUERRA</t>
  </si>
  <si>
    <t xml:space="preserve">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</si>
  <si>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CO1.REQ.5654388</t>
  </si>
  <si>
    <t>OPSP-VAD-0269-2024</t>
  </si>
  <si>
    <t>https://community.secop.gov.co/Public/Tendering/OpportunityDetail/Index?noticeUID=CO1.NTC.5538809</t>
  </si>
  <si>
    <t>JOSE LUIS PACHECO PEREZ</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</si>
  <si>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</si>
  <si>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CO1.REQ.5647219</t>
  </si>
  <si>
    <t>OPSP-VAD-0268-2024</t>
  </si>
  <si>
    <t>https://community.secop.gov.co/Public/Tendering/OpportunityDetail/Index?noticeUID=CO1.NTC.5537597</t>
  </si>
  <si>
    <t>MILVIDA MARIA SUAREZ FLOREZ</t>
  </si>
  <si>
    <t>JESUS OSNAIDER URIBE SOLANO</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</si>
  <si>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</si>
  <si>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CO1.REQ.5647055</t>
  </si>
  <si>
    <t>OAG-VAD-0267-2024</t>
  </si>
  <si>
    <t>https://community.secop.gov.co/Public/Tendering/OpportunityDetail/Index?noticeUID=CO1.NTC.5538327</t>
  </si>
  <si>
    <t>BELQUIS LILIANA PEREZ ROJAS</t>
  </si>
  <si>
    <t>CO1.REQ.5646822</t>
  </si>
  <si>
    <t>OAG-VAD-0266-2024</t>
  </si>
  <si>
    <t>https://community.secop.gov.co/Public/Tendering/OpportunityDetail/Index?noticeUID=CO1.NTC.5537974</t>
  </si>
  <si>
    <t>SEBASTIAN EDUARDO ARRIETA TORRES</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</si>
  <si>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</si>
  <si>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CO1.REQ.5646540</t>
  </si>
  <si>
    <t>OPSP-VAD-0265-2024</t>
  </si>
  <si>
    <t>https://community.secop.gov.co/Public/Tendering/OpportunityDetail/Index?noticeUID=CO1.NTC.5539213</t>
  </si>
  <si>
    <t>CARLOS ANDRES CAMACHO SERGE</t>
  </si>
  <si>
    <t xml:space="preserve">CARLOS ANDRES PAEZ ROJAS </t>
  </si>
  <si>
    <t>LA PRESENTE ORDEN TIENE POR OBJETO: PRESTAR SUS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</si>
  <si>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CO1.REQ.5647380</t>
  </si>
  <si>
    <t>OPSP-VAD-0264-2024</t>
  </si>
  <si>
    <t>https://community.secop.gov.co/Public/Tendering/OpportunityDetail/Index?noticeUID=CO1.NTC.5538883</t>
  </si>
  <si>
    <t>RODNEL KERSUL DE LA ROSA HABEYCH</t>
  </si>
  <si>
    <t>ISAAC MATEO CANTILLO GAMARRA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</si>
  <si>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</si>
  <si>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CO1.REQ.5647353</t>
  </si>
  <si>
    <t>OAG-VAD-0263-2024</t>
  </si>
  <si>
    <t>https://community.secop.gov.co/Public/Tendering/OpportunityDetail/Index?noticeUID=CO1.NTC.5538849</t>
  </si>
  <si>
    <t>JULIO JOSE ALVAREZ NUÑEZ</t>
  </si>
  <si>
    <t>LA PRESENTE ORDEN TIENE POR OBJETO: 1. APOYAR EN EL SEGUIMIENTO Y ACTUALIZACIÓN AL PROCESO APOYO TECNOLÓGICO TIC, PARA LA TOMA DE ACCIONES PREVENTIVAS, CORRECTIVAS Y MEJORAS. 2.APOYAR EN LA ELABORACION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</si>
  <si>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CO1.REQ.5647182</t>
  </si>
  <si>
    <t>OPSP-VAD-0262-2024</t>
  </si>
  <si>
    <t>https://community.secop.gov.co/Public/Tendering/OpportunityDetail/Index?noticeUID=CO1.NTC.5538623</t>
  </si>
  <si>
    <t>KATERINE GUIUMAR DIAZ VALERA</t>
  </si>
  <si>
    <t>LA PRESENTE ORDEN TIENE POR OBJETO: 1. APOYAR EN LA EXPEDICIÓN DE CERTIFICADOS DE DIPLOMADOS, EN LA ACTUALIZACIÓN DE LA BASE DE DATOS DE LOS DIPLOMADOS REALIZADOS POR LAS FACULTADES Y PROGRAMAS ACADÉMICOS. 2. APOYAR EN LA ATENCIÓN Y RESPUESTA A SOLICITUDES DE CERTIFICADOS DE TÍTULOS Y ANTECEDENTES DISCIPLINARIOS. 3. APOYAR EN LA ATENCIÓN Y RESPUESTA A SOLICITUDES DE DUPLICADOS DE DIPLOMAS Y ACTAS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</si>
  <si>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CO1.REQ.5647215</t>
  </si>
  <si>
    <t>OAG-VAD-0261-2024</t>
  </si>
  <si>
    <t>https://community.secop.gov.co/Public/Tendering/OpportunityDetail/Index?noticeUID=CO1.NTC.5539259</t>
  </si>
  <si>
    <t>MAURICIO ARRIETA FONTANILLA</t>
  </si>
  <si>
    <t>ARMANDO YUNIOR POLO PAZ</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</si>
  <si>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5. APOYAR LAS ACTIVIDADES DE FORMACIÓN DE LOS USUARIOS EN SUS DIFERENTES ROLES, SOBRE EL USO DE LA PLATAFORMA. 6. APOYAR LA ACTIVACIÓN DE USUARIOS Y CURSOS EN LA PLATAFORMA ACADÉMICA. 7. APOYAR LA ESTRUCTURACIÓN DE LAS POLÍTICAS DE SEGURIDAD DE LAS TIC Y/O PROPIEDAD INTELECTUAL CONFORME A LAS NECESIDADES, PROCEDIMIENTOS Y ESTÁNDARES EXISTENTES E INFORMAR LA EXISTENCIA DE ANOMALÍAS EN LAS ACTIVIDADES DE LA PLATAFORMA. 8. ASESORAR EN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</si>
  <si>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CO1.REQ.5647845</t>
  </si>
  <si>
    <t>OPSP-VAD-0260-2024</t>
  </si>
  <si>
    <t>https://community.secop.gov.co/Public/Tendering/OpportunityDetail/Index?noticeUID=CO1.NTC.5539176</t>
  </si>
  <si>
    <t>ADRIANO ISRAEL GUERRA</t>
  </si>
  <si>
    <t>ALISON DANIELA FONTALVO NAVARRO</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</si>
  <si>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</si>
  <si>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CO1.REQ.5647742</t>
  </si>
  <si>
    <t>OPSP-VAD-0259-2024</t>
  </si>
  <si>
    <t>https://community.secop.gov.co/Public/Tendering/OpportunityDetail/Index?noticeUID=CO1.NTC.5539066</t>
  </si>
  <si>
    <t>Liquidado</t>
  </si>
  <si>
    <t>YINIVA CAMARGO CAICEDO</t>
  </si>
  <si>
    <t>MARIA ISABEL FERNANDEZ PINTO</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</si>
  <si>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5. APOYAR EN LA REDACCIÓN Y REVISIÓN DE LOS INFORMES DE AUTOEVALUACIÓN CON FINES DE ACREDITACIÓN POR ALTA CALIDAD NACIONAL E INTERNACIONAL DEL PROGRAMA DE INGENIERÍA INDUSTRIAL, ASIMISMO QUE EN LA CONSTRUCCIÓN DE LOS PLANES DE MEJORAMIENTO Y ORGANIZACIÓN DE ANEXOS.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</si>
  <si>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CO1.REQ.5647571</t>
  </si>
  <si>
    <t>OPSP-VAD-0258-2024</t>
  </si>
  <si>
    <t>https://community.secop.gov.co/Public/Tendering/OpportunityDetail/Index?noticeUID=CO1.NTC.5539024</t>
  </si>
  <si>
    <t>TISSIANA JULIETH RODRIGUEZ ORTIZ</t>
  </si>
  <si>
    <t>LA PRESENTE ORDEN TIENE POR OBJETO: 1. APOYAR EN LAS ACTIVIDADES DE ORGANIZACIÓN DE LAS CEREMONIAS DE GRADUACIÓN COLECTIVAS Y ESPECIALES DE PREGRADO PRESENCIAL, A DISTANCIA Y POSTGRADOS. 2. APOYAR EN LAS ACTIVIDADES DE AUTENTICACIÓN DE CONTENIDOS PROGRAMÁTICOS. 3. APOYAR EN LA REMISIÓN DEL LISTADO DE LOS GRADUADOS QUE SE REPORTAN ANTE LAS ENTIDADES PERTINENTES PARA LA EXPIDICIÓN DE TARJETAS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</si>
  <si>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CO1.REQ.5647633</t>
  </si>
  <si>
    <t>OAG-VAD-0257-2024</t>
  </si>
  <si>
    <t>https://community.secop.gov.co/Public/Tendering/OpportunityDetail/Index?noticeUID=CO1.NTC.5538907</t>
  </si>
  <si>
    <t>DEWARD LOPEZ MORGAN</t>
  </si>
  <si>
    <t>RODEX JAMETH CERVANTES CABARCA</t>
  </si>
  <si>
    <t>LA PRESENTE ORDEN TIENE POR OBJETO: 1. ASESORAR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ASESORAR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LA COORDINACIÓN DEL PROCESO DE CONCILIACIÓN DE CARTERA, CON EL GRUPO DE FACTURACIÓN, CRÉDITO Y CARTERA Y CONCILIACIÓN DE LA PROPIEDAD, PLANTA Y EQUIPO. 5. APOYAR AL GRUPO DE CONTABILIDAD EN EL PROCESO DE ACTIVIDADES DE CIERRE MENSUAL. 6.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</si>
  <si>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CO1.REQ.5647330</t>
  </si>
  <si>
    <t>OPSP-VAD-0256-2024</t>
  </si>
  <si>
    <t>https://community.secop.gov.co/Public/Tendering/OpportunityDetail/Index?noticeUID=CO1.NTC.5538736</t>
  </si>
  <si>
    <t>WILLIGTON ALEXANDER MAIGUEL GOENAGA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</si>
  <si>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AL CENTRO PARA LA REGIONALIZACIÓN DE LA EDUCACIÓN Y LAS OPORTUNIDADES – CREO, CUANDO ASÍ SE REQUIERA.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</si>
  <si>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CO1.REQ.5646300</t>
  </si>
  <si>
    <t>OPSP-VAD-0255-2024</t>
  </si>
  <si>
    <t>https://community.secop.gov.co/Public/Tendering/OpportunityDetail/Index?noticeUID=CO1.NTC.5538281</t>
  </si>
  <si>
    <t>JEIN ALEJANDRA MORA ZAMBRANO</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</si>
  <si>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 EN LAS SOLICITUDES RECIBIDAS PARA LA COMISIÓN DEL MÉRITO.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</si>
  <si>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CO1.REQ.5646878</t>
  </si>
  <si>
    <t>OPSP-VAD-0254-2024</t>
  </si>
  <si>
    <t>https://community.secop.gov.co/Public/Tendering/OpportunityDetail/Index?noticeUID=CO1.NTC.5522374</t>
  </si>
  <si>
    <t>JOSE DANIEL EGEA PACHECO</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</si>
  <si>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A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</si>
  <si>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CO1.REQ.5630937</t>
  </si>
  <si>
    <t>OPSP-VAD-0253-2024</t>
  </si>
  <si>
    <t>https://community.secop.gov.co/Public/Tendering/OpportunityDetail/Index?noticeUID=CO1.NTC.5522563</t>
  </si>
  <si>
    <t>DANIELA ANDREA SOLANO DIAZ</t>
  </si>
  <si>
    <t>LA PRESENTE ORDEN TIENE POR OBJETO: 1. APOYAR EN LA PROYECCIÓN DE ÓRDENES DE SERVICIO, COMPRA Y SUMINISTRO, ASÍ COMO LAS NOTIFICACIONES AL SUPERVISOR Y CONTRATISTA. 2. APOYAR EN LA VERIFICACIÓN DE DOCUMENTOS PRECONTRACTUALES REQUERIDOS POR EL SISTEMA DECALIDAD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</si>
  <si>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CO1.REQ.5630817</t>
  </si>
  <si>
    <t>OPSP-VAD-0252-2024</t>
  </si>
  <si>
    <t>https://community.secop.gov.co/Public/Tendering/OpportunityDetail/Index?noticeUID=CO1.NTC.5521770</t>
  </si>
  <si>
    <t>JAIME ALFREDO NOGUERA SERRANO</t>
  </si>
  <si>
    <t>ROBERT FRANKLIN BECERRA ORTEGA</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</si>
  <si>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</si>
  <si>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CO1.REQ.5629891</t>
  </si>
  <si>
    <t>OPSP-VAD-0251-2024</t>
  </si>
  <si>
    <t>https://community.secop.gov.co/Public/Tendering/OpportunityDetail/Index?noticeUID=CO1.NTC.5522126</t>
  </si>
  <si>
    <t>ELVIA ROSA RODRIGUEZ PEREZ</t>
  </si>
  <si>
    <t>LA PRESENTE ORDEN TIENE POR OBJETO: 1. APOYAR EN LA ORGANIZACIÓN DEL ARCHIVO DE GESTIÓN E INVENTARIO, DE ACUERDO CON LOS PROCEDIMIENTOS Y DIRECTRICES INSTITUCIONALES 2. APOYAR EN LAS LABORES DE REPROGRAFÍA QUE SE REQUIERAN EN LOS PROCESO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</si>
  <si>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CO1.REQ.5629867</t>
  </si>
  <si>
    <t>OAG-VAD-0250-2024</t>
  </si>
  <si>
    <t>https://community.secop.gov.co/Public/Tendering/OpportunityDetail/Index?noticeUID=CO1.NTC.5521576</t>
  </si>
  <si>
    <t>LINA MARCELA CUAO GARCIA</t>
  </si>
  <si>
    <t>JEISSON DE JESUS MOLANO PATIÑO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</si>
  <si>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</si>
  <si>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CO1.REQ.5629847</t>
  </si>
  <si>
    <t>OAG-VAD-0249-2024</t>
  </si>
  <si>
    <t>https://community.secop.gov.co/Public/Tendering/OpportunityDetail/Index?noticeUID=CO1.NTC.5521517</t>
  </si>
  <si>
    <t>ALFA SIELO JAIMES SILVA</t>
  </si>
  <si>
    <t>JOSE MANUEL FREYLE MANOTAS</t>
  </si>
  <si>
    <t>LA PRESENTE ORDEN TIENE POR OBJETO: PRESTACIÓN DE SERVICIOS PROFESIONALES COMO ABOGADO,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</si>
  <si>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CO1.REQ.5629288</t>
  </si>
  <si>
    <t>OPSP-VAD-0248-2024</t>
  </si>
  <si>
    <t>https://community.secop.gov.co/Public/Tendering/OpportunityDetail/Index?noticeUID=CO1.NTC.5523982</t>
  </si>
  <si>
    <t>KEVIN DAVID DAZA MONTENEGRO</t>
  </si>
  <si>
    <t>LA PRESENTE ORDEN TIENE POR OBJETO: 1) APOYAR LA REVISIÓN DE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REVISAR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</si>
  <si>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CO1.REQ.5632208</t>
  </si>
  <si>
    <t>OPSP-VAD-0247-2024</t>
  </si>
  <si>
    <t>https://community.secop.gov.co/Public/Tendering/OpportunityDetail/Index?noticeUID=CO1.NTC.5523623</t>
  </si>
  <si>
    <t>JORGE VARGAS RONCALLO</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</si>
  <si>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</si>
  <si>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CO1.REQ.5631814</t>
  </si>
  <si>
    <t>OPSP-VAD-0246-2024</t>
  </si>
  <si>
    <t>https://community.secop.gov.co/Public/Tendering/OpportunityDetail/Index?noticeUID=CO1.NTC.5523388</t>
  </si>
  <si>
    <t>CRISTINA ISABEL PEINADO GUTIERREZ</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</si>
  <si>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</si>
  <si>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CO1.REQ.5631570</t>
  </si>
  <si>
    <t>OPSP-VAD-0245-2024</t>
  </si>
  <si>
    <t>https://community.secop.gov.co/Public/Tendering/OpportunityDetail/Index?noticeUID=CO1.NTC.5523268</t>
  </si>
  <si>
    <t>MARIO ALBERTO LOPEZ HERRERA</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</si>
  <si>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</si>
  <si>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CO1.REQ.5631361</t>
  </si>
  <si>
    <t>OPSP-VAD-0244-2024</t>
  </si>
  <si>
    <t>https://community.secop.gov.co/Public/Tendering/OpportunityDetail/Index?noticeUID=CO1.NTC.5523126</t>
  </si>
  <si>
    <t>MARTHA CAROLINA GONZALEZ ORTEGA</t>
  </si>
  <si>
    <t>CAMILO ANDRES LAVERDE GUTIERREZ DE PIÑERES</t>
  </si>
  <si>
    <t>LA PRESENTE ORDEN TIENE POR OBJETO: 1. BRINDAR ACOMPAÑAMIENTO A LOS ESTUDIANTES DE MOVILIDAD NACIONAL E INTERNACIONAL ENTRANTE PREVIO Y DURANTE SU PERÍODO DE ESTUDIOS EN LA UNIVERSIDAD DEL MAGDALENA. 2. APOYAR LOS PROCESOS DE MOVILIDAD INTERNACIONAL ENTRANTE DE DOCENTES, INVESTIGADORES, PONENTES. 3. APOYAR LA CREACIÓN E IMPLEMENTACIÓN DEL CLUB/CENTRO INTERNACIONAL. 4. APOYAR LA CREACIÓN E IMPLEMENTACIÓN DEL PROGRAMA ESCUELA DE VERANO.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</si>
  <si>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CO1.REQ.5631310</t>
  </si>
  <si>
    <t>OPSP-VAD-0243-2024</t>
  </si>
  <si>
    <t>https://community.secop.gov.co/Public/Tendering/OpportunityDetail/Index?noticeUID=CO1.NTC.5522806</t>
  </si>
  <si>
    <t>WILBERTO GALVIS SANTOS</t>
  </si>
  <si>
    <t>SERGIO ANDRES CRESPO PALMERA</t>
  </si>
  <si>
    <t>LA PRESENTE ORDEN TIENE POR OBJETO: 1. APOYAR AL GRUPO INTERNO DE SERVICIOS GENERALES EN LA SUPERVISIÓN DE ESPACIOS FÍSICOS DE LAS SEDE ALTERNA CERES DE PIVIJAY, MAGDALENA. 2. APOYAR AL GSG EN LAS APERTURAS DE SALONES Y ÁREAS ADMINISTRATIVAS DE LA SEDE. 3. APOYAR AL GSG EFECTUANDO REPORTES DE ANOMALÍAS EN LOS ESPACIOS FÍSICOS DESCRITOS Y APOYAR EN ORIENTACIONES LOCATIVAS A FUNCIONARIOS Y CONTRATISTAS DE LA UNIVERSIDAD CUÁNDO HAYA LA NECESIDAD. 4. APOYAR AL GSG EN LA REALIZACIÓN DE RONDAS A TODOS LOS ESPACIOS DE LAS SEDE ALTERNA DE PIVIJAY PARA VERIFICAR SUS CONDICIONES Y ESTADO.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</si>
  <si>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CO1.REQ.5630733</t>
  </si>
  <si>
    <t>OAG-VAD-0242-2024</t>
  </si>
  <si>
    <t>https://community.secop.gov.co/Public/Tendering/OpportunityDetail/Index?noticeUID=CO1.NTC.5522412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</si>
  <si>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</si>
  <si>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10. 9. APOYAR EN LA ASESORIA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</si>
  <si>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CO1.REQ.5630181</t>
  </si>
  <si>
    <t>OPSP-VAD-0241-2024</t>
  </si>
  <si>
    <t>https://community.secop.gov.co/Public/Tendering/OpportunityDetail/Index?noticeUID=CO1.NTC.5524352</t>
  </si>
  <si>
    <t>ALBERTO RUIZ MIER</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</si>
  <si>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</si>
  <si>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</si>
  <si>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CO1.REQ.5631836</t>
  </si>
  <si>
    <t>OPSP-VAD-0240-2024</t>
  </si>
  <si>
    <t>https://community.secop.gov.co/Public/Tendering/OpportunityDetail/Index?noticeUID=CO1.NTC.5524621</t>
  </si>
  <si>
    <t>ALEXANDER MANUEL ARANGO ROJAS</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</si>
  <si>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</si>
  <si>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CO1.REQ.5631496</t>
  </si>
  <si>
    <t>OAG-VAD-0239-2024</t>
  </si>
  <si>
    <t>https://community.secop.gov.co/Public/Tendering/OpportunityDetail/Index?noticeUID=CO1.NTC.5524724</t>
  </si>
  <si>
    <t>ANA MARIA CARDONA HERNANDEZ</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</si>
  <si>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</si>
  <si>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CO1.REQ.5631365</t>
  </si>
  <si>
    <t>OPSP-VAD-0238-2024</t>
  </si>
  <si>
    <t>https://community.secop.gov.co/Public/Tendering/OpportunityDetail/Index?noticeUID=CO1.NTC.5524652</t>
  </si>
  <si>
    <t>JOSÉ JULIÁN RÍOS BOTACHE</t>
  </si>
  <si>
    <t>DINA MORALES GONZALEZ</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</si>
  <si>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8. APOYAR EN LA REVISIÓN EN LA PLATAFORMA DEL GEDOCO DE LOS DOCUMENTOS PRECONTRACTUALES NECESARIOS PARA LA ELABORACIÓN DE ÓRDENES DE SERVICIOS PROFESIONALES Y DE APOYO A LA GESTIÓN. 9.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</si>
  <si>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CO1.REQ.5631329</t>
  </si>
  <si>
    <t>OAG-VAD-0237-2024</t>
  </si>
  <si>
    <t>https://community.secop.gov.co/Public/Tendering/OpportunityDetail/Index?noticeUID=CO1.NTC.5524669</t>
  </si>
  <si>
    <t>LUZ MARINA VIVES LACOUTURE</t>
  </si>
  <si>
    <t>MARIA FERNANDA AMADOR ORTIZ</t>
  </si>
  <si>
    <t>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AL FOMENTO AL INTERIOR DE LA COMUNIDAD UNIVERSITARIA, ACTVIDADES DE PROMOCIÓN Y PREVENCIÓN DE LA VIOLENCIA BASADA EN GÉNERO Y VIOLENCIA SEXUAL.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5. APOYAR EN EL DILGENCIAMIENTO OPORTUNO DE TODOS LOS FORMATOS ESTABLECIDOS POR BIENESTAR UNIVESITARIO EN EL SISTEMA DE GESTIÓN DE LA CALIDAD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</si>
  <si>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CO1.REQ.5631067</t>
  </si>
  <si>
    <t>OPSP-VAD-0236-2024</t>
  </si>
  <si>
    <t>https://community.secop.gov.co/Public/Tendering/OpportunityDetail/Index?noticeUID=CO1.NTC.5524660&amp;isFromPublicArea=True&amp;isModal=False</t>
  </si>
  <si>
    <t>WILSON TOMAS GARCIA MARTINEZ</t>
  </si>
  <si>
    <t>LA PRESENTE ORDEN TIENE POR OBJETO: 1. ELABORAR CRONOGRAMA DE TRABAJO Y CUMPLIR LAS ACTIVIDADES ACORDADAS CON LA FACULTAD Y LAS DOCENTES ASIGNADAS A LAS ACTIVIDADES DEL BOSQUE SECO, DENTRO DE LOS TIEMPOS ESTABLECIDOS. 2. REALIZAR UN MONITOREO ORNITOLÓGICO DESPUÉS DE LA EMERGENCIA SANITARIA CAUSADA POR EL COVID-19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</si>
  <si>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CO1.REQ.5630595</t>
  </si>
  <si>
    <t>OPSP-VAD-0235-2024</t>
  </si>
  <si>
    <t>https://community.secop.gov.co/Public/Tendering/OpportunityDetail/Index?noticeUID=CO1.NTC.5524679&amp;isFromPublicArea=True&amp;isModal=False</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</si>
  <si>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</si>
  <si>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</si>
  <si>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CO1.REQ.5632220</t>
  </si>
  <si>
    <t>OPSP-VAD-0234-2024</t>
  </si>
  <si>
    <t>https://community.secop.gov.co/Public/Tendering/OpportunityDetail/Index?noticeUID=CO1.NTC.5514809&amp;isFromPublicArea=True&amp;isModal=False</t>
  </si>
  <si>
    <t>MARIA FERNANDA HERNANDEZ POMARES</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</si>
  <si>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</si>
  <si>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CO1.REQ.5622950</t>
  </si>
  <si>
    <t>OPSP-VAD-0233-2024</t>
  </si>
  <si>
    <t>https://community.secop.gov.co/Public/Tendering/OpportunityDetail/Index?noticeUID=CO1.NTC.5514361&amp;isFromPublicArea=True&amp;isModal=False</t>
  </si>
  <si>
    <t>OMAR MAURICIO PINZON CANTILLO</t>
  </si>
  <si>
    <t>CO1.REQ.5622657</t>
  </si>
  <si>
    <t>OPSP-VAD-0232-2024</t>
  </si>
  <si>
    <t>https://community.secop.gov.co/Public/Tendering/OpportunityDetail/Index?noticeUID=CO1.NTC.5514214&amp;isFromPublicArea=True&amp;isModal=False</t>
  </si>
  <si>
    <t>JOSE IGNACIO STROBEL PAREJO</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</si>
  <si>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</si>
  <si>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CO1.REQ.5622606</t>
  </si>
  <si>
    <t>OAG-VAD-0231-2024</t>
  </si>
  <si>
    <t>https://community.secop.gov.co/Public/Tendering/OpportunityDetail/Index?noticeUID=CO1.NTC.5513095&amp;isFromPublicArea=True&amp;isModal=False</t>
  </si>
  <si>
    <t>WILSON ARTURO PACHECO PALACIO</t>
  </si>
  <si>
    <t>LAURA VANESSA OROZCO MADRID</t>
  </si>
  <si>
    <t>LA PRESENTE ORDEN TIENE POR OBJETO: 1. APOYAR A LA DIRECCIÓN DE COMUNICACIONES EN LOS PROCESOS DE COMUNICACIÓN INTERNA Y EXTERNA. 2. REALIZAR EL CUBRIMIENTO DE FUENTES INSTITUCIONALES. 3. REALIZAR EL SEGUIMIENTO A LA EMISORA RADIO MAGDALENA. 4. REALIZAR LOCUCIÓN DEL PROGRAMA DE RADIO “DESDE EL CAMPUS AL AIRE” A TRAVÉS DE LA EMISORA UNIMAGDALENA RADIO. 5. REDACTAR LIBRETOS DE RADIO SOBRE LAS NOVEDADES, EVENTOS E INFORMACIÓN DE LAS FUENTES ASIGNADAS, PARA LA TRANSMISIÓN EN LA EMISORA UNIMAGDALENA RADIO. 6. REDACTAR BOLETINES DE PRENSA SOBRE LAS NOVEDADES, EVENTOS E INFORMACIÓN DE LAS FUENTES ASIGNADAS. 7. APOYAR A LA DIRECCIÓN DE COMUNICACIONES EN EL PROCESO DE ORGANIZACIÓN LOGÍSTICA DE EVENTOS DE LAS FUENTES ASIGNADAS, ELABORAR LIBRETOS DE PRESENTACIÓN, ÓRDENES DEL DÍA Y PRECEDENCIAS; REALIZAR SEGUIMIENTO A SOLICITUDES DE INSUMOS Y ELEMENTOS PARA LOS EVENTOS. 8. PRESENTAR EVENTOS DE LAS FUENTES ASIGNADAS. 9. COORDINAR LA ELABORACIÓN DE PIEZAS DE COMUNICACIÓN SOLICITADAS POR LAS FUENTES ASIGNADAS; ACOMPAÑAR EL PROCESO DE SOLICITUD, REVISIÓN Y APROBACIÓN DE DISEÑOS Y PRODUCCIÓN DE VIDEOS. 10. APOYAR A LA DIRECCIÓN DE COMUNICACIONES EN LA CREACIÓN DE COPYS PARA PUBLICACIONES EN LAS REDES SOCIALES SOBRE LAS NOVEDADES, EVENTOS E INFORMACIÓN DELAS FUENTES ASIGNADAS Y ESCRITOS PARA LAS SECCIONES DE LAS DEPENDENCIAS EN LA PÁGINA WEB INSTITUCIONAL. 11. APOYAR EN EL SEGUIMIENTO Y MONITOREO A LOS PLANES, PROGRAMAS E INDICADORES DE LA DIRECCIÓN DE COMUNICACIONES EN EL SISTEMA DE PLANEACIÓN, CONTROL INTERNO Y GESTIÓN DE LA CALIDAD INSTITUCIONAL. 12. APOYAR EN LA ELABORACIÓN Y DIFUSIÓN DE BOLETINES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</si>
  <si>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CO1.REQ.5621611</t>
  </si>
  <si>
    <t>OPSP-VAD-0230-2024</t>
  </si>
  <si>
    <t>https://community.secop.gov.co/Public/Tendering/OpportunityDetail/Index?noticeUID=CO1.NTC.5512802&amp;isFromPublicArea=True&amp;isModal=False</t>
  </si>
  <si>
    <t>MARIELA FERMINA DE LA OSSA DE MERCADO</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</si>
  <si>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</si>
  <si>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CO1.REQ.5621201</t>
  </si>
  <si>
    <t>OPSP-VAD-0229-2024</t>
  </si>
  <si>
    <t>https://community.secop.gov.co/Public/Tendering/OpportunityDetail/Index?noticeUID=CO1.NTC.5512543&amp;isFromPublicArea=True&amp;isModal=False</t>
  </si>
  <si>
    <t>IVAN DARIO TAMARIS TURIZO</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</si>
  <si>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 LA DIRECCIÓN FINANCIERA EN LA RESPUESTA DE LOS PQR CON RESPECTO A SOLICITUDES DE INFORMACIÓN FINANCIERA POR ENTES EXTERNOS. 5. APOYAR EN LA SOLICITUD DE INFORMACIÓN FINANCIERA DE LOS DISTINTOS PROGRAMAS ACADÉMICOS EN PRO DE LOS PROCESOS DE EVALUACIÓN. 6. APOYAR EN EL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APOYAR EN EL SEGUIMIENTO AL CRONOGRAMA DE INFORMES A PRESENTAR POR LA DIRECCIÓN FINANCIERA. 10. APOYAR EN LA ELABORACIÓN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</si>
  <si>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CO1.REQ.5620750</t>
  </si>
  <si>
    <t>OPSP-VAD-0228-2024</t>
  </si>
  <si>
    <t>https://community.secop.gov.co/Public/Tendering/OpportunityDetail/Index?noticeUID=CO1.NTC.5512301&amp;isFromPublicArea=True&amp;isModal=False</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</si>
  <si>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</si>
  <si>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A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</si>
  <si>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CO1.REQ.5620306</t>
  </si>
  <si>
    <t>OPSP-VAD-0227-2024</t>
  </si>
  <si>
    <t>https://community.secop.gov.co/Public/Tendering/OpportunityDetail/Index?noticeUID=CO1.NTC.5513473&amp;isFromPublicArea=True&amp;isModal=False</t>
  </si>
  <si>
    <t>JEFERSON DE JESUS GAMARRA MOLINA</t>
  </si>
  <si>
    <t>LA PRESENTE ORDEN TIENE POR OBJETO: 1. APOYAR EN EL MANTENIMIENTO PREVENTIVO Y CORRECTIVO A LOS EQUIPOS DE CÓMPUTO DE LA INSTITUCIÓN, INCLUYENDO SEDES ALTERNAS (SEDE-CENTRO,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</si>
  <si>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CO1.REQ.5621932</t>
  </si>
  <si>
    <t>OAG-VAD-0226-2024</t>
  </si>
  <si>
    <t>https://community.secop.gov.co/Public/Tendering/OpportunityDetail/Index?noticeUID=CO1.NTC.5511645&amp;isFromPublicArea=True&amp;isModal=False</t>
  </si>
  <si>
    <t>GUSTAVO ADOLFO ARDILA RODRIGUEZ</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</si>
  <si>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</si>
  <si>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CO1.REQ.5619745</t>
  </si>
  <si>
    <t>OPSP-VAD-0225-2024</t>
  </si>
  <si>
    <t>https://community.secop.gov.co/Public/Tendering/OpportunityDetail/Index?noticeUID=CO1.NTC.5513005&amp;isFromPublicArea=True&amp;isModal=False</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</si>
  <si>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</si>
  <si>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</si>
  <si>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CO1.REQ.5620895</t>
  </si>
  <si>
    <t>OPSP-VAD-0224-2024</t>
  </si>
  <si>
    <t>https://community.secop.gov.co/Public/Tendering/OpportunityDetail/Index?noticeUID=CO1.NTC.5512661&amp;isFromPublicArea=True&amp;isModal=False</t>
  </si>
  <si>
    <t>JUAN CARLOS BERNIER TAPIA</t>
  </si>
  <si>
    <t>LA PRESENTE ORDEN TIENE POR OBJETO: 1. APOYAR EN EL SEGUIMIENTO DE LOS RECAUDOS DE LAS PRINCIPALES FUENTES DE FINANCIACIÓN DEL PRESUPUESTO DE LA INSTITUCIÓN. 2. APOYAR EN LA SOLICITUD AL GRUPO DE PRESUPUESTO LOS INFORMES DE EJECUCIONES PRESUPUESTALES DE INGRESOS Y EGRESOS ELABORADOS TRIMESTRALMENTE PARA ENVIARLOS A LA OFICINA ASESORA DE PLANEACIÓN PARA SU PUBLICACIÓN EN LA PÁGINA DE TRANSPARENCIA Y ACCESO A INFORMACIÓN PÚBLICA. 3. APOYAR EN LA SOLICITUD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</si>
  <si>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CO1.REQ.5620942</t>
  </si>
  <si>
    <t>OPSP-VAD-0223-2024</t>
  </si>
  <si>
    <t>https://community.secop.gov.co/Public/Tendering/OpportunityDetail/Index?noticeUID=CO1.NTC.5512453&amp;isFromPublicArea=True&amp;isModal=False</t>
  </si>
  <si>
    <t>CARLOS FERNANDO ESLAIT BARROS</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</si>
  <si>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</si>
  <si>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CO1.REQ.5620916</t>
  </si>
  <si>
    <t>OPSP-VAD-0222-2024</t>
  </si>
  <si>
    <t>https://community.secop.gov.co/Public/Tendering/OpportunityDetail/Index?noticeUID=CO1.NTC.5512503&amp;isFromPublicArea=True&amp;isModal=False</t>
  </si>
  <si>
    <t>DAGOBERTO BARBOSA CARVAJALINO</t>
  </si>
  <si>
    <t>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</si>
  <si>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CO1.REQ.5620487</t>
  </si>
  <si>
    <t>OPSP-VAD-0221-2024</t>
  </si>
  <si>
    <t>https://community.secop.gov.co/Public/Tendering/OpportunityDetail/Index?noticeUID=CO1.NTC.5512265&amp;isFromPublicArea=True&amp;isModal=False</t>
  </si>
  <si>
    <t>JOSE ALFONSO VILLACOB ROYERTH</t>
  </si>
  <si>
    <t>LA PRESENTE ORDEN TIENE POR OBJETO: 1. APOYAR EN LA FACULTAD DE CIENCIAS BÁSICAS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REACREDITACIÓN Y REGISTRO CALIFICADO DEL PROGRAMA DE BIOLOGÍA. 6. APOYAR EN LA DIVULGACIÓN DE INFORMACIÓN DE REGULACIÓN ACADÉMICA, CALENDARIOS, EVENTOS, PROMOCIÓN DE LA OFERTA ACADÉMICA, CONVOCATORIA DE REUNIONES, EN LAS REDES SOCIALES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</si>
  <si>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CO1.REQ.5620342</t>
  </si>
  <si>
    <t>OPSP-VAD-0220-2024</t>
  </si>
  <si>
    <t>https://community.secop.gov.co/Public/Tendering/ContractNoticePhases/View?PPI=CO1.PPI.29434734&amp;isFromPublicArea=True&amp;isModal=False</t>
  </si>
  <si>
    <t xml:space="preserve">JESÚS SUESCÚN ARREGOCÉS </t>
  </si>
  <si>
    <t>NATALIA RUIZ CAPATAZ</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</si>
  <si>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CONTRACTUALES,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EN LOS TRÁMITES ADMINISTRATIVOS CONTRACTUALES A LA DIRECCIÓN DE BIENESTAR UNIVERSITARIO. 6. APOYAR JURÍDICAMENTE EN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8. APOYAR EN LA SUPERVISIÓN EN LO RELACIONADO CON REVISIÓN DE INFORMES Y LA EJECUCIÓN DE LAS ORDENES Y/O CONTRATOS DE LA DIRECCIÓN DE BIENESTAR UNIVERSITARIO. 9. EMITIR CONCEPTOS Y RESOLVER LAS CONSULTAS JURÍDICAS QUE SEAN SOLICITUDES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</si>
  <si>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CO1.REQ.5620249</t>
  </si>
  <si>
    <t>OPSP-VAD-0219-2024</t>
  </si>
  <si>
    <t>https://community.secop.gov.co/Public/Tendering/OpportunityDetail/Index?noticeUID=CO1.NTC.5511834&amp;isFromPublicArea=True&amp;isModal=False</t>
  </si>
  <si>
    <t>CESAR ENRIQUE POLO CASTRO</t>
  </si>
  <si>
    <t>LUIS FERNANDO PALMERA ESCORCIA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</si>
  <si>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</si>
  <si>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CO1.REQ.5619921</t>
  </si>
  <si>
    <t>OPSP-VAD-0218-2024</t>
  </si>
  <si>
    <t>https://community.secop.gov.co/Public/Tendering/OpportunityDetail/Index?noticeUID=CO1.NTC.5511474&amp;isFromPublicArea=True&amp;isModal=False</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</si>
  <si>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</si>
  <si>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</si>
  <si>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CO1.REQ.5620017</t>
  </si>
  <si>
    <t>OPSP-VAD-0217-2024</t>
  </si>
  <si>
    <t>https://community.secop.gov.co/Public/Tendering/OpportunityDetail/Index?noticeUID=CO1.NTC.5511388&amp;isFromPublicArea=True&amp;isModal=False</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</si>
  <si>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</si>
  <si>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 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 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</si>
  <si>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CO1.REQ.5619586</t>
  </si>
  <si>
    <t>OAG-VAD-0216-2024</t>
  </si>
  <si>
    <t>https://community.secop.gov.co/Public/Tendering/OpportunityDetail/Index?noticeUID=CO1.NTC.5514872&amp;isFromPublicArea=True&amp;isModal=False</t>
  </si>
  <si>
    <t>EIRA ROSA MADERA REYES</t>
  </si>
  <si>
    <t>YIRLEIDIS ANDREA MARQUEZ CORTES</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</si>
  <si>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VERIFICACIÒN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</si>
  <si>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CO1.REQ.5623450</t>
  </si>
  <si>
    <t>OPSP-VAD-0215-2024</t>
  </si>
  <si>
    <t>https://community.secop.gov.co/Public/Tendering/OpportunityDetail/Index?noticeUID=CO1.NTC.5514843&amp;isFromPublicArea=True&amp;isModal=False</t>
  </si>
  <si>
    <t>LUIS ALEJANDRO ORTIZ HERAZO</t>
  </si>
  <si>
    <t>LA PRESENTE ORDEN TIENE POR OBJETO: 1. ASESORAR Y ACOMPAÑAR EN EL DISEÑO DOCUMENTAL DEL SISTEMA DE ASEGURAMIENTO INTERNO DE LA CALIDAD BAJO EL MODELO AUDIT COLOMBIA. 2. ASESORAR Y ACOMPAÑAR EN EL DISEÑO, MEDICIÓN Y SEGUIMIENTO DE LOS INDICADORES DE PROCESOS A LOS 21 PROCESOS DEL SISTEMA COGUI+ Y A LOS SISTEMAS DE GESTIÓN DEL CREO Y CENTRO DE CONCILIACIÓN Y CONSULTORIO JURIDICO. 3. ASESORAR Y ACOMPAÑAR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</si>
  <si>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CO1.REQ.5623374</t>
  </si>
  <si>
    <t>OPSP-VAD-0214-2024</t>
  </si>
  <si>
    <t>https://community.secop.gov.co/Public/Tendering/OpportunityDetail/Index?noticeUID=CO1.NTC.5514399&amp;isFromPublicArea=True&amp;isModal=False</t>
  </si>
  <si>
    <t>YIBETH MARCELA HERRERA HERNANDEZ</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</si>
  <si>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</si>
  <si>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CO1.REQ.5623319</t>
  </si>
  <si>
    <t>OPSP-VAD-0213-2024</t>
  </si>
  <si>
    <t>https://community.secop.gov.co/Public/Tendering/OpportunityDetail/Index?noticeUID=CO1.NTC.5514624&amp;isFromPublicArea=True&amp;isModal=False</t>
  </si>
  <si>
    <t>KATHLEEN JOHANA BOLAÑO PEREZ</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</si>
  <si>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</si>
  <si>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CO1.REQ.5622849</t>
  </si>
  <si>
    <t>OPSP-VAD-0212-2024</t>
  </si>
  <si>
    <t>https://community.secop.gov.co/Public/Tendering/OpportunityDetail/Index?noticeUID=CO1.NTC.5513871&amp;isFromPublicArea=True&amp;isModal=False</t>
  </si>
  <si>
    <t>JAIME ALFONSO CASTRO ANGARITA</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</si>
  <si>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VÍDEO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</si>
  <si>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CO1.REQ.5622604</t>
  </si>
  <si>
    <t>OPSP-VAD-0211-2024</t>
  </si>
  <si>
    <t>https://community.secop.gov.co/Public/Tendering/OpportunityDetail/Index?noticeUID=CO1.NTC.5513915&amp;isFromPublicArea=True&amp;isModal=False</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</si>
  <si>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</si>
  <si>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</si>
  <si>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CO1.REQ.5622064</t>
  </si>
  <si>
    <t>OPSP-VAD-0210-2024</t>
  </si>
  <si>
    <t>https://community.secop.gov.co/Public/Tendering/OpportunityDetail/Index?noticeUID=CO1.NTC.5513381&amp;isFromPublicArea=True&amp;isModal=False</t>
  </si>
  <si>
    <t xml:space="preserve">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</si>
  <si>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</si>
  <si>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CO1.REQ.5621797</t>
  </si>
  <si>
    <t>OPSP-VAD-0209-2024</t>
  </si>
  <si>
    <t>https://community.secop.gov.co/Public/Tendering/OpportunityDetail/Index?noticeUID=CO1.NTC.5513320&amp;isFromPublicArea=True&amp;isModal=False</t>
  </si>
  <si>
    <t>LEIDYS JOHANA VASQUEZ GARCIA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</si>
  <si>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</si>
  <si>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CO1.REQ.5621578</t>
  </si>
  <si>
    <t>OPSP-VAD-0208-2024</t>
  </si>
  <si>
    <t>https://community.secop.gov.co/Public/Tendering/OpportunityDetail/Index?noticeUID=CO1.NTC.5513117&amp;isFromPublicArea=True&amp;isModal=False</t>
  </si>
  <si>
    <t>ANDRES EDUARDO PATERNINA ARIZA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</si>
  <si>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</si>
  <si>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CO1.REQ.5621304</t>
  </si>
  <si>
    <t>OPSP-VAD-0207-2024</t>
  </si>
  <si>
    <t>https://community.secop.gov.co/Public/Tendering/OpportunityDetail/Index?noticeUID=CO1.NTC.5512647&amp;isFromPublicArea=True&amp;isModal=False</t>
  </si>
  <si>
    <t>KENNYS GISELL DE LOS REYES CASTILLO </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</si>
  <si>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</si>
  <si>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CO1.REQ.5620641</t>
  </si>
  <si>
    <t>OPSP-VAD-0206-2024</t>
  </si>
  <si>
    <t>https://community.secop.gov.co/Public/Tendering/OpportunityDetail/Index?noticeUID=CO1.NTC.5515305&amp;isFromPublicArea=True&amp;isModal=False</t>
  </si>
  <si>
    <t>CAMILO DAVID TORRES CALLEJAS</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</si>
  <si>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</si>
  <si>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CO1.REQ.5623612</t>
  </si>
  <si>
    <t>OPSP-VAD-0205-2024</t>
  </si>
  <si>
    <t>https://community.secop.gov.co/Public/Tendering/OpportunityDetail/Index?noticeUID=CO1.NTC.5515410&amp;isFromPublicArea=True&amp;isModal=False</t>
  </si>
  <si>
    <t>JORGE LUIS PINEDA MONTAGUT</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</si>
  <si>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</si>
  <si>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CO1.REQ.5623732</t>
  </si>
  <si>
    <t>OPSP-VAD-0204-2024</t>
  </si>
  <si>
    <t>https://community.secop.gov.co/Public/Tendering/OpportunityDetail/Index?noticeUID=CO1.NTC.5514745&amp;isFromPublicArea=True&amp;isModal=False</t>
  </si>
  <si>
    <t>BRIAN JOSE DE LEON MARQUEZ</t>
  </si>
  <si>
    <t>LA PRESENTE ORDEN TIENE POR OBJETO: 1. APOYAR EN EL PROCESO DE CARGUE DE DOCUMENTOS EN LAS PLATAFORMAS SIA OBSERVA Y SECOP II. 2. APOYAR EN LA DIGITALIZACIÓN LOS DOCUMENTOS DE LOS PROCESOS CONTRACTUALES EXPEDIDOS POR LA VICERRECTORÍAADMINISTRATIVA. 3. APOYAR EN LA COMUNICACIÓN DE LOS ACTOS ADMINISTRATIVOS A LA OFICINA DE PRESUPUESTO PARA LA ELABORACIÓN DE LOS REGISTROS PRESUPUESTALES. 4. APOYAR LA REVISIÓN DE INFORMES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</si>
  <si>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CO1.REQ.5623237</t>
  </si>
  <si>
    <t>OAG-VAD-0203-2024</t>
  </si>
  <si>
    <t>https://community.secop.gov.co/Public/Tendering/OpportunityDetail/Index?noticeUID=CO1.NTC.5514479&amp;isFromPublicArea=True&amp;isModal=False</t>
  </si>
  <si>
    <t>OMAR ENRIQUE SEGURA ASCENCIO</t>
  </si>
  <si>
    <t>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</si>
  <si>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CO1.REQ.5622880</t>
  </si>
  <si>
    <t>OAG-VAD-0202-2024</t>
  </si>
  <si>
    <t>https://community.secop.gov.co/Public/Tendering/OpportunityDetail/Index?noticeUID=CO1.NTC.5513985&amp;isFromPublicArea=True&amp;isModal=False</t>
  </si>
  <si>
    <t>LEYNIN ESTHER CAAMAÑO ROCHA</t>
  </si>
  <si>
    <t>MONICA MARINA POSADA GUTIERREZ</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</si>
  <si>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</si>
  <si>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CO1.REQ.5622734</t>
  </si>
  <si>
    <t>OAG-VAD-0201-2024</t>
  </si>
  <si>
    <t>https://community.secop.gov.co/Public/Tendering/OpportunityDetail/Index?noticeUID=CO1.NTC.5513950&amp;isFromPublicArea=True&amp;isModal=False</t>
  </si>
  <si>
    <t xml:space="preserve">JOHANA MILENA HEANO HENAO </t>
  </si>
  <si>
    <t>CRISTIAN MANUEL SEGRERA CASTRO</t>
  </si>
  <si>
    <t>LA PRESENTE ORDEN TIENE POR OBJETO: 1. 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</si>
  <si>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CO1.REQ.5622303</t>
  </si>
  <si>
    <t>OPSP-VAD-0200-2024</t>
  </si>
  <si>
    <t>https://community.secop.gov.co/Public/Tendering/OpportunityDetail/Index?noticeUID=CO1.NTC.5513471&amp;isFromPublicArea=True&amp;isModal=False</t>
  </si>
  <si>
    <t>MIGUEL ANGEL LOPEZ TERNERA</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</si>
  <si>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</si>
  <si>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CO1.REQ.5621911</t>
  </si>
  <si>
    <t>OPSP-VAD-0199-2024</t>
  </si>
  <si>
    <t>https://community.secop.gov.co/Public/Tendering/OpportunityDetail/Index?noticeUID=CO1.NTC.5513189&amp;isFromPublicArea=True&amp;isModal=False</t>
  </si>
  <si>
    <t>ROSALBA GRAVINI PORRAS</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</si>
  <si>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</si>
  <si>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CO1.REQ.5621627</t>
  </si>
  <si>
    <t>OAG-VAD-0198-2024</t>
  </si>
  <si>
    <t>https://community.secop.gov.co/Public/Tendering/OpportunityDetail/Index?noticeUID=CO1.NTC.5512699&amp;isFromPublicArea=True&amp;isModal=False</t>
  </si>
  <si>
    <t>HERMIDES JEREZ BLANCO</t>
  </si>
  <si>
    <t>JONATHAN JAVIER COHEN GRANADOS</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</si>
  <si>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</si>
  <si>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CO1.REQ.5620866</t>
  </si>
  <si>
    <t>OPSP-VAD-0197-2024</t>
  </si>
  <si>
    <t>https://community.secop.gov.co/Public/Tendering/OpportunityDetail/Index?noticeUID=CO1.NTC.5512515&amp;isFromPublicArea=True&amp;isModal=False</t>
  </si>
  <si>
    <t>CO1.REQ.5620286</t>
  </si>
  <si>
    <t>OPSP-VAD-0196-2024</t>
  </si>
  <si>
    <t>https://community.secop.gov.co/Public/Tendering/OpportunityDetail/Index?noticeUID=CO1.NTC.5512696&amp;isFromPublicArea=True&amp;isModal=False</t>
  </si>
  <si>
    <t>DRAYDA CAROLINA SANTIZ ROSAS</t>
  </si>
  <si>
    <t>LA PRESENTE ORDEN TIENE POR OBJETO: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</si>
  <si>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CO1.REQ.5620873</t>
  </si>
  <si>
    <t>OPSP-VAD-0195-2024</t>
  </si>
  <si>
    <t>https://community.secop.gov.co/Public/Tendering/OpportunityDetail/Index?noticeUID=CO1.NTC.5512458&amp;isFromPublicArea=True&amp;isModal=False</t>
  </si>
  <si>
    <t xml:space="preserve">ANGELICA PATRICIA CARREÑO AGUIRRE </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</si>
  <si>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</si>
  <si>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CO1.REQ.5620839</t>
  </si>
  <si>
    <t>OPSP-VAD-0194-2024</t>
  </si>
  <si>
    <t>https://community.secop.gov.co/Public/Tendering/OpportunityDetail/Index?noticeUID=CO1.NTC.5511971&amp;isFromPublicArea=True&amp;isModal=False</t>
  </si>
  <si>
    <t>MARTHA CECILIA FRANCO PACHECO</t>
  </si>
  <si>
    <t>LA PRESENTE ORDEN TIENE POR OBJETO: PRESTAR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</si>
  <si>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CO1.REQ.5620665</t>
  </si>
  <si>
    <t>OPSP-VAD-0193-2024</t>
  </si>
  <si>
    <t>https://community.secop.gov.co/Public/Tendering/OpportunityDetail/Index?noticeUID=CO1.NTC.5511958&amp;isFromPublicArea=True&amp;isModal=False</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</si>
  <si>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</si>
  <si>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</si>
  <si>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CO1.REQ.5620585</t>
  </si>
  <si>
    <t>OPSP-VAD-0192-2024</t>
  </si>
  <si>
    <t>https://community.secop.gov.co/Public/Tendering/OpportunityDetail/Index?noticeUID=CO1.NTC.5512077&amp;isFromPublicArea=True&amp;isModal=False</t>
  </si>
  <si>
    <t xml:space="preserve">ANGELA VANESSA IBARRA BOLAÑOS </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</si>
  <si>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PRESENTE ORDEN.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</si>
  <si>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CO1.REQ.5620558</t>
  </si>
  <si>
    <t>OPSP-VAD-0191-2024</t>
  </si>
  <si>
    <t>https://community.secop.gov.co/Public/Tendering/OpportunityDetail/Index?noticeUID=CO1.NTC.5511933&amp;isFromPublicArea=True&amp;isModal=False</t>
  </si>
  <si>
    <t>CESAR AUGUSTO ALVARADO MULETH</t>
  </si>
  <si>
    <t>LA PRESENTE ORDEN TIENE POR OBJETO: 1. REALIZAR LA PRODUCCIÓN AUDIOVISUAL DE TODAS LAS ACTIVIDADES QUE SE DESARROLLEN EN LA UNIVERSIDAD Y NECESITEN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</si>
  <si>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CO1.REQ.5620117</t>
  </si>
  <si>
    <t>OPSP-VAD-0190-2024</t>
  </si>
  <si>
    <t>https://community.secop.gov.co/Public/Tendering/OpportunityDetail/Index?noticeUID=CO1.NTC.5501417&amp;isFromPublicArea=True&amp;isModal=False</t>
  </si>
  <si>
    <t>DAVID MANUEL LOBELO VALENCIA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</si>
  <si>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</si>
  <si>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CO1.REQ.5609558</t>
  </si>
  <si>
    <t>OAG-VAD-0189-2024</t>
  </si>
  <si>
    <t>https://community.secop.gov.co/Public/Tendering/OpportunityDetail/Index?noticeUID=CO1.NTC.5506573&amp;isFromPublicArea=True&amp;isModal=False</t>
  </si>
  <si>
    <t>LAURA VELEZ VARGAS</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</si>
  <si>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</si>
  <si>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CO1.REQ.5614644</t>
  </si>
  <si>
    <t>OPSP-VAD-0188-2024</t>
  </si>
  <si>
    <t>https://community.secop.gov.co/Public/Tendering/OpportunityDetail/Index?noticeUID=CO1.NTC.5500996&amp;isFromPublicArea=True&amp;isModal=False</t>
  </si>
  <si>
    <t>ALIX RAMOS FUENTES</t>
  </si>
  <si>
    <t>MARIA DE JESUS GALINDO VILLALOBOS</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</si>
  <si>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</si>
  <si>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CO1.REQ.5609625</t>
  </si>
  <si>
    <t>OPSP-VAD-0187-2024</t>
  </si>
  <si>
    <t>https://community.secop.gov.co/Public/Tendering/OpportunityDetail/Index?noticeUID=CO1.NTC.5500894&amp;isFromPublicArea=True&amp;isModal=False</t>
  </si>
  <si>
    <t>ORLANDO DAVID IGUARAN MANJARRES</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</si>
  <si>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</si>
  <si>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CO1.REQ.5609445</t>
  </si>
  <si>
    <t>OPSP-VAD-0186-2024</t>
  </si>
  <si>
    <t>https://community.secop.gov.co/Public/Tendering/OpportunityDetail/Index?noticeUID=CO1.NTC.5501061&amp;isFromPublicArea=True&amp;isModal=False</t>
  </si>
  <si>
    <t>ALVARO JAVIER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</si>
  <si>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</si>
  <si>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CO1.REQ.5609701</t>
  </si>
  <si>
    <t>OPSP-VAD-0185-2024</t>
  </si>
  <si>
    <t>https://community.secop.gov.co/Public/Tendering/OpportunityDetail/Index?noticeUID=CO1.NTC.5501151&amp;isFromPublicArea=True&amp;isModal=False</t>
  </si>
  <si>
    <t>CARLOS MIGUEL MARTES VEGA</t>
  </si>
  <si>
    <t>CO1.REQ.5609200</t>
  </si>
  <si>
    <t>OPSP-VAD-0184-2024</t>
  </si>
  <si>
    <t>https://community.secop.gov.co/Public/Tendering/OpportunityDetail/Index?noticeUID=CO1.NTC.5501924&amp;isFromPublicArea=True&amp;isModal=False</t>
  </si>
  <si>
    <t>ANA MELISSA CABARCAS ACUÑA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</si>
  <si>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DEL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</si>
  <si>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CO1.REQ.5610110</t>
  </si>
  <si>
    <t>OPSP-VAD-0183-2024</t>
  </si>
  <si>
    <t>https://community.secop.gov.co/Public/Tendering/OpportunityDetail/Index?noticeUID=CO1.NTC.5501593&amp;isFromPublicArea=True&amp;isModal=False</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</si>
  <si>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</si>
  <si>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</si>
  <si>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CO1.REQ.5610018</t>
  </si>
  <si>
    <t>OAG-VAD-0182-2024</t>
  </si>
  <si>
    <t>https://community.secop.gov.co/Public/Tendering/OpportunityDetail/Index?noticeUID=CO1.NTC.5501745&amp;isFromPublicArea=True&amp;isModal=False</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</si>
  <si>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</si>
  <si>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</si>
  <si>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CO1.REQ.5609677</t>
  </si>
  <si>
    <t>OPSP-VAD-0181-2024</t>
  </si>
  <si>
    <t>https://community.secop.gov.co/Public/Tendering/OpportunityDetail/Index?noticeUID=CO1.NTC.5501456&amp;isFromPublicArea=True&amp;isModal=False</t>
  </si>
  <si>
    <t>SANDRA MILENA GRANADOS RAMOS</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</si>
  <si>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11. APOYAR EN LA ELABORACIÓN Y RECOPILACIÓN DE LOS EVENTOS SEMANALES PARA TU AGENDA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</si>
  <si>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CO1.REQ.5609901</t>
  </si>
  <si>
    <t>OPSP-VAD-0180-2024</t>
  </si>
  <si>
    <t>https://community.secop.gov.co/Public/Tendering/OpportunityDetail/Index?noticeUID=CO1.NTC.5501539&amp;isFromPublicArea=True&amp;isModal=False</t>
  </si>
  <si>
    <t>MARIA CAMILA BORJA ALARCON</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</si>
  <si>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</si>
  <si>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CO1.REQ.5609731</t>
  </si>
  <si>
    <t>OPSP-VAD-0179-2024</t>
  </si>
  <si>
    <t>https://community.secop.gov.co/Public/Tendering/OpportunityDetail/Index?noticeUID=CO1.NTC.5501615&amp;isFromPublicArea=True&amp;isModal=False</t>
  </si>
  <si>
    <t>VIANYS JUDITH DAZA SANTIAGO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</si>
  <si>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SUSCRITOS POR LOS DIFERENTES ORDENADORES DEL GASTO DELEGADOS. 2. APOYAR AL GRUPO INTERNO DE CONTRATACIÓN EN EL CARGUE DE INFORMACIÓN A LA PLATAFORMA DEL SECOP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REVISIÓN JURÍDICA DE INFORMACIÓN CARGADA EN LAS PLATAFORMAS DEL SIA OBSERVA- AUDITORIA, SIGEP II SECOP I Y II DE ÓRDENES Y/O CONTRATOS SUSCRITOS POR LOS DIFERENTES ORDENADORES DEL GASTO DELEGADOS.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EN LA REVISIÓN DE LOS DOCUMENTOS PARA TRÁMITE DE LIQUIDACIÓN DE HONORARIOS DE LOS CONTRATISTAS POR PRESTACIÓN DE SERVICIOS PROFESIONALES Y DE APOYO A LA GESTIÓN DE LA VICERRECTORÍA ADMINISTRATIVA Y DIRECCIÓN ADMINISTRATIVA. 15.  APOYAR AL GRUPO DE CONTRATACIÓN EN LA ORGANIZACIÓN DEL ARCHIVO DIGITAL DE LAS ORDENES DE SERVICIOS PROFESIONALES Y DE APOYO A LA GESTIÓN SUSCRITAS POR EL VICERRECTOR ADMINISTRATIVO Y/O EL DIRECTOR ADMINISTRATIVO. 16.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</si>
  <si>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CO1.REQ.5609639</t>
  </si>
  <si>
    <t>OPSP-VAD-0178-2024</t>
  </si>
  <si>
    <t>https://community.secop.gov.co/Public/Tendering/OpportunityDetail/Index?noticeUID=CO1.NTC.5502185&amp;isFromPublicArea=True&amp;isModal=False</t>
  </si>
  <si>
    <t>MANUEL RAFAEL AREVALO LOBATO</t>
  </si>
  <si>
    <t>LA PRESENTE ORDEN TIENE POR OBJETO: 1. BRINDAR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</si>
  <si>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CO1.REQ.5611211</t>
  </si>
  <si>
    <t>OPSP-VAD-0177-2024</t>
  </si>
  <si>
    <t>https://community.secop.gov.co/Public/Tendering/OpportunityDetail/Index?noticeUID=CO1.NTC.5502227&amp;isFromPublicArea=True&amp;isModal=False</t>
  </si>
  <si>
    <t>JUAN CARLOS BLANCO NAVARRO</t>
  </si>
  <si>
    <t>CO1.REQ.5610098</t>
  </si>
  <si>
    <t>OPSP-VAD-0176-2024</t>
  </si>
  <si>
    <t>https://community.secop.gov.co/Public/Tendering/OpportunityDetail/Index?noticeUID=CO1.NTC.5502505&amp;isFromPublicArea=True&amp;isModal=False</t>
  </si>
  <si>
    <t>ALICIA ESTHER VEGA FERNANDEZ</t>
  </si>
  <si>
    <t>LA PRESENTE ORDEN TIENE POR OBJETO: 1. APOYAR EL SEGUIMIENTO Y APOYO AL PROCESO DE MANTENIMIENTO 2. APOYAR EN EL LEVANTAMIENTO DE FORMATOS, PROCEDIMIENTO, GUÍAS, INSTRUCTIVOS, MANUALES E INDICADORES AL PROCESO DE APOYO TECNOLÓGICO. 3. APOYAR EN LA RECOLECCION DE INFORMACION PARA PRESENTACION DE INFORMES. 4. APOYAR EN LA ATENCION DE LOS REQUERIMIENTOS DE LOS DIFERENTES USUARIOS (ADMINISTRATIVOS, DOCENTES Y ESTUDIANTES). 5. APOYO EN LOS EVENTOS CON TRANSMISIONES VIA STREAMING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</si>
  <si>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CO1.REQ.5610184</t>
  </si>
  <si>
    <t>OAG-VAD-0175-2024</t>
  </si>
  <si>
    <t>https://community.secop.gov.co/Public/Tendering/OpportunityDetail/Index?noticeUID=CO1.NTC.5501947&amp;isFromPublicArea=True&amp;isModal=False</t>
  </si>
  <si>
    <t>JAVIER JOSE MARTES VEGA</t>
  </si>
  <si>
    <t>CO1.REQ.5609965</t>
  </si>
  <si>
    <t>OPSP-VAD-0174-2024</t>
  </si>
  <si>
    <t>https://community.secop.gov.co/Public/Tendering/OpportunityDetail/Index?noticeUID=CO1.NTC.5501360&amp;isFromPublicArea=True&amp;isModal=False</t>
  </si>
  <si>
    <t>VIVIANA ANDREA  CARDENAS ARIAS</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</si>
  <si>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</si>
  <si>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CO1.REQ.5609781</t>
  </si>
  <si>
    <t>OAG-VAD-0173-2024</t>
  </si>
  <si>
    <t>https://community.secop.gov.co/Public/Tendering/OpportunityDetail/Index?noticeUID=CO1.NTC.5501528&amp;isFromPublicArea=True&amp;isModal=False</t>
  </si>
  <si>
    <t>OLVIS MARIA LOPEZ CALDERA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</si>
  <si>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ELABORAR Y ACTUALIZAR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</si>
  <si>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CO1.REQ.5609647</t>
  </si>
  <si>
    <t>OAG-VAD-0172-2024</t>
  </si>
  <si>
    <t>https://community.secop.gov.co/Public/Tendering/OpportunityDetail/Index?noticeUID=CO1.NTC.5501512&amp;isFromPublicArea=True&amp;isModal=False</t>
  </si>
  <si>
    <t>CARLOS ALFONSO RIVAS CABALLERO</t>
  </si>
  <si>
    <t>LA PRESENTE ORDEN TIENE POR OBJETO: 1. PRESTAR SERVICIOS PROFESIONALES COMO ADMINISTRADOR DE EMPRESAS, CON EL FIN DE APOYAR EN LA COORDINACIÓN DEL PROGRAMA JOVENES EN ACCIÓN (JEA) EN LA UNIVERSIDAD DEL MAGDALENA. 2. DETERMINAR ÁREAS DE MEJORA CON EL OBJETIVO DE DAR CAPACITACIONES Y TALLERES EN FORMA PRESENCIAL Y VIRTUAL A LOS ESTUDIANTES CON RELACIÓN AL PROGRAMA DE JÓVENES EN ACCIÓN. 3. APOYAR EN LA ORGANIZACIÓN DE REUNIONES PERIÓDICAS CON DIRECTORES DE DEPARTAMENTO PARA COMPRENDER SUS DIFICULTADES ACTUALES DILIGENCIANDO OPORTUNAMENTE TODOS LOS FORMATOS ESTABLECIDOS POR BIENESTAR UNIVERSITARIO EN EL SISTEMA DE GESTIÓN DE CALIDAD JEA. 4. APOYAR EN EL DISEÑO E IMPLEMENTACIÓN DE UN PLAN DE ACCIÓN PARA EL PROCESO OPERATIVO DEL PROGRAMA JÓVENES EN ACCIÓN DESDE LA FASE DEL PRE-REGISTRO DE LOS ESTUDIANTES HASTA SU INSCRIPCIÓN. 5. APOYAR EN LA IMPLEMENTACIÓN DEL TRABAJO EN EQUIPO A TRAVÉS DE LA PRÁCTICA DE DIVERSAS ESTRATEGIAS PARA LOS ESTUDIANTES QUE SE ENCUENTRAN INSCRITOS EN EL PROGRAMA JÓVENES EN ACCIÓN, APOYANDO EN LA EXCELENTE ATENCIÓN EN EL SERVICIO. 6. ASESORAR A LOS ESTUDIANTES  CON EL ENVÍO DE INFORMACIÓN A TRAVÉS DEL CORREO ELECTRONICO SOBRE EL PROGRAMA JÓVENES EN ACCIÓN. 7. APOYAR CON EL ANÁLISIS, EVALUACIÓN E INTERPRETACIÓN DEL PROCESO DE REVISIÓN DE LOS ESTUDIANTES DE LA UNIVERSIDAD QUE PERTENECEN AL PROGRAMA JÓVENES EN ACCIÓN EL SISTEMA SIJA. 8. PRESENTAR INFORMES, ENTREGANDO DE MANERA OPORTUNA QUE SE SOLICITEN, CON ANEXOS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</si>
  <si>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CO1.REQ.5609633</t>
  </si>
  <si>
    <t>OPSP-VAD-0171-2024</t>
  </si>
  <si>
    <t>https://community.secop.gov.co/Public/Tendering/OpportunityDetail/Index?noticeUID=CO1.NTC.5501081&amp;isFromPublicArea=True&amp;isModal=False</t>
  </si>
  <si>
    <t>LIZARDO JOSE BALLESTEROS MEJIA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</si>
  <si>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</si>
  <si>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CO1.REQ.5609448</t>
  </si>
  <si>
    <t>OAG-VAD-0170-2024</t>
  </si>
  <si>
    <t>https://community.secop.gov.co/Public/Tendering/OpportunityDetail/Index?noticeUID=CO1.NTC.5504449&amp;isFromPublicArea=True&amp;isModal=False</t>
  </si>
  <si>
    <t>PEDRO NEL ESMERAL MUÑOZ</t>
  </si>
  <si>
    <t>CO1.REQ.5612837</t>
  </si>
  <si>
    <t>OAG-VAD-0169-2024</t>
  </si>
  <si>
    <t>https://community.secop.gov.co/Public/Tendering/OpportunityDetail/Index?noticeUID=CO1.NTC.5504361&amp;isFromPublicArea=True&amp;isModal=False</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</si>
  <si>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</si>
  <si>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</si>
  <si>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CO1.REQ.5612502</t>
  </si>
  <si>
    <t>OAG-VAD-0168-2024</t>
  </si>
  <si>
    <t>https://community.secop.gov.co/Public/Tendering/OpportunityDetail/Index?noticeUID=CO1.NTC.5504062&amp;isFromPublicArea=True&amp;isModal=False</t>
  </si>
  <si>
    <t>CLAUDIO ALEXANDER BRUGES HERNANDEZ</t>
  </si>
  <si>
    <t>LA PRESENTE ORDEN TIENE POR OBJETO: 1. APOYAR EN EL SOPORTE A USUARIOS. 2. APOYAR LA COORDINACIÓN Y EJECUCIÓN DE LOS MANTENIMIENTOS PREVENTIVOS PMP. 3. APOYAR LA COORDINACIÓN DE LA CONFIGURACIÓN DE LOS EQUIPOS NUEVOS DE CÓMPUTO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</si>
  <si>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CO1.REQ.5612331</t>
  </si>
  <si>
    <t>OPSP-VAD-0167-2024</t>
  </si>
  <si>
    <t>https://community.secop.gov.co/Public/Tendering/OpportunityDetail/Index?noticeUID=CO1.NTC.5503607&amp;isFromPublicArea=True&amp;isModal=False</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</si>
  <si>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</si>
  <si>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APOYAR EN LA REVISIÓN DE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</si>
  <si>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CO1.REQ.5611749</t>
  </si>
  <si>
    <t>OPSP-VAD-0166-2024</t>
  </si>
  <si>
    <t>https://community.secop.gov.co/Public/Tendering/OpportunityDetail/Index?noticeUID=CO1.NTC.5503276&amp;isFromPublicArea=True&amp;isModal=False</t>
  </si>
  <si>
    <t>BETTY PATIÑO URIELES</t>
  </si>
  <si>
    <t>CARLOS GREGORIO MC LEAN NAVARRO</t>
  </si>
  <si>
    <t>LA PRESENTE ORDEN TIENE POR OBJETO: 1. APOYAR AL GRUPO INTERNO DE COMPRAS Y ADMINISTRACIÓN DE BIENES EN LOS PROCESOS ADMINISTRATIVOS TALES COMO LA CONTRATACIÓN DE BIENES FUNGIBLES, ELABORACION DE ACTAS, TOMA FISICA DE INVENTARIOS EN BODEGA, PROYECCIÓN DE PRESUPUESTOS Y PLANES DE TRABAJO. 2. APOYAR EN LA CLASIFICACIÓN DE LOS BIENES DE CONSUMO Y DEVOLUTIVOS RECIBIDOS EN EL GRUPO DE COMPRAS Y ADMINISTRACION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 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</si>
  <si>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CO1.REQ.5611368</t>
  </si>
  <si>
    <t>OPSP-VAD-0165-2024</t>
  </si>
  <si>
    <t>https://community.secop.gov.co/Public/Tendering/OpportunityDetail/Index?noticeUID=CO1.NTC.5503311&amp;isFromPublicArea=True&amp;isModal=False</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</si>
  <si>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</si>
  <si>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</si>
  <si>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CO1.REQ.5611299</t>
  </si>
  <si>
    <t>OPSP-VAD-0164-2024</t>
  </si>
  <si>
    <t>https://community.secop.gov.co/Public/Tendering/OpportunityDetail/Index?noticeUID=CO1.NTC.5502850&amp;isFromPublicArea=True&amp;isModal=False</t>
  </si>
  <si>
    <t>SANDRA MILENA AGUIRRE REDONDO </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</si>
  <si>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5. APOYAR A LA DIRECCIÓN DE BIENESTAR UNIVERSITARIO EN LA ORGANIZACIÓN Y ARCHIVO DE LA DOCUMENTACIÓN CONCERNIENTE A LA CONTRATACIÓN DE PROVEEDORES DE LA DIRECCIÓN; 6. PRESENTAR INFORMES OPORTUNAMENTE A LA DIRECCIÓN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</si>
  <si>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CO1.REQ.5611050</t>
  </si>
  <si>
    <t>OPSP-VAD-0163-2024</t>
  </si>
  <si>
    <t>https://community.secop.gov.co/Public/Tendering/OpportunityDetail/Index?noticeUID=CO1.NTC.5502719&amp;isFromPublicArea=True&amp;isModal=False</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</si>
  <si>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</si>
  <si>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PROMOVER LA DINAMIZACIÓN DE ACCIONES EN EL MARCO DE LOS CONVENIOS SUSCRITOS. 6. APOYAR EN EL DESARROLLO Y SEGUIMIENTO DE AGENDAS O ESQUEMAS DE COLABORACIÓN CON INSTITUCIONES Y ALIADOS ESTRATÉGICOS.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</si>
  <si>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CO1.REQ.5610680</t>
  </si>
  <si>
    <t>OPSP-VAD-0162-2024</t>
  </si>
  <si>
    <t>https://community.secop.gov.co/Public/Tendering/OpportunityDetail/Index?noticeUID=CO1.NTC.5505746&amp;isFromPublicArea=True&amp;isModal=False</t>
  </si>
  <si>
    <t>TATIANA ISABEL ZUÑIGA YEPES</t>
  </si>
  <si>
    <t>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</si>
  <si>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CO1.REQ.5613836</t>
  </si>
  <si>
    <t>OPSP-VAD-0161-2024</t>
  </si>
  <si>
    <t>https://community.secop.gov.co/Public/Tendering/OpportunityDetail/Index?noticeUID=CO1.NTC.5505520&amp;isFromPublicArea=True&amp;isModal=False</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</si>
  <si>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</si>
  <si>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</si>
  <si>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CO1.REQ.5613906</t>
  </si>
  <si>
    <t>OPSP-VAD-0160-2024</t>
  </si>
  <si>
    <t>https://community.secop.gov.co/Public/Tendering/OpportunityDetail/Index?noticeUID=CO1.NTC.5505430&amp;isFromPublicArea=True&amp;isModal=False</t>
  </si>
  <si>
    <t>JULIETH ALEXANDRA LIZCANO PRADA</t>
  </si>
  <si>
    <t>LAURA CAROLINA PEREZ MARTINEZ</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</si>
  <si>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2. APOYAR A LA OFICINA ASEGURAMIENTO DE LA CALIDAD EN EL ACOMPAÑAMIENTO A LOS LIDERES DE FACTORES DE LOS PROGRAMAS ACADÉMICOS QUE ESTÁN EN PROCESO DE ACREDITACIÓN EN ALTA CALIDAD DURANTE LA CONSTRUCCIÓN DEL DOCUMENTO DE AUTOEVALUACIÓN. 3. APOYAR A LA OFICINA ASEGURAMIENTO DE LA CALIDAD EN EL ACOMPAÑAMIENTO A LOS PROGRAMAS ACADÉMICOS PARA LA IDENTIFICACIÓN Y SEGUIMIENTO DE LOS REQUERIMIENTOS DE INFORMACIÓN EN LOS PROCESOS DE AUTOEVALUACIÓN. 4. APOYAR A LA OFICINA ASEGURAMIENTO DE LA CALIDAD EN LA PREPARACIÓN Y EJECUCIÓN DE LOS INSTRUMENTOS DE PERCEPCIÓN QUE DESARROLLAN LOS PROGRAMAS ACADÉMICOS EN LA ETAPA DE RECOLECCIÓN DE INFORMACIÓN EN EL PROCESO DE AUTOEVALUACIÓN. 5. APOYAR A LA OFICINA ASEGURAMIENTO DE LA CALIDAD EN LA ACTUALIZACIÓN DE INFORMACIÓN EN LAS MATRICES DE SEGUIMIENTO A LOS PROCESOS DE REGISTROS CALIFICADOS Y ACREDITACIONES. 6. APOYAR A LA OFICINA ASEGURAMIENTO DE LA CALIDAD EN EL SEGUIMIENTO Y ALERTAS A LOS PROGRAMAS ACADÉMICOS EN RELACIÓN A LOS VENCIMIENTOS DE LAS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</si>
  <si>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CO1.REQ.5613616</t>
  </si>
  <si>
    <t>OPSP-VAD-0159-2024</t>
  </si>
  <si>
    <t>https://community.secop.gov.co/Public/Tendering/OpportunityDetail/Index?noticeUID=CO1.NTC.5505095&amp;isFromPublicArea=True&amp;isModal=False</t>
  </si>
  <si>
    <t>YANNIS MOSCOTE CASTILLO</t>
  </si>
  <si>
    <t>RAISSA CARIME MURILLO DEMETRIO</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</si>
  <si>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</si>
  <si>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CO1.REQ.5613404</t>
  </si>
  <si>
    <t>OPSP-VAD-0158-2024</t>
  </si>
  <si>
    <t>https://community.secop.gov.co/Public/Tendering/ContractNoticePhases/View?PPI=CO1.PPI.29409865&amp;isFromPublicArea=True&amp;isModal=False</t>
  </si>
  <si>
    <t xml:space="preserve">ALICIA ESTHER CASTRO VILLEGAS </t>
  </si>
  <si>
    <t>ESPERANZA MOSQUERA MATURANA</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</si>
  <si>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Y SEGUIMIENTO DE ACTIVIDDAES QUE SE DERIVEN DEL PROGRAMA DE MONITORIAS ACADÉMICAS: -APOYAR EN LA ELABORACIÓN DE LAS ACTAS DE REUNIONES CONVOCADAS EN EL MARCO DEL PROGRAMA DE MONITORIAS. -APOYAR CON LA REVISIÓN Y ATENCIÓN DEL CORREO ELECTRÓNICO DE MONITORIAS ACADÉMICAS. -APOYAR EN LA ATENCIÓN A LAS INQUIETUDES DE ESTUDIANTES Y DOCENTES SOBRE EL PROCESO DE MONITORIAS. -APOYAR CON EL SEGUIMIENTO AL CUMPLIMIENTO DEL REPORTE DE HORAS POR PARTE DE LOS MONITORES EN EL SISTEMA. -APOYAR EN EL PROCESO RELACIONADO CON EL TRÁMITE DE PAGOS DE HORAS DE MONITORIAS Y DEMÁS ESTIMULOS ACADÉMICOS Y ECONÓMICOS A LOS QUE SON BENEFICIARIOS LOS MONITORES ACADÉMICOS.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</si>
  <si>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CO1.REQ.5612556</t>
  </si>
  <si>
    <t>OPSP-VAD-0157-2024</t>
  </si>
  <si>
    <t>https://community.secop.gov.co/Public/Tendering/OpportunityDetail/Index?noticeUID=CO1.NTC.5504413&amp;isFromPublicArea=True&amp;isModal=False</t>
  </si>
  <si>
    <t>DAYANIS ROBLES POLO</t>
  </si>
  <si>
    <t>LA PRESENTE ORDEN TIENE POR OBJETO: 1. APOYAR A LA OFICINA DE ASEGURAMIENTO DE LA CALIDAD EN EL ACOMPAÑAMIENTO, ASESORÍAS Y SEGUIMIENTO A LOS PROCESOS DE SOLICITUD DE REGISTROS CALIFICADOS (NUEVOS O RENOVACIÓN) DE LOS PROGRAMAS ACADÉMICOS.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(NUEVOS Y RENOVACIONES). 4. APOYAR A LA OFICINA ASEGURAMIENTO EN LA ORIENTACIÓN A LOS PROGRAMAS ACADÉMICOS EN LA BÚSQUEDA Y USO DE LOS SISTEMAS DE CONSULTAS PÚBLICAS DE INDICADORES Y DATOS ESTADÍSTICOS DEL MINISTERIO DE EDUCACIÓN NACIONAL - MEN, 5. APOYAR A LA OFICINA ASEGURAMIENTO DE LA CALIDAD EN LAS ACTIVIDADES OPERATIVAS EN EL MARCO DE LAS VISITAS DE PARES ACADÉMICOS. 6. APOYAR A LA OFICINA ASEGURAMIENTO DE LA CALIDAD EN EL SEGUIMIENTO PERIÓDICO DE LA PUBLICIDAD DE LOS PROGRAMAS ACADÉMICOS EN CONCORDANCIA CON LO APROBADO EN SUS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</si>
  <si>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CO1.REQ.5612609</t>
  </si>
  <si>
    <t>OPSP-VAD-0156-2024</t>
  </si>
  <si>
    <t>https://community.secop.gov.co/Public/Tendering/OpportunityDetail/Index?noticeUID=CO1.NTC.5503772&amp;isFromPublicArea=True&amp;isModal=False</t>
  </si>
  <si>
    <t>DIDIER TRUJILLO HOYOS</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</si>
  <si>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5. APOYAR EN EL PROCESO DE OPTIMIZACIÓN DE SENTENCIAS SQL EN SQL SERVER.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</si>
  <si>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CO1.REQ.5612332</t>
  </si>
  <si>
    <t>OPSP-VAD-0155-2024</t>
  </si>
  <si>
    <t>https://community.secop.gov.co/Public/Tendering/OpportunityDetail/Index?noticeUID=CO1.NTC.5503714&amp;isFromPublicArea=True&amp;isModal=False</t>
  </si>
  <si>
    <t>ISABEL ROSARIO CASTAÑEDA DE CHARRIS</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</si>
  <si>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LA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</si>
  <si>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CO1.REQ.5611583</t>
  </si>
  <si>
    <t>OPSP-VAD-0154-2024</t>
  </si>
  <si>
    <t>https://community.secop.gov.co/Public/Tendering/OpportunityDetail/Index?noticeUID=CO1.NTC.5491758</t>
  </si>
  <si>
    <t>EDWIN RAFAEL GUTIERREZ BOTO</t>
  </si>
  <si>
    <t>WENDY JURANIS LOBATO PARDO</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</si>
  <si>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</si>
  <si>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CO1.REQ.5599835</t>
  </si>
  <si>
    <t>OAG-VAD-0153-2024</t>
  </si>
  <si>
    <t>https://community.secop.gov.co/Public/Tendering/OpportunityDetail/Index?noticeUID=CO1.NTC.5491456</t>
  </si>
  <si>
    <t xml:space="preserve">ANA FLORA JIMENEZ  DE LA HOZ </t>
  </si>
  <si>
    <t>DANELY BEATRIZ GRANADOS PARODI</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</si>
  <si>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</si>
  <si>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CO1.REQ.5599828</t>
  </si>
  <si>
    <t>OPSP-VAD-0152-2024</t>
  </si>
  <si>
    <t>https://community.secop.gov.co/Public/Tendering/OpportunityDetail/Index?noticeUID=CO1.NTC.5491554</t>
  </si>
  <si>
    <t>JENNIFER PAOLA SALCEDO ROMERO</t>
  </si>
  <si>
    <t>LA PRESENTE ORDEN TIENE POR OBJETO: 1. APOYAR A LA DIRECCIÓN FINANCIERA EN LA RECEPCIÓN Y ORGANIZACIÓN DE SOLICITUDES DE SOPORTE EN EL SISTEMA DE INFORMACIÓN FINANCIERO POR PARTE DE LOS USUARIOS. 2. APOYAR A LA DIRECCIÓN FINANCIERA EN LA CREACIÓN Y PUBLICACIÓN DENTRO DEL MÓDULO DE PAGOS UNIMAGDALENA DE LOS SERVICIOS Y DERECHOS PECUNIARIOS PRESTADOS POR LA UNIVERSIDAD. 3. APOYAR A LA DIRECCIÓN FINANCIERA EN EL INGRESO DE LA PARAMETRIZACIÓN DE LOS PROCESOS DE LA DIRECCIÓN FINANCIERA DENTRO DEL SISTEMA DE INFORMACIÓN FINANCIERO. 4. APOYAR A LA DIRECCIÓN FINANCIERA EN EL SEGUIMIENTO AL CUMPLIMIENTO DE LAS INCIDENCIAS REPORTADAS AL PROVEEDOR DEL SOFTWARE FINANCIERO A TRAVÉS DE LA HERRAMIENTA JTRAC. 5. APOYAR A LA DIRECCIÓN FINANCIERA EN LA SOLUCIÓN DE SOLICITUDES DE SOPORTE EN EL SISTEMA DE INFORMACIÓN FINANCIERO REALIZADAS POR LOS USUARIOS. 6. ENTREGAR A LA DIRECCIÓN FINANCIERA LOS PRODUCTOS Y/O INFORMES QUE SE DERIVEN DEL CUMPLIMIENTO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</si>
  <si>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CO1.REQ.5599690</t>
  </si>
  <si>
    <t>OAG-VAD-0151-2024</t>
  </si>
  <si>
    <t>https://community.secop.gov.co/Public/Tendering/OpportunityDetail/Index?noticeUID=CO1.NTC.5491536</t>
  </si>
  <si>
    <t>CARLOS ABRAHAM BUCHELI TORRES</t>
  </si>
  <si>
    <t>CO1.REQ.5599484</t>
  </si>
  <si>
    <t>OAG-VAD-0150-2024</t>
  </si>
  <si>
    <t>https://community.secop.gov.co/Public/Tendering/OpportunityDetail/Index?noticeUID=CO1.NTC.5491427</t>
  </si>
  <si>
    <t>ANDREA CAROLINA CARDONA ARIAS</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</si>
  <si>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</si>
  <si>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CO1.REQ.5599280</t>
  </si>
  <si>
    <t>OPSP-VAD-0149-2024</t>
  </si>
  <si>
    <t>https://community.secop.gov.co/Public/Tendering/OpportunityDetail/Index?noticeUID=CO1.NTC.5491421</t>
  </si>
  <si>
    <t>MARIA JOSE MEYER MUGNO</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</si>
  <si>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2024-1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2024-1 3. APOYAR EN LA REVISIÓN, ELABORACIÓN Y VALIDACIÓN DE LOS DOCUMENTOS PRECONTRACTUALES Y CONTRACTUALES DE LOS CONTRATOS ADELANTADOS POR LA VICERRECTORÍA ACADÉMICA DE CONFORMIDAD CON EL ESTATUTO DE CONTRATACIÓN DE LA INSTITUCIÓN, DURANTE EL PERÍODO 2024-1 4. APOYAR CON LA REDACCIÓN DE LAS ACTAS DE INICIO, SUSPENSIÓN, REINICIO, ADICIÓN EN VALOR, ADICIÓN EN PLAZO, ADICIÓN EN PLAZO Y VALOR U OTRO SÍ MODIFICATORIO, Y/O TERMINACIÓN DE LAS ÓRDENES DE PROVEEDORES, DURANTE EL PERÍODO 2024-1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</si>
  <si>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CO1.REQ.5599465</t>
  </si>
  <si>
    <t>OPSP-VAD-0148-2024</t>
  </si>
  <si>
    <t>https://community.secop.gov.co/Public/Tendering/OpportunityDetail/Index?noticeUID=CO1.NTC.5491095</t>
  </si>
  <si>
    <t>MARIA ANGELICA SALAZAR MONTERROSA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</si>
  <si>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</si>
  <si>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CO1.REQ.5599254</t>
  </si>
  <si>
    <t>OAG-VAD-0147-2024</t>
  </si>
  <si>
    <t>https://community.secop.gov.co/Public/Tendering/OpportunityDetail/Index?noticeUID=CO1.NTC.5491194</t>
  </si>
  <si>
    <t>DANIELA LAGOS TOBIAS</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</si>
  <si>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</si>
  <si>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CO1.REQ.5599244</t>
  </si>
  <si>
    <t>OPSP-VAD-0146-2024</t>
  </si>
  <si>
    <t>https://community.secop.gov.co/Public/Tendering/OpportunityDetail/Index?noticeUID=CO1.NTC.5496514</t>
  </si>
  <si>
    <t>MONICA CANDELARIO MOROS</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</si>
  <si>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4. APOYAR EN EL FOMENTO AL INTERIOR DE LA COMUNIDAD UNIVERSITARIA, DE ACTIVIDADES DE PROMOCIÓN Y MANTENIMIENTO DE LA SALUD, PARA LA ADOPCIÓN DE ESTILOS DE VIDA SALUDABLE.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DIFERENTES CANALES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</si>
  <si>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CO1.REQ.5604179</t>
  </si>
  <si>
    <t>OPSP-VAD-0145-2024</t>
  </si>
  <si>
    <t>https://community.secop.gov.co/Public/Tendering/OpportunityDetail/Index?noticeUID=CO1.NTC.5496298</t>
  </si>
  <si>
    <t>LEIDY HANNA HENRIQUEZ GALVIS</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</si>
  <si>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EN EL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</si>
  <si>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CO1.REQ.5604161</t>
  </si>
  <si>
    <t>OPSP-VAD-0144-2024</t>
  </si>
  <si>
    <t>https://community.secop.gov.co/Public/Tendering/OpportunityDetail/Index?noticeUID=CO1.NTC.5496523</t>
  </si>
  <si>
    <t>MARIA MARCELA PASMIN GUZMAN</t>
  </si>
  <si>
    <t>LA PRESENTE ORDEN TIENE POR OBJETO: 1. APOYAR LA CONSTRUCCIÓN DE PIEZAS DE DISEÑO GRÁFICO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</si>
  <si>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CO1.REQ.5604616</t>
  </si>
  <si>
    <t>OAG-VAD-0143-2024</t>
  </si>
  <si>
    <t>https://community.secop.gov.co/Public/Tendering/OpportunityDetail/Index?noticeUID=CO1.NTC.5496350</t>
  </si>
  <si>
    <t>EDGARDO RAFAEL QUINTERO GUERRA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</si>
  <si>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</si>
  <si>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CO1.REQ.5604148</t>
  </si>
  <si>
    <t>OPSP-VAD-0142-2024</t>
  </si>
  <si>
    <t>https://community.secop.gov.co/Public/Tendering/OpportunityDetail/Index?noticeUID=CO1.NTC.5496340</t>
  </si>
  <si>
    <t>MILENA PATRICIA DE LEON MENDOZA</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</si>
  <si>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</si>
  <si>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TRIMESTRAL DE AUSTERIDAD DEL GASTO. 5. APOYAR A LA OFICINA DE CONTROL INTERNO EN EL SEGUIMIENTO TRIMESTRAL A LA LEGALIZACIÓN DE AVANCES Y APOYOS ECONÓMICOS, Y A LA AMORTIZACIÓN DE ANTICIPOS, ASÍ COMO AL SEGUIMIENTO DEL ESTADO DE LAS RESERVAS PRESUPUESTALES. 6. APOYAR A LA OFICINA DE CONTROL INTERNO EN EL SEGUIMIENTO Y ASESORÍA A LA RENDICIÓN DE CUENTAS DE LA GESTIÓN FINANCIERA, CONTABLE Y PRESUPUESTAL EN SIA CONTRALORÍAS.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</si>
  <si>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CO1.REQ.5604235</t>
  </si>
  <si>
    <t>OPSP-VAD-0141-2024</t>
  </si>
  <si>
    <t>https://community.secop.gov.co/Public/Tendering/OpportunityDetail/Index?noticeUID=CO1.NTC.5496244</t>
  </si>
  <si>
    <t>GILBERTO MONTOYA</t>
  </si>
  <si>
    <t>ANDY  JOSE GUERRA CORREDOR</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</si>
  <si>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</si>
  <si>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CO1.REQ.5603948</t>
  </si>
  <si>
    <t>OPSP-VAD-0140-2024</t>
  </si>
  <si>
    <t>https://community.secop.gov.co/Public/Tendering/OpportunityDetail/Index?noticeUID=CO1.NTC.5495969</t>
  </si>
  <si>
    <t>IGNACIO DE JESUS FORERO CANCHANO</t>
  </si>
  <si>
    <t>LA PRESENTE ORDEN TIENE POR OBJETO: 1. APOYAR EN LA ELABORACIÓN DE RESOLUCIONES DE REEMBOLSOS. 2 APOYAR EN LA ELABORACIÓN DE CERTIFICADOS DE PARAFISCALES, 3. APOYAR EN LA LIQUIDACIÓN DE VIÁTICOS, 4. APOYAR EN LA ATENCIÓN TELEFÓNICA O POR CORREO ELECTRÓNICO A LOS ESTUDIANTES QUE SOLICITEN INFORMACIÓN SOBRE SUS REEMBOLSOS.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</si>
  <si>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CO1.REQ.5604201</t>
  </si>
  <si>
    <t>OPSP-VAD-0139-2024</t>
  </si>
  <si>
    <t>https://community.secop.gov.co/Public/Tendering/OpportunityDetail/Index?noticeUID=CO1.NTC.5496204</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</si>
  <si>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</si>
  <si>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</si>
  <si>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CO1.REQ.5603578</t>
  </si>
  <si>
    <t>OPSP-VAD-0138-2024</t>
  </si>
  <si>
    <t>https://community.secop.gov.co/Public/Tendering/OpportunityDetail/Index?noticeUID=CO1.NTC.5496319</t>
  </si>
  <si>
    <t>MARIA DE LOS ANGELES ACOSTA MORA</t>
  </si>
  <si>
    <t>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t>
  </si>
  <si>
    <t>CO1.REQ.5604040</t>
  </si>
  <si>
    <t>OPSP-VAD-0137-2024</t>
  </si>
  <si>
    <t>https://community.secop.gov.co/Public/Tendering/OpportunityDetail/Index?noticeUID=CO1.NTC.5495864</t>
  </si>
  <si>
    <t>LIANA PATRICIA MACHADO SANABRIA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</si>
  <si>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</si>
  <si>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CO1.REQ.5603869</t>
  </si>
  <si>
    <t>OPSP-VAD-0136-2024</t>
  </si>
  <si>
    <t>https://community.secop.gov.co/Public/Tendering/OpportunityDetail/Index?noticeUID=CO1.NTC.5495806</t>
  </si>
  <si>
    <t>MARA PAOLA OLMEDO ESPINOZA</t>
  </si>
  <si>
    <t>LA PRESENTE ORDEN TIENE POR OBJETO: 1. APOYAR EN LA COORDINACIÓN DE LA PREPARACIÓN Y PRESENTACIÓN DE LAS DIFERENTES DECLARACIONES TRIBUTARIAS (IMPUESTOS NACIONALES Y TERRITORIALES) QUE CORRESPONDE PRESENTAR A LA UNIVERSIDAD DEL MAGDALENA. 2. ASESORAR AL GRUPO DE CONTABILIDAD Y OFICINA DE TALENTO HUMANO EN LA PROYECCIÓN DEL CÁLCULO DEL PORCENTAJE FIJO DE RETENCIÓN EN LA FUENTE (PROCEDIMIENTO 2). 3. APOYAR EN LA COORDINACIÓN DE LA REVISIÓN DE LA CODIFICACIÓN CONTABLE DE LAS CUENTAS POR PAGAR Y OBLIGACIONES PRESUPUESTALES ELABORADAS PARA PROCESO DE PAGO. 4. APOYAR EN LA COORDINACIÓN DE LA ELABORACIÓN DE ENLACES DE CONTABLES Y CREACIÓN DE CUENTAS CONTABLES. 5. APOYAR EN LA COORDINACIÓN DE LA ELABORACIÓN, REVISIÓN, CONCILIACIÓN Y PRESENTACIÓN DE LOS DIFERENTES INFORMES QUE SE DEBEN ENVIAR A LOS ENTES DE CONTROL (CONTADURÍA GENERAL DE LA NACIÓN, CONTRALORÍA DEPARTAMENTAL DEL MAGDALENA, CONTRALORÍA GENERAL DE LA REPÚBLICA). 6. ASESORAR AL GRUPO DE CONTABILIDAD EN EL PROCESO DE CONCILIACIÓN DE CARTERA, CON EL GRUPO DE FACTURACIÓN, CRÉDITO Y CARTERA Y CONCILIACIÓN DE LA PROPIEDAD, PLANTA Y EQUIPO. 7. APOYAR AL GRUPO DE CONTABILIDAD EN EL PROCESO DE ACTIVIDADES DE CIERRE MENSUAL. 8.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</si>
  <si>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CO1.REQ.5603820</t>
  </si>
  <si>
    <t>OPSP-VAD-0135-2024</t>
  </si>
  <si>
    <t>https://community.secop.gov.co/Public/Tendering/OpportunityDetail/Index?noticeUID=CO1.NTC.5494962</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</si>
  <si>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</si>
  <si>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APOYAR EN LA REVISIÓN DE ACTAS DE VINCULACIÓN, ADICIÓN, DISMINUCIÓN Y/O MODIFICATORIOS DE CÁTEDRA DEL PERIODO ACADÉMICO. 11. APOYAR EN LA CONSOLIDACIÓN, GESTIÓN DE RESERVAS DE TIQUETES SOLICITADAS POR LOS DIFERENTES PROGRAMAS DE PREGRADO EN EL PERÍODO ACADÉMICO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</si>
  <si>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CO1.REQ.5603159</t>
  </si>
  <si>
    <t>OPSP-VAD-0134-2024</t>
  </si>
  <si>
    <t>https://community.secop.gov.co/Public/Tendering/OpportunityDetail/Index?noticeUID=CO1.NTC.5494762</t>
  </si>
  <si>
    <t>RAFAEL ALBERTO SANCHEZ OVIEDO</t>
  </si>
  <si>
    <t>LA PRESENTE ORDEN TIENE POR OBJETO: 1. APOYAR EN EL DESARROLLO DE LAS ACTIVIDADES DE LA VICERRECTORÍA ACADÉMICA, RELACIONADAS CON LOS PROCEDIMIENTOS GA-P11; GA-P13; GA-P17; GA-P18 Y GA-P19 DEL COMITÉ INTERNO DE ASIGNACIÓN Y RECONOCIMIENTO DE PUNTAJE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F) APOYAR EN LA BÚSQUEDA DE PARES ACADÉMICOS Y TRÁMITES RELACIONADOS CON LA EVALUACIÓN DE PRODUCTOS.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</si>
  <si>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CO1.REQ.5602164</t>
  </si>
  <si>
    <t>OAG-VAD-0133-2024</t>
  </si>
  <si>
    <t>https://community.secop.gov.co/Public/Tendering/OpportunityDetail/Index?noticeUID=CO1.NTC.5494290</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</si>
  <si>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</si>
  <si>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EL TRÁMITE DE LOS PROCESOS QUE SE INICIAN POR JURISDICCIÓN COACTIVA. 8. ASESORAR AL JEFE DE LA OFICINA ASESORA JURIDICA EN LAS DECISIONES QUE DEBEN ADOPTARSE CON RELACIÓN AL SANEAMIENTO PENSIONAL.9.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</si>
  <si>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CO1.REQ.5602233</t>
  </si>
  <si>
    <t>OPSP-VAD-0132-2024</t>
  </si>
  <si>
    <t>https://community.secop.gov.co/Public/Tendering/OpportunityDetail/Index?noticeUID=CO1.NTC.5493195</t>
  </si>
  <si>
    <t>BELKYS PATRICIA MANGA BLANCO</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</si>
  <si>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VICERRECTORÍA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</si>
  <si>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CO1.REQ.5600878</t>
  </si>
  <si>
    <t>OPSP-VAD-0131-2024</t>
  </si>
  <si>
    <t>https://community.secop.gov.co/Public/Tendering/OpportunityDetail/Index?noticeUID=CO1.NTC.5492930</t>
  </si>
  <si>
    <t>ROSALIA LEONOR ESTRADA LOMBARDI</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</si>
  <si>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</si>
  <si>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CO1.REQ.5601210</t>
  </si>
  <si>
    <t>OAG-VAD-0130-2024</t>
  </si>
  <si>
    <t>https://community.secop.gov.co/Public/Tendering/OpportunityDetail/Index?noticeUID=CO1.NTC.5492734</t>
  </si>
  <si>
    <t>JULIO ENRIQUE CORVACHO LARA</t>
  </si>
  <si>
    <t>LA PRESENTE ORDEN TIENE POR OBJETO: 1. APOYAR TÉCNICAMENTE A LA DIRECCIÓN DE BIENESTAR UNIVERSITARIO, EN LOS PROCESOS ADMINISTRATIVOS CONTRACTUALES DE CONFORMIDAD AL SISTEMA DE GESTIÓN INTEGRAL. 2. ASESORAR FINANCIERAMENTE EN LOS PROCESOS PRESUPUESTALES QUE SEAN ADELANTADOS POR LA DIRECCIÓN DE BIENESTAR UNIVERSITARIO Y SUS COORDINACIONES. 3. ENTREGAR DE MANERA OPORTUNA Y BAJO SU RESPONSABILIDAD LOS INFORMES QUE SE LE SOLICITEN PARA SER PRESENTADOS EN OTRAS DEPENDENCIAS, CON SOPORTES ESTADÍSTICOS. 4. APOYAR A LA OFICINA DE CALIDAD DE BIENESTAR UNIVERSITARIO, EN LOS PROCESOS DE AUDITORÍA INTERNA Y EXTERNA QUE SE REALICEN. 5. ELABORAR INFORMES ESTADÍSTICOS Y FINANCIEROS DE ACUERDO CON EL SISTEMA DE GESTIÓN DE LA CALIDAD DE LAS ÁREAS ADSCRITAS A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</si>
  <si>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CO1.REQ.5600566</t>
  </si>
  <si>
    <t>OPSP-VAD-0129-2024</t>
  </si>
  <si>
    <t>https://community.secop.gov.co/Public/Tendering/OpportunityDetail/Index?noticeUID=CO1.NTC.5495272</t>
  </si>
  <si>
    <t>LORENNI JOHANA AMAYA ZUÑIGA</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</si>
  <si>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</si>
  <si>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CO1.REQ.5603250</t>
  </si>
  <si>
    <t>OPSP-VAD-0128-2024</t>
  </si>
  <si>
    <t>https://community.secop.gov.co/Public/Tendering/OpportunityDetail/Index?noticeUID=CO1.NTC.5495051</t>
  </si>
  <si>
    <t>GUSTAVO ANTONIO MUÑOZ CONTRERAS</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</si>
  <si>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</si>
  <si>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CO1.REQ.5602916</t>
  </si>
  <si>
    <t>OPSP-VAD-0127-2024</t>
  </si>
  <si>
    <t>https://community.secop.gov.co/Public/Tendering/OpportunityDetail/Index?noticeUID=CO1.NTC.5494843</t>
  </si>
  <si>
    <t>OMAR DAVID DEAVILA MEJIA</t>
  </si>
  <si>
    <t>LA PRESENTE ORDEN TIENE POR OBJETO: 1. APOYAR A LA DIRECCIÓN DE BIENESTAR UNIVERSITARIO EN EL REGISTRO, ACTUALIZACIÓN Y ALMACENAMIENTO DE INFORMACIÓN. 2. APOYAR EN EL ARCHIVO DE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</si>
  <si>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CO1.REQ.5602859</t>
  </si>
  <si>
    <t>OAG-VAD-0126-2024</t>
  </si>
  <si>
    <t>https://community.secop.gov.co/Public/Tendering/OpportunityDetail/Index?noticeUID=CO1.NTC.5494558</t>
  </si>
  <si>
    <t>HERNAN ALBERTO ROJAS CEBALLOS</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</si>
  <si>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</si>
  <si>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CO1.REQ.5602141</t>
  </si>
  <si>
    <t>OPSP-VAD-0125-2024</t>
  </si>
  <si>
    <t>https://community.secop.gov.co/Public/Tendering/OpportunityDetail/Index?noticeUID=CO1.NTC.5494439</t>
  </si>
  <si>
    <t>LILIANA ESTHER CARDONA PERTUZ</t>
  </si>
  <si>
    <t>LA PRESENTE ORDEN TIENE POR OBJETO: 1. APOYAR AL GRUPO INTERNO DE SERVICIOS GENERALES EN LA ATENCIÓN AL PÚBLICO, A TRAVÉS DE LOS DISTINTOS CANALES DISPONIBLES.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</si>
  <si>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CO1.REQ.5602441</t>
  </si>
  <si>
    <t>OAG-VAD-0124-2024</t>
  </si>
  <si>
    <t>https://community.secop.gov.co/Public/Tendering/OpportunityDetail/Index?noticeUID=CO1.NTC.5493981</t>
  </si>
  <si>
    <t>HENRY ROGER ROJAS FERRARI</t>
  </si>
  <si>
    <t>LA PRESENTE ORDEN TIENE POR OBJETO: 1. APOYAR AL GRUPO DE SERVICIOS GENERALES EN LA SUPERVISIÓN DE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</si>
  <si>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CO1.REQ.5602305</t>
  </si>
  <si>
    <t>OAG-VAD-0123-2024</t>
  </si>
  <si>
    <t>https://community.secop.gov.co/Public/Tendering/OpportunityDetail/Index?noticeUID=CO1.NTC.5493639</t>
  </si>
  <si>
    <t>EVERT SEGUNDO CHARRIS GRANADOS</t>
  </si>
  <si>
    <t>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</si>
  <si>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CO1.REQ.5600933</t>
  </si>
  <si>
    <t>OAG-VAD-0122-2024</t>
  </si>
  <si>
    <t>https://community.secop.gov.co/Public/Tendering/OpportunityDetail/Index?noticeUID=CO1.NTC.5492763</t>
  </si>
  <si>
    <t>JOSÉ RAFAEL VÁSQUEZ POLO</t>
  </si>
  <si>
    <t>YENIFER LORENA RUEDAS RACINES</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</si>
  <si>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</si>
  <si>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CO1.REQ.5600782</t>
  </si>
  <si>
    <t>OPSP-VAD-0121-2024</t>
  </si>
  <si>
    <t>https://community.secop.gov.co/Public/Tendering/OpportunityDetail/Index?noticeUID=CO1.NTC.5492466</t>
  </si>
  <si>
    <t>LAURA ESTEFANIA ORTIZ OLIVEROS </t>
  </si>
  <si>
    <t>CO1.REQ.5600608</t>
  </si>
  <si>
    <t>OAG-VAD-0120-2024</t>
  </si>
  <si>
    <t>https://community.secop.gov.co/Public/Tendering/OpportunityDetail/Index?noticeUID=CO1.NTC.5492307</t>
  </si>
  <si>
    <t>ROSMERY DEVIA</t>
  </si>
  <si>
    <t>MARTHA LUZ GRANADOS VANEGAS</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</si>
  <si>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EL REGISTRO DE LOS MISMOS Y ENVÍO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</si>
  <si>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CO1.REQ.5600149</t>
  </si>
  <si>
    <t>OPSP-VAD-0119-2024</t>
  </si>
  <si>
    <t>https://community.secop.gov.co/Public/Tendering/OpportunityDetail/Index?noticeUID=CO1.NTC.5495462</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</si>
  <si>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</si>
  <si>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</si>
  <si>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CO1.REQ.5603190</t>
  </si>
  <si>
    <t>OPSP-VAD-0118-2024</t>
  </si>
  <si>
    <t>https://community.secop.gov.co/Public/Tendering/OpportunityDetail/Index?noticeUID=CO1.NTC.5495255</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</si>
  <si>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</si>
  <si>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</si>
  <si>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CO1.REQ.5603314</t>
  </si>
  <si>
    <t>OPSP-VAD-0117-2024</t>
  </si>
  <si>
    <t>https://community.secop.gov.co/Public/Tendering/OpportunityDetail/Index?noticeUID=CO1.NTC.5494902</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</si>
  <si>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</si>
  <si>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</si>
  <si>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CO1.REQ.5602581</t>
  </si>
  <si>
    <t>OPSP-VAD-0116-2024</t>
  </si>
  <si>
    <t>https://community.secop.gov.co/Public/Tendering/OpportunityDetail/Index?noticeUID=CO1.NTC.5494625</t>
  </si>
  <si>
    <t>VANESA PAOLA LIZCANO ARAGON</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</si>
  <si>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</si>
  <si>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CO1.REQ.5602478</t>
  </si>
  <si>
    <t>OPSP-VAD-0115-2024</t>
  </si>
  <si>
    <t>https://community.secop.gov.co/Public/Tendering/OpportunityDetail/Index?noticeUID=CO1.NTC.5494402</t>
  </si>
  <si>
    <t>VANESSA RAQUEL MIER GARCIA</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</si>
  <si>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 2021.10. APOYAR A LA DIRECCIÓN DE DESARROLLO ESTUDIANTIL EN LOS PROCESOS DE ADMISIÓN Y DE INDUCCIÓN DE LOS ESTUDIANTES QUE INGRESAN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</si>
  <si>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CO1.REQ.5602093</t>
  </si>
  <si>
    <t>OPSP-VAD-0114-2024</t>
  </si>
  <si>
    <t>https://community.secop.gov.co/Public/Tendering/OpportunityDetail/Index?noticeUID=CO1.NTC.5493668</t>
  </si>
  <si>
    <t>OSCAR JOSE ANDRADE NORIEGA</t>
  </si>
  <si>
    <t>LA PRESENTE ORDEN TIENE POR OBJETO: 1. ASESORAR A LA DIRECCCIÓN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</si>
  <si>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CO1.REQ.5601722</t>
  </si>
  <si>
    <t>OPSP-VAD-0113-2024</t>
  </si>
  <si>
    <t>https://community.secop.gov.co/Public/Tendering/OpportunityDetail/Index?noticeUID=CO1.NTC.5493294</t>
  </si>
  <si>
    <t>JOSE FRANCISCO SABAN DIAZ GRANADOS</t>
  </si>
  <si>
    <t>CO1.REQ.5600942</t>
  </si>
  <si>
    <t>OAG-VAD-0112-2024</t>
  </si>
  <si>
    <t>https://community.secop.gov.co/Public/Tendering/OpportunityDetail/Index?noticeUID=CO1.NTC.5493109</t>
  </si>
  <si>
    <t>IAN ANDRES BERMUDEZ VELEZ</t>
  </si>
  <si>
    <t>LA PRESENTE ORDEN TIENE POR OBJETO: 1. APOYAR AL GRUPO INTERNO DE SERVICIOS GENERALES EN LA PLANIFICACIÓN Y CCORDINACIÓN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</si>
  <si>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CO1.REQ.5600778</t>
  </si>
  <si>
    <t>OPSP-VAD-0111-2024</t>
  </si>
  <si>
    <t>https://community.secop.gov.co/Public/Tendering/OpportunityDetail/Index?noticeUID=CO1.NTC.5492468</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</si>
  <si>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</si>
  <si>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</si>
  <si>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CO1.REQ.5600703</t>
  </si>
  <si>
    <t>OPSP-VAD-0110-2024</t>
  </si>
  <si>
    <t>https://community.secop.gov.co/Public/Tendering/OpportunityDetail/Index?noticeUID=CO1.NTC.5492501</t>
  </si>
  <si>
    <t>FANNEDIS FERNANDEZ JARABA</t>
  </si>
  <si>
    <t>LA PRESENTE ORDEN TIENE POR OBJETO: 1. APOYAR EN LA ATENCIÓN AL PÚBLICO EN GENERAL QUE REQUIERAN EL SERVICIO DE LA DEPENDENCIA (CORREO, WHATSAPP, CELULAR INSTITUCIONAL Y EXTENSIONES TELEFÓNICAS). 2. APOYAR EN LA RECEPCIÓN, REVISIÓN, VERIFICACIÓN, CONFIRMACIÓN Y APROBACIÓN DE SOLICITUDES DE CRÉDITO CORTO PLAZO. 3. APOYAR EN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 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</si>
  <si>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CO1.REQ.5600231</t>
  </si>
  <si>
    <t>OAG-VAD-0109-2024</t>
  </si>
  <si>
    <t>https://community.secop.gov.co/Public/Tendering/OpportunityDetail/Index?noticeUID=CO1.NTC.5485538</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</si>
  <si>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</si>
  <si>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</si>
  <si>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CO1.REQ.5593621</t>
  </si>
  <si>
    <t>OPSP-VAD-0108-2024</t>
  </si>
  <si>
    <t>https://community.secop.gov.co/Public/Tendering/OpportunityDetail/Index?noticeUID=CO1.NTC.5485508</t>
  </si>
  <si>
    <t>WENDY PAOLA MERCADO RODRIGUEZ</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</si>
  <si>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</si>
  <si>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CO1.REQ.5593392</t>
  </si>
  <si>
    <t>OPSP-VAD-0107-2024</t>
  </si>
  <si>
    <t>https://community.secop.gov.co/Public/Tendering/OpportunityDetail/Index?noticeUID=CO1.NTC.5484663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</si>
  <si>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</si>
  <si>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</si>
  <si>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CO1.REQ.5593459</t>
  </si>
  <si>
    <t>OPSP-VAD-0106-2024</t>
  </si>
  <si>
    <t>https://community.secop.gov.co/Public/Tendering/OpportunityDetail/Index?noticeUID=CO1.NTC.5484881</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</si>
  <si>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</si>
  <si>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</si>
  <si>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CO1.REQ.5593423</t>
  </si>
  <si>
    <t>OPSP-VAD-0105-2024</t>
  </si>
  <si>
    <t>https://community.secop.gov.co/Public/Tendering/OpportunityDetail/Index?noticeUID=CO1.NTC.5485043</t>
  </si>
  <si>
    <t>ISAAC DE JESUS PALACIO FRIAS</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</si>
  <si>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APOYAR EN LA REVISIÓN DE LA INFORMACIÓN CONTRACTUAL CARGADA EN LAS PLATAFORMAS DEL SIA OBSERVA-AUDITORIA, SIGEPII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</si>
  <si>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CO1.REQ.5593093</t>
  </si>
  <si>
    <t>OPSP-VAD-0104-2024</t>
  </si>
  <si>
    <t>https://community.secop.gov.co/Public/Tendering/OpportunityDetail/Index?noticeUID=CO1.NTC.5485006</t>
  </si>
  <si>
    <t>MISLEE MAIRETH MEZA MASSON</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</si>
  <si>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VERIFICACION DE PRESENTACION DE DECLARACIONES Y PAGOS DE LAS ESTAMPILLAS DEPARTAMENTALES, ADEMÁS DE,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REALIZADA POR EL SUJET ACTIVO DEL CONVENIO 005 DE 2017, EN ESE CASO, GOBERNACIÓN DEL MAGDALENA,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EL REGISTRO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</si>
  <si>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CO1.REQ.5592587</t>
  </si>
  <si>
    <t>OPSP-VAD-0103-2024</t>
  </si>
  <si>
    <t>https://community.secop.gov.co/Public/Tendering/OpportunityDetail/Index?noticeUID=CO1.NTC.5484610</t>
  </si>
  <si>
    <t>JENNIFFER IVONNE GUZMAN CAMACHO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</si>
  <si>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</si>
  <si>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CO1.REQ.5592848</t>
  </si>
  <si>
    <t>OPSP-VAD-0102-2024</t>
  </si>
  <si>
    <t>https://community.secop.gov.co/Public/Tendering/OpportunityDetail/Index?noticeUID=CO1.NTC.5484386</t>
  </si>
  <si>
    <t>YOLANDA AGUILAR GARCIA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</si>
  <si>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</si>
  <si>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CO1.REQ.5592734</t>
  </si>
  <si>
    <t>OAG-VAD-0101-2024</t>
  </si>
  <si>
    <t>https://community.secop.gov.co/Public/Tendering/OpportunityDetail/Index?noticeUID=CO1.NTC.5484313</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</si>
  <si>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</si>
  <si>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JUNTAMENTE CON EL ADMINISTRADOR DE LA PLATAFORMA AMSI Y DE AM. 7. APOYAR EN LA REALIZACIÓN DE INFORMES PERIÓDICOS DE LAS EJECUCIONES DE LOS DIFERENTES CONTRATOS Y ÓRDENES DE SERVICIOS. 8.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</si>
  <si>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CO1.REQ.5592427</t>
  </si>
  <si>
    <t>OPSP-VAD-0100-2024</t>
  </si>
  <si>
    <t>https://community.secop.gov.co/Public/Tendering/OpportunityDetail/Index?noticeUID=CO1.NTC.5485346</t>
  </si>
  <si>
    <t>LEONARDO DE JESUS MORON GRANADOS</t>
  </si>
  <si>
    <t>CO1.REQ.5593498</t>
  </si>
  <si>
    <t>OAG-VAD-0099-2024</t>
  </si>
  <si>
    <t>https://community.secop.gov.co/Public/Tendering/OpportunityDetail/Index?noticeUID=CO1.NTC.5485309</t>
  </si>
  <si>
    <t>ALEJANDRO JAVIER LIZCANO OROZCO</t>
  </si>
  <si>
    <t>CO1.REQ.5593179</t>
  </si>
  <si>
    <t>OAG-VAD-0098-2024</t>
  </si>
  <si>
    <t>https://community.secop.gov.co/Public/Tendering/OpportunityDetail/Index?noticeUID=CO1.NTC.5484654</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</si>
  <si>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</si>
  <si>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</si>
  <si>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CO1.REQ.5593329</t>
  </si>
  <si>
    <t>OAG-VAD-0097-2024</t>
  </si>
  <si>
    <t>https://community.secop.gov.co/Public/Tendering/OpportunityDetail/Index?noticeUID=CO1.NTC.5485030</t>
  </si>
  <si>
    <t>LUIS ALEXANDER HERRERA PEREZ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</si>
  <si>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</si>
  <si>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CO1.REQ.5593056</t>
  </si>
  <si>
    <t>OAG-VAD-0096-2024</t>
  </si>
  <si>
    <t>https://community.secop.gov.co/Public/Tendering/OpportunityDetail/Index?noticeUID=CO1.NTC.5484558</t>
  </si>
  <si>
    <t>OSCAR SAID DURAN QUINTERO</t>
  </si>
  <si>
    <t>LA PRESENTE ORDEN TIENE POR OBJETO: 1. ASESORAR A LA VICERRECTORÍA ADMINISTRATIVA EN LA ESTRUCTURACIÓN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</si>
  <si>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CO1.REQ.5592399</t>
  </si>
  <si>
    <t>OPSP-VAD-0095-2024</t>
  </si>
  <si>
    <t>https://community.secop.gov.co/Public/Tendering/OpportunityDetail/Index?noticeUID=CO1.NTC.5484254</t>
  </si>
  <si>
    <t>FREDDY MAURICIO MARTINEZ NIEVES</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</si>
  <si>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</si>
  <si>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CO1.REQ.5592818</t>
  </si>
  <si>
    <t>OPSP-VAD-0094-2024</t>
  </si>
  <si>
    <t>https://community.secop.gov.co/Public/Tendering/OpportunityDetail/Index?noticeUID=CO1.NTC.5484343</t>
  </si>
  <si>
    <t>DANNA CAROLINA CERVANTES CASTILLO</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</si>
  <si>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</si>
  <si>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CO1.REQ.5592357</t>
  </si>
  <si>
    <t>OAG-VAD-0093-2024</t>
  </si>
  <si>
    <t>https://community.secop.gov.co/Public/Tendering/OpportunityDetail/Index?noticeUID=CO1.NTC.5483697</t>
  </si>
  <si>
    <t>SHIRLEY MILENA HERRERA LLANES</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</si>
  <si>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</si>
  <si>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CO1.REQ.5592434</t>
  </si>
  <si>
    <t>OPSP-VAD-0092-2024</t>
  </si>
  <si>
    <t>https://community.secop.gov.co/Public/Tendering/OpportunityDetail/Index?noticeUID=CO1.NTC.5483811</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</si>
  <si>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</si>
  <si>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</si>
  <si>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CO1.REQ.5591561</t>
  </si>
  <si>
    <t>OPSP-VAD-0091-2024</t>
  </si>
  <si>
    <t>https://community.secop.gov.co/Public/Tendering/OpportunityDetail/Index?noticeUID=CO1.NTC.5487556</t>
  </si>
  <si>
    <t>GERDA PATRICIA BARROS NIETO</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</si>
  <si>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</si>
  <si>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CO1.REQ.5595612</t>
  </si>
  <si>
    <t>OPSP-VAD-0090-2024</t>
  </si>
  <si>
    <t>https://community.secop.gov.co/Public/Tendering/OpportunityDetail/Index?noticeUID=CO1.NTC.5487418</t>
  </si>
  <si>
    <t>YILIAN ELIANA ARAUJO BARRERA</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</si>
  <si>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</si>
  <si>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CO1.REQ.5595299</t>
  </si>
  <si>
    <t>OAG-VAD-0089-2024</t>
  </si>
  <si>
    <t>https://community.secop.gov.co/Public/Tendering/OpportunityDetail/Index?noticeUID=CO1.NTC.5487402</t>
  </si>
  <si>
    <t>ENDER SABEDIT HUERTAS ROBLES</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</si>
  <si>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</si>
  <si>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CO1.REQ.5595099</t>
  </si>
  <si>
    <t>OAG-VAD-0088-2024</t>
  </si>
  <si>
    <t>https://community.secop.gov.co/Public/Tendering/OpportunityDetail/Index?noticeUID=CO1.NTC.5486979</t>
  </si>
  <si>
    <t>PAOLA PATRICIA GARCIA CERVANTES</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</si>
  <si>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APOYANDO LAS ATENCIÓN DE  LAS SOLICITUDES DE RADICACIÓN DE LAS COMUNICACIONES PRESENTADAS ENTRE LOS ESTUDIANTES, EL CONSEJO ACADÉMICO, LOS CONSEJOS DE FACULTAD Y LOS CONSEJOS DE PROGRAMAS. 3. APOYAR EN LA ELABORACIÓN Y ENVÍO DE LAS PLANILLAS DE RADICACION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</si>
  <si>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CO1.REQ.5595408</t>
  </si>
  <si>
    <t>OAG-VAD-0087-2024</t>
  </si>
  <si>
    <t>https://community.secop.gov.co/Public/Tendering/OpportunityDetail/Index?noticeUID=CO1.NTC.5487312</t>
  </si>
  <si>
    <t>ANGEL ENRIQUE RUIZ MIER</t>
  </si>
  <si>
    <t>CO1.REQ.5595240</t>
  </si>
  <si>
    <t>OAG-VAD-0086-2024</t>
  </si>
  <si>
    <t>https://community.secop.gov.co/Public/Tendering/OpportunityDetail/Index?noticeUID=CO1.NTC.5486938</t>
  </si>
  <si>
    <t>VICTOR ALBERTO LARA MARTINEZ</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</si>
  <si>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</si>
  <si>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CO1.REQ.5595051</t>
  </si>
  <si>
    <t>OAG-VAD-0085-2024</t>
  </si>
  <si>
    <t>https://community.secop.gov.co/Public/Tendering/OpportunityDetail/Index?noticeUID=CO1.NTC.5487203</t>
  </si>
  <si>
    <t>CARLOS MEIKOLL PARRA CUEVA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</si>
  <si>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</si>
  <si>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CO1.REQ.5595024</t>
  </si>
  <si>
    <t>OAG-VAD-0084-2024</t>
  </si>
  <si>
    <t>https://community.secop.gov.co/Public/Tendering/OpportunityDetail/Index?noticeUID=CO1.NTC.5486907</t>
  </si>
  <si>
    <t>EDUARDO JOSE MARZAN DEL VALLE</t>
  </si>
  <si>
    <t>CO1.REQ.5594896</t>
  </si>
  <si>
    <t>OAG-VAD-0083-2024</t>
  </si>
  <si>
    <t>https://community.secop.gov.co/Public/Tendering/OpportunityDetail/Index?noticeUID=CO1.NTC.5486759</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</si>
  <si>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</si>
  <si>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</si>
  <si>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CO1.REQ.5594646</t>
  </si>
  <si>
    <t>OAG-VAD-0082-2024</t>
  </si>
  <si>
    <t>https://community.secop.gov.co/Public/Tendering/OpportunityDetail/Index?noticeUID=CO1.NTC.5486380</t>
  </si>
  <si>
    <t>TATIANA MARGARITA TERNERA OROZCO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</si>
  <si>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</si>
  <si>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CO1.REQ.5594901</t>
  </si>
  <si>
    <t>OAG-VAD-0081-2024</t>
  </si>
  <si>
    <t>https://community.secop.gov.co/Public/Tendering/OpportunityDetail/Index?noticeUID=CO1.NTC.5486471</t>
  </si>
  <si>
    <t>CARMEN VANESSA MENDEZ POLO</t>
  </si>
  <si>
    <t xml:space="preserve">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15. APOYAR EN LA SUPERVISIÓN DEL COMPORTAMIENTO DE LOS USUARIOS PARA MANTENER UN AMBIENTE DE ESTUDIO ADECUADO. 16.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</si>
  <si>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CO1.REQ.5594091</t>
  </si>
  <si>
    <t>OAG-VAD-0080-2024</t>
  </si>
  <si>
    <t>https://community.secop.gov.co/Public/Tendering/OpportunityDetail/Index?noticeUID=CO1.NTC.5486277</t>
  </si>
  <si>
    <t>LUIS ALBERTO BARRIOS MIER</t>
  </si>
  <si>
    <t>CO1.REQ.5594257</t>
  </si>
  <si>
    <t>OAG-VAD-0079-2024</t>
  </si>
  <si>
    <t>https://community.secop.gov.co/Public/Tendering/OpportunityDetail/Index?noticeUID=CO1.NTC.5485533</t>
  </si>
  <si>
    <t>YUDYS ULISES ARCE VILLAREAL</t>
  </si>
  <si>
    <t>CO1.REQ.5593400</t>
  </si>
  <si>
    <t>OAG-VAD-0078-2024</t>
  </si>
  <si>
    <t>https://community.secop.gov.co/Public/Tendering/OpportunityDetail/Index?noticeUID=CO1.NTC.5484890</t>
  </si>
  <si>
    <t>CRISTHIAN CAMILO SUAREZ IBAÑEZ</t>
  </si>
  <si>
    <t>LA PRESENTE ORDEN TIENE POR OBJETO: 1. APOYAR EN EL ANÁLISIS EXHAUSTIVO DE LOS METADATOS DEL SISTEMA ALMA Y DEL REPOSITORIO DIGITAL INSTITUCIONAL, IDENTIFICANDO OPORTUNIDADES DE MEJORA, ASÍ COMO INCONSISTENCIAS Y ERRORES. 2. APOYAR EN LA ALINEACIÓN DE LOS METADATOS DEL REPOSITORIO DIGITAL INSTITUCIONAL CON LAS DIRECTRICES ESTABLECIDAS POR REDCOL, LA REFERENCIA Y OPENAIRE, ASÍ COMO CON LAS MEJORES PRÁCTICAS INTERNACIONALES. 3. APOYAR EN LA CONFIGURACIÓN Y GENERACIÓN DE INFORMES EN EL MÓDULO ANALYTICS DEL SISTEMA ALMA, DE ACUERDO CON LAS NECESIDADES DE LA BIBLIOTECA Y SUS USUARIOS. 4. APOYAR EN LA SUPERVISIÓN DE LA FUNCIONALIDAD DE LOS RECURSOS ELECTRÓNICOS, ASEGURÁNDOSE DE QUE ESTÉN CORRECTAMENTE ACTIVADOS EN ALMA Y RECUPERABLES DESDE PRIMO VE, ASÍ COMO DE QUE CUMPLAN CON LOS ESTÁNDARES DE CALIDAD ESTABLECIDOS. 5. ASESORAR Y APOYAR TODO EL PROCESO DE INTEGRACIÓN E IMPLEMENTACIÓN DE LEGANTO, GARANTIZANDO EL ÉXITO DE LA MISMA. 6. APOYAR EN LA ACTUALIZACIÓN DEL SISTEMA DE GESTIÓN DE LA CALIDAD EN LO REFERENTE AL DESARROLLO DE COLECCIONES Y LA ADQUISICIÓN DE MATERIAL BIBLIOGRÁFICO Y BASES DE DATOS, DE ACUERDO CON LAS NECESIDADES QUE SE IDENTIFIQUEN. 7. APOYAR EN LOS PROCESOS DE EVALUACIÓN DE PROPUESTAS PARA LA ADQUISICIÓN DE LIBROS, REVISTAS Y BASES DE DATOS, CONTRIBUYENDO A LA SELECCIÓN DE RECURSOS DE INFORMACIÓN DE ALTA CALIDAD. 8. APOYAR EN EL PROCESO DE CAPACITACIÓN A ESTUDIANTES Y DOCENTES SOBRE EL USO DE BASES DE DATOS ELECTRÓNICAS ACADÉMICAS Y DE INVESTIGACIÓN, EL REPOSITORIO DIGITAL INSTITUCIONAL Y GESTORES BIBLIOGRÁFICOS Y LEGANTO, CON EL OBJETIVO DE QUE PUEDAN APROVECHAR AL MÁXIMO ESTOS RECURSOS. 9. APOYAR EN LA ELABORACIÓN DEL PROCEDIMIENTO TÉCNICO PARA EL DESCARTE DE MATERIALES QUE NO CUMPLEN CON LAS CONDICIONES FÍSICAS Y/O TÉCNICAS PARA SU INCLUSIÓN EN LA COLECCIÓN, ASEGURANDO QUE SE REALICE DE FORMA ADECUADA Y CONFORME A LA LEGISLACIÓN VIGENTE. 10. APOYAR LA PROGRAMACIÓN DEL INVENTARIO ANUAL DE COLECCIONES, ASEGURANDO QUE SE REALICE DE FORMA EFICIENTE Y OPORTUNA. 11. APOYAR EN LA CONSTRUCCIÓN DE CURSOS VIRTUALES OFRECIDOS POR LA BIBLIOTECA EN EL BLOQUE 10, CONTRIBUYENDO A LA OFERTA DE FORMACIÓN CONTINUA PARA LOS USUARIOS DE LA BIBLIOTECA. 12. ASESORAR Y APOYAR EN LA CREACIÓN DE MATERIAL AUDIOVISUAL QUE PROMUEVA LOS SERVICIOS OFRECIDOS POR LA BIBLIOTECA, CONTRIBUYENDO A SU DIFUSIÓN Y CONOCIMIENTO.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</si>
  <si>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CO1.REQ.5593073</t>
  </si>
  <si>
    <t>OPSP-VAD-0077-2024</t>
  </si>
  <si>
    <t>https://community.secop.gov.co/Public/Tendering/OpportunityDetail/Index?noticeUID=CO1.NTC.5484477</t>
  </si>
  <si>
    <t>ALFREDO JOSE DAZA VELEZ</t>
  </si>
  <si>
    <t>CO1.REQ.5591869</t>
  </si>
  <si>
    <t>OAG-VAD-0076-2024</t>
  </si>
  <si>
    <t>https://community.secop.gov.co/Public/Tendering/OpportunityDetail/Index?noticeUID=CO1.NTC.5486845</t>
  </si>
  <si>
    <t>HECTOR MARIO MOLINA RODRIGUEZ</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</si>
  <si>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EN LA APLICACIÓN DE LA ENCUESTA DE SATISFACCIÓN DEL SERVICIO EN EL PROCESO DE CRÉDITO CORTO PLAZO. 12. APOYAR EN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EL SEGUIMIENTO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</si>
  <si>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CO1.REQ.5594867</t>
  </si>
  <si>
    <t>OAG-VAD-0075-2024</t>
  </si>
  <si>
    <t>https://community.secop.gov.co/Public/Tendering/OpportunityDetail/Index?noticeUID=CO1.NTC.5486561</t>
  </si>
  <si>
    <t>FABIOLA DEL CARMEN ROSADO PERALTA</t>
  </si>
  <si>
    <t>CO1.REQ.5594740</t>
  </si>
  <si>
    <t>OAG-VAD-0074-2024</t>
  </si>
  <si>
    <t>https://community.secop.gov.co/Public/Tendering/OpportunityDetail/Index?noticeUID=CO1.NTC.5486729</t>
  </si>
  <si>
    <t>ERICK MARTINEZ DIAZ</t>
  </si>
  <si>
    <t>LA PRESENTE ORDEN TIENE POR OBJETO: 1. APOYAR EN LA ADMINISTRACIÓN DE LOS SISTEMAS DE INFORMACIÓN, EL PORTAL WEB Y LAS HERRAMIENTAS TECNOLÓGICAS QUE RESPALDAN LOS SERVICIOS DE LA BIBLIOTECA. 2. APOYAR EN EL MANTENIMIENTO Y OPTIMIZACIÓN DEL RENDIMIENTO DE LOS SISTEMAS, GARANTIZANDO SU DISPONIBILIDAD Y EFICIENCIA OPERATIVA. 3. APOYAR LAS INSTALACIONES, CONFIGURACIONES Y ACTUALIZACIONES DE SOFTWARE PARA ASEGURAR SU CORRECTO FUNCIONAMIENTO Y SU COMPATIBILIDAD CON LAS NECESIDADES ESPECÍFICAS DE LA BIBLIOTECA. 4. APOYAR EN LA IMPLEMENTACIÓN DE ESTRATEGIAS EFECTIVAS DE MANTENIMIENTO PREVENTIVO CON EL OBJETIVO DE ASEGURAR LA ESTABILIDAD Y SEGURIDAD DE LOS SISTEMAS. 5. REALIZAR SOPORTE TÉCNICO A LOS USUARIOS DE LA BIBLIOTECA, ABORDANDO Y RESOLVIENDO PROBLEMAS COMUNES RELACIONADOS CON PLATAFORMAS Y HERRAMIENTAS TECNOLÓGICAS. 6. APOYAR EN EL DIAGNÓSTICO, SOLUCIÓN Y DOCUMENTACIÓN DE CASOS DE SOPORTE, GARANTIZANDO UN SEGUIMIENTO EFICIENTE Y LA RESOLUCIÓN SATISFACTORIA DE LOS PROBLEMAS. 7. DESARROLLAR HERRAMIENTAS, SISTEMAS Y COMPONENTES DE SOFTWARE UTILIZANDO TECNOLOGÍAS COMO NETCORE, JAVASCRIPT Y ANGULAR, ENTRE OTROS LENGUAJES DE PROGRAMACIÓN. 8. APOYAR EN LA APLICACIÓN DE PATRONES DE DISEÑO PARA AUTOMATIZAR Y OPTIMIZAR PROCESOS, MEJORANDO LA EFICIENCIA Y FUNCIONALIDAD DE LOS RECURSOS TECNOLÓGICOS. 9. ELABORAR INFORMES DETALLADOS DE USABILIDAD DE LOS RECURSOS TECNOLÓGICOS, EVALUANDO LA EXPERIENCIA DEL USUARIO Y PROPONIENDO MEJORAS PARA OPTIMIZAR LA ACCESIBILIDAD Y EFICACIA. 10. APOYAR EN LA IMPLEMENTACIÓN DE ESTRATEGIAS EFECTIVAS DE RESPALDO DE DATOS PARA GARANTIZAR LA INTEGRIDAD Y DISPONIBILIDAD DE LA INFORMACIÓN DE LA BIBLIOTECA. 11. APOYAR EN LA IMPLEMENTACIÓN DE PROTOCOLOS DE RECUPERACIÓN DE INFORMACIÓN ANTE POSIBLES INCIDENTES. 12. APOYAR EN EL PROCESO DE FORMACIÓN DEL EQUIPO DE LA BIBLIOTECA Y DE LOS USUARIOS FINALES, FACILITANDO LA UTILIZACIÓN EFECTIVA DE SISTEMAS DE INFORMACIÓN, HERRAMIENTAS Y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</si>
  <si>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CO1.REQ.5594499</t>
  </si>
  <si>
    <t>OPSP-VAD-0073-2024</t>
  </si>
  <si>
    <t>https://community.secop.gov.co/Public/Tendering/OpportunityDetail/Index?noticeUID=CO1.NTC.5486265</t>
  </si>
  <si>
    <t>HUGO ALEJANDRO PARDO MANCO</t>
  </si>
  <si>
    <t>CO1.REQ.5594461</t>
  </si>
  <si>
    <t>OAG-VAD-0072-2024</t>
  </si>
  <si>
    <t>https://community.secop.gov.co/Public/Tendering/OpportunityDetail/Index?noticeUID=CO1.NTC.5486412</t>
  </si>
  <si>
    <t>CRISTIAN ALEXIS ORTIZ BERMUDEZ</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</si>
  <si>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</si>
  <si>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CO1.REQ.5594431</t>
  </si>
  <si>
    <t>OPSP-VAD-0071-2024</t>
  </si>
  <si>
    <t>https://community.secop.gov.co/Public/Tendering/OpportunityDetail/Index?noticeUID=CO1.NTC.5486881</t>
  </si>
  <si>
    <t>FELIX ARTURO LOBO CASTRO</t>
  </si>
  <si>
    <t>LA PRESENTE ORDEN TIENE POR OBJETO: 1. APOYAR LA ADMINISTRACIÓN Y ACTUALIZACIÓN DEL SITIO WEB DE CARTERA. 2. APOYAR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DESARROLLAR E IMPLEMENTAR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</si>
  <si>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CO1.REQ.5594882</t>
  </si>
  <si>
    <t>OPSP-VAD-0070-2024</t>
  </si>
  <si>
    <t>https://community.secop.gov.co/Public/Tendering/OpportunityDetail/Index?noticeUID=CO1.NTC.5485974</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</si>
  <si>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</si>
  <si>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</si>
  <si>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CO1.REQ.5594148</t>
  </si>
  <si>
    <t>OAG-VAD-0069-2024</t>
  </si>
  <si>
    <t>https://community.secop.gov.co/Public/Tendering/OpportunityDetail/Index?noticeUID=CO1.NTC.5485945</t>
  </si>
  <si>
    <t>MILAGRO DEL CARMEN PONCE MONTES</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</si>
  <si>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</si>
  <si>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CO1.REQ.5593778</t>
  </si>
  <si>
    <t>OPSP-VAD-0068-2024</t>
  </si>
  <si>
    <t>https://community.secop.gov.co/Public/Tendering/OpportunityDetail/Index?noticeUID=CO1.NTC.5485640</t>
  </si>
  <si>
    <t>GLORIA CHIQUINQUIRA MENDEZ MENDOZA</t>
  </si>
  <si>
    <t>LA PRESENTE ORDEN TIENE POR OBJETO: 1. APOYAR EN LA ORGANIZACIÓN Y DIGITALIZACIÓN DE EXPEDIENTES, DE ACUERDO CON LOS PROCEDIMIENTOS Y DIRECTRICES INSTITUCIONALES. 2. APOYAR EN LA RECEPCIÓN, REGISTRO Y ENVÍO DE COMUNICACIONES EXTERNAS RECIBIDAS Y DOCUMENTOS Y SOBRES EN LA VENTANILLA DEL BLOQUE ADMINISTRATIVO DE LA UNIVERSIDAD. 3. APOYAR EN LA ATENCIÓN TELEFÓNICA DE USUARIOS EN LA VENTANILLA DEL BLOQUE ADMINISTRATIVO DE LA UNIVERSIDAD.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</si>
  <si>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CO1.REQ.5593944</t>
  </si>
  <si>
    <t>OAG-VAD-0067-2024</t>
  </si>
  <si>
    <t>https://community.secop.gov.co/Public/Tendering/OpportunityDetail/Index?noticeUID=CO1.NTC.5485613</t>
  </si>
  <si>
    <t>MARIA CAMILA SAMPER MEZA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</si>
  <si>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</si>
  <si>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CO1.REQ.5593589</t>
  </si>
  <si>
    <t>OPSP-VAD-0066-2024</t>
  </si>
  <si>
    <t>https://community.secop.gov.co/Public/Tendering/OpportunityDetail/Index?noticeUID=CO1.NTC.5486914</t>
  </si>
  <si>
    <t>LUIS ALBERTO COTES YANET</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</si>
  <si>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11. APOYAR EN LA REVISIÓN DE LA INFORMACIÓN CONTRACTUAL CARGADA EN LAS PLATAFORMAS DEL SIA OBSERVA- AUDITORIA, SIGEP II SECOP I Y II.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</si>
  <si>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CO1.REQ.5595007</t>
  </si>
  <si>
    <t>OPSP-VAD-0065-2024</t>
  </si>
  <si>
    <t>https://community.secop.gov.co/Public/Tendering/OpportunityDetail/Index?noticeUID=CO1.NTC.5485365</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</si>
  <si>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</si>
  <si>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TRIMESTRAL Y ASESORÍA A LA RENDICIÓN DE CUENTAS DE LA GESTIÓN CONTRACTUAL EN SIA CONTRALORÍAS, SECOP, SIGEP. 5. APOYAR A LA OFICINA DE CONTROL INTERNO EN LA REVISIÓN, ANÁLISIS Y ELABORACIÓN DE INFORME DE EVALUACIÓN A LA GESTIÓN CONTRACTUAL TRIMESTRAL. 6. APOYAR A LA OFICINA DE CONTROL INTERNO EN LA REALIZACIÓN DE SEGUIMIENTO Y ELABORACIÓN DE INFORME ANUAL DE DERECHOS DE AUTOR EN SOFTWARE.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</si>
  <si>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CO1.REQ.5593706</t>
  </si>
  <si>
    <t>OPSP-VAD-0064-2024</t>
  </si>
  <si>
    <t>https://community.secop.gov.co/Public/Tendering/OpportunityDetail/Index?noticeUID=CO1.NTC.5485236</t>
  </si>
  <si>
    <t>GLORIA INES FLOREZ FONTALVO</t>
  </si>
  <si>
    <t>LA PRESENTE ORDEN TIENE POR OBJETO: 1. APOYAR EN LA ATENCIÓN AL PÚBLICO EN GENERAL QUE REQUIERAN EL SERVICIO DE LA DEPENDENCIA (CORREO, WHATSAPP, CELULAR INSTITUCIONAL, VENTANILLA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ETC).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</si>
  <si>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CO1.REQ.5593454</t>
  </si>
  <si>
    <t>OAG-VAD-0063-2024</t>
  </si>
  <si>
    <t>https://community.secop.gov.co/Public/Tendering/OpportunityDetail/Index?noticeUID=CO1.NTC.5485040</t>
  </si>
  <si>
    <t>ANA ISABEL VALERA GUERRERO</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</si>
  <si>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</si>
  <si>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CO1.REQ.5592593</t>
  </si>
  <si>
    <t>OAG-VAD-0062-2024</t>
  </si>
  <si>
    <t>https://community.secop.gov.co/Public/Tendering/OpportunityDetail/Index?noticeUID=CO1.NTC.5484728</t>
  </si>
  <si>
    <t>ANA MARIA DEL CARMEN GONZALEZ ROJAS</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</si>
  <si>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APOYAR EN LA REALIZACIÓN DE CAPACITACIONES EN EL MARCO DE LOS PROCESOS DEL SISTEMA DE GESTIÓN DE LA CALIDAD.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</si>
  <si>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CO1.REQ.5592778</t>
  </si>
  <si>
    <t>OPSP-VAD-0061-2024</t>
  </si>
  <si>
    <t>https://community.secop.gov.co/Public/Tendering/OpportunityDetail/Index?noticeUID=CO1.NTC.5486507</t>
  </si>
  <si>
    <t>MIGUEL MARIANO TORRALVO PUERTA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</si>
  <si>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</si>
  <si>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CO1.REQ.5594078</t>
  </si>
  <si>
    <t>OPSP-VAD-0060-2024</t>
  </si>
  <si>
    <t>https://community.secop.gov.co/Public/Tendering/OpportunityDetail/Index?noticeUID=CO1.NTC.5486436</t>
  </si>
  <si>
    <t>NEVIN ANDRES ROSADO VILLEGAS</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</si>
  <si>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</si>
  <si>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CO1.REQ.5594463</t>
  </si>
  <si>
    <t>OAG-VAD-0059-2024</t>
  </si>
  <si>
    <t>https://community.secop.gov.co/Public/Tendering/OpportunityDetail/Index?noticeUID=CO1.NTC.5486033</t>
  </si>
  <si>
    <t>IVET MARIA HERRERA MEZA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</si>
  <si>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</si>
  <si>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CO1.REQ.5594420</t>
  </si>
  <si>
    <t>OPSP-VAD-0058-2024</t>
  </si>
  <si>
    <t>https://community.secop.gov.co/Public/Tendering/OpportunityDetail/Index?noticeUID=CO1.NTC.5485776</t>
  </si>
  <si>
    <t>MAYERLIS PATRICIA PEREA CHAVEZ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</si>
  <si>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</si>
  <si>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CO1.REQ.5594243</t>
  </si>
  <si>
    <t>OPSP-VAD-0057-2024</t>
  </si>
  <si>
    <t>https://community.secop.gov.co/Public/Tendering/OpportunityDetail/Index?noticeUID=CO1.NTC.5485950</t>
  </si>
  <si>
    <t>MARIA DE LOS ANGELES AMADOR BALLESTAS</t>
  </si>
  <si>
    <t>CO1.REQ.5594117</t>
  </si>
  <si>
    <t>OPSP-VAD-0056-2024</t>
  </si>
  <si>
    <t>https://community.secop.gov.co/Public/Tendering/OpportunityDetail/Index?noticeUID=CO1.NTC.5484700</t>
  </si>
  <si>
    <t>YONAIRA PATRICIA RODRIGUEZ LOBATO</t>
  </si>
  <si>
    <t>LA PRESENTE ORDEN TIENE POR OBJETO: 1. APOYAR A LA COORDINACIÓN DEL ÁREA DE IDIOMAS EN LA ATENCIÓN AL PÚBLICO EN GENERAL, DURANTE EL PERÍODO 2024-1. 2. APOYAR LA PROMOCIÓN Y DIVULGACIÓN DE INSCRIPCIONES Y MATRICULAS DE CURSOS DE IDIOMAS, DURANTE EL PERÍODO 2024-1. 3. APOYAR EN LA ORGANIZACIÓN DE LA DOCUMENTACIÓN Y GENERAR LISTADOS DE ESTUDIANTES MATRICULADOS, DURANTE EL PERÍODO 2024-1. 4. APOYAR LA ORGANIZACIÓN DE LA PRUEBA DE CLASIFICACIÓN PARA DETERMINAR EL NIVEL DE INICIO DE ESTUDIANTES NUEVOS, DURANTE EL PERÍODO 2024-1. 5. APOYAR EN EL CONTROL ADECUADO DE LA ENTREGA DE MATERIAL BIBLIOGRÁFICO DE APOYO A DOCENTES Y ESTUDIANTES DE IDIOMAS, DURANTE EL PERÍODO 2024-1. 6. APOYAR EN LA APLICACIÓN DE EXÁMENES DE SUFICIENCIA EN INGLÉS. 7. PRESENTAR INFORMES REQUERIDOS. 8. APOYAR EL CARGUE DE ESPACIOS EN EL SIARE, DURANTE EL PERÍODO 2024-1.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2024- 1. 14. REALIZAR INFORMES SOBRE DOCENTES, ESTUDIANTES, ÍNDICES DE DESERCIÓN Y DE RENDIMIENTO EXAMEN DE SUFICIENCIA. 15.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</si>
  <si>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CO1.REQ.5593960</t>
  </si>
  <si>
    <t>OAG-VAD-0055-2024</t>
  </si>
  <si>
    <t>https://community.secop.gov.co/Public/Tendering/OpportunityDetail/Index?noticeUID=CO1.NTC.5485803</t>
  </si>
  <si>
    <t>JULIO CESAR GOMEZ PUERTA</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</si>
  <si>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</si>
  <si>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CO1.REQ.5593853</t>
  </si>
  <si>
    <t>OPSP-VAD-0054-2024</t>
  </si>
  <si>
    <t>https://community.secop.gov.co/Public/Tendering/OpportunityDetail/Index?noticeUID=CO1.NTC.5485528</t>
  </si>
  <si>
    <t>TANIA ESTHER OLIVEROS ACOSTA</t>
  </si>
  <si>
    <t>CO1.REQ.5593526</t>
  </si>
  <si>
    <t>OAG-VAD-0053-2024</t>
  </si>
  <si>
    <t>https://community.secop.gov.co/Public/Tendering/OpportunityDetail/Index?noticeUID=CO1.NTC.5484661</t>
  </si>
  <si>
    <t>CAMILA ANDREA GUTIERREZ MACIAS</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</si>
  <si>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</si>
  <si>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CO1.REQ.5592937</t>
  </si>
  <si>
    <t>OAG-VAD-0052-2024</t>
  </si>
  <si>
    <t>https://community.secop.gov.co/Public/Tendering/OpportunityDetail/Index?noticeUID=CO1.NTC.5485001</t>
  </si>
  <si>
    <t>GISSELL PAOLA CHIQUILLO MACIAS</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</si>
  <si>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Y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</si>
  <si>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CO1.REQ.5592772</t>
  </si>
  <si>
    <t>OAG-VAD-0051-2024</t>
  </si>
  <si>
    <t>https://community.secop.gov.co/Public/Tendering/OpportunityDetail/Index?noticeUID=CO1.NTC.5484318</t>
  </si>
  <si>
    <t>CAMILO ANDRES MERCADO VALENCIA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</si>
  <si>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</si>
  <si>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CO1.REQ.5592193</t>
  </si>
  <si>
    <t>OPSP-VAD-0050-2024</t>
  </si>
  <si>
    <t>https://community.secop.gov.co/Public/Tendering/OpportunityDetail/Index?noticeUID=CO1.NTC.5483591</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</si>
  <si>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</si>
  <si>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13. APOYAR A LA DIRECCIÓN DE DESARROLLO ESTUDIANTIL EN LOS PROCESOS DE INDUCCIÓN PARA EL PERIODO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</si>
  <si>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CO1.REQ.5591542</t>
  </si>
  <si>
    <t>OPSP-VAD-0049-2024</t>
  </si>
  <si>
    <t>https://community.secop.gov.co/Public/Tendering/OpportunityDetail/Index?noticeUID=CO1.NTC.5470337&amp;isFromPublicArea=True&amp;isModal=False</t>
  </si>
  <si>
    <t>IVONE PAOLA ARIAS ALCOCER</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</si>
  <si>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</si>
  <si>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CO1.REQ.5577797</t>
  </si>
  <si>
    <t>OPSP-VAD-0048-2024</t>
  </si>
  <si>
    <t>https://community.secop.gov.co/Public/Tendering/OpportunityDetail/Index?noticeUID=CO1.NTC.5470217&amp;isFromPublicArea=True&amp;isModal=False</t>
  </si>
  <si>
    <t>ELIANA MARGARITA GARCIA LOPEZ</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</si>
  <si>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VERIFICAR EL BUEN USO DE LOS MISMOS. 9. APOYAR EN EL PROCESO DE SUPERVISIÓN DE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</si>
  <si>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CO1.REQ.5577856</t>
  </si>
  <si>
    <t>OPSP-VAD-0047-2024</t>
  </si>
  <si>
    <t>https://community.secop.gov.co/Public/Tendering/OpportunityDetail/Index?noticeUID=CO1.NTC.5469967&amp;isFromPublicArea=True&amp;isModal=False</t>
  </si>
  <si>
    <t>SAUL ANTONIO TEJEDA ECHEVERRIA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</si>
  <si>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</si>
  <si>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CO1.REQ.5577492</t>
  </si>
  <si>
    <t>OPSP-VAD-0046-2024</t>
  </si>
  <si>
    <t>https://community.secop.gov.co/Public/Tendering/OpportunityDetail/Index?noticeUID=CO1.NTC.5469695&amp;isFromPublicArea=True&amp;isModal=False</t>
  </si>
  <si>
    <t>JUAN CARLOS DE LA ROSA SERRANO</t>
  </si>
  <si>
    <t>CLAUDIA MARIA OSPINO MONTAÑO</t>
  </si>
  <si>
    <t>LA PRESENTE ORDEN TIENE POR OBJETO: 1. APOYAR A LA DIRECCIÓN DEL DEPARTAMENTO DE ESTUDIOS GENERALES EN LA LOGÍSTICA DE LA PROGRAMACIÓN ACADÉMICA 2024-1. 2. APOYAR EN LA ASIGNACIÓN DOCENTE. 3. APOYAR EN EL REPORTE DE NOVEDADES DE DOCENTES TALES COMO: AJUSTE EN LAS HORAS PROGRAMADAS YA SEA POR ADICIÓN Ó DISMINUCIÓN DE HORAS CÁTEDRA DURANTE EL PERIODO ACADÉMICO 2024-1.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7. APOYAR EL RECIBO Y SEGUIMIENTO A LA CORRESPONDENCIA INTERNA Y EXTERNA RECIBIDA Y ENVIADA FÍSICA Y DIGITALMENTE. 8. APOYAR EN LA RESPUESTA OPORTUNA A SOLICITUDES PRESENTADAS A LA DEPENDENCIA. 9. APOYAR EN LA ACTUALIZACIÓN DE LA BASE DE DATOS DE CORRESPONDENCIA TRAMITADA. 8.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APOYAR EN LA ADMINISTRACIÓN DE LAS REDES SOCIALES DEL DEPARTAMENTO DE ESTUDIOS GENERALES. 14. APOYAR EN LA ELABORACIÓN Y REMISIÓN DE INFORMES DE EVALUACIÓN Y SEGUIMIENTO DE AYUDANTES ACADÉMICOS Y ADMINISTRATIVOS. 15. APOYAR EN LA VERIFICACIÓN Y SEGUIMIENTO DE LA ENTREGA DE REPORTES DE ASISTENCIAS A LOS DOCENTES DE FORMACIÓN GENERAL E INTEGRAL. 16. APOYAR EN LA CREACIÓN DE PROCEDIMIENTOS PARA TRÁMITES ADMINISTRATIVOS INTERNOS.PARÁGRAFO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</si>
  <si>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CO1.REQ.5576251</t>
  </si>
  <si>
    <t>OPSP-VAD-0045-2024</t>
  </si>
  <si>
    <t>https://community.secop.gov.co/Public/Tendering/OpportunityDetail/Index?noticeUID=CO1.NTC.5469593&amp;isFromPublicArea=True&amp;isModal=False</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</si>
  <si>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</si>
  <si>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</si>
  <si>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CO1.REQ.5575938</t>
  </si>
  <si>
    <t>OPSP-VAD-0044-2024</t>
  </si>
  <si>
    <t>https://community.secop.gov.co/Public/Tendering/OpportunityDetail/Index?noticeUID=CO1.NTC.5469663&amp;isFromPublicArea=True&amp;isModal=False</t>
  </si>
  <si>
    <t>ALBERTO JOSE MARTINEZ COAS</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</si>
  <si>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</si>
  <si>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CO1.REQ.5575713</t>
  </si>
  <si>
    <t>OAG-VAD-0043-2024</t>
  </si>
  <si>
    <t>https://community.secop.gov.co/Public/Tendering/OpportunityDetail/Index?noticeUID=CO1.NTC.5471908&amp;isFromPublicArea=True&amp;isModal=False</t>
  </si>
  <si>
    <t>DINAIRIS PAOLA NORIEGA URIELES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</si>
  <si>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</si>
  <si>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CO1.REQ.5574770</t>
  </si>
  <si>
    <t>OPSP-VAD-0042-2024</t>
  </si>
  <si>
    <t>https://community.secop.gov.co/Public/Tendering/OpportunityDetail/Index?noticeUID=CO1.NTC.5471579&amp;isFromPublicArea=True&amp;isModal=False</t>
  </si>
  <si>
    <t>KARINA JOHANNA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</si>
  <si>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Y EN LA ELABORACIÓN DEL RESPECTIVO INFORME DE RESULTADOS. 5. APOYAR A LA OFICINA DE CONTROL INTERNO EN EL SEGUIMIENTO AL SISTEMA DE CONTROL INTERNO MECI EN EL MARCO DEL MIPG A TRAVÉS DEL DAFP / FURAG Y EN EL CARGUE DEL RESPECTIVO INFORME DE RESULTADOS. 6. APOYAR A LA OFICINA DE CONTROL INTERNO EN EL SEGUIMIENTO AL ÍNDICE DE TRANSPARENCIA Y ACCESO A LA INFORMACIÓN ITA Y EN EL CARGUE DEL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</si>
  <si>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CO1.REQ.5574479</t>
  </si>
  <si>
    <t>OPSP-VAD-0041-2024</t>
  </si>
  <si>
    <t>https://community.secop.gov.co/Public/Tendering/OpportunityDetail/Index?noticeUID=CO1.NTC.5471844&amp;isFromPublicArea=True&amp;isModal=False</t>
  </si>
  <si>
    <t>DALIANA MILAGROS BORJA RODRIGUEZ</t>
  </si>
  <si>
    <t>LA PRESENTE ORDEN TIENE POR OBJETO: 1. APOYAR EN LA ORGANIZACIÓN Y DIGITALIZACIÓN DE EXPEDIENTES, DE ACUERDO CON LOS PROCEDIMIENTOS Y DIRECTRICES INSTITUCIONALES. 2. APOYAR EN LA RECEPCIÓN, REGISTRO Y ENVÍO DE LAS COMUNICACIONES OFICIALES EXTERNAS RECIBIDAS.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</si>
  <si>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CO1.REQ.5574084</t>
  </si>
  <si>
    <t>OAG-VAD-0040-2024</t>
  </si>
  <si>
    <t>https://community.secop.gov.co/Public/Tendering/OpportunityDetail/Index?noticeUID=CO1.NTC.5471712&amp;isFromPublicArea=True&amp;isModal=False</t>
  </si>
  <si>
    <t>MARIA DEL CARMEN CALDERON ORTIZ</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</si>
  <si>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</si>
  <si>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CO1.REQ.5578542</t>
  </si>
  <si>
    <t>OAG-VAD-0039-2024</t>
  </si>
  <si>
    <t>https://community.secop.gov.co/Public/Tendering/OpportunityDetail/Index?noticeUID=CO1.NTC.5471001&amp;isFromPublicArea=True&amp;isModal=False</t>
  </si>
  <si>
    <t>LILIANA DEL CARMEN TRHEEBILCOCK ABELLO</t>
  </si>
  <si>
    <t>LA PRESENTE ORDEN TIENE POR OBJETO: 1. APOYAR EN LA CREACIÓN EL REPORTE DEL CASO UNA VEZ SE PRESENTE LA DENUNCIA POR LA PERSONA DIRECTAMENTE AFECTADA O TERCEROS. 2. APOYAR EN LA ATENCIÓN DE LA PERSONA AFECTADA O A LAS TERCERAS PERSONAS QUE REALICEN EL REPORTE DEL CASO, GUARDANDO LA DEBIDA RESERVA Y CONFIDENCIALIDAD. 3.ASESORAR A LA VÍCTIMA A LA ATENCIÓN PSICOLÓGICA INTEGRAL Y CONTINUADA. 4. ELABORAR LA VALORACIÓN PSICOLÓGICA DE LA VÍCTIMA, CON LA FINALIDAD DE RECOPILAR LA INFORMACIÓN DE LOS HECHOS REPORTADOS, IDENTIFICACIÓN DEL EXAMEN MENTAL, FACTORES DE VULNERABILIDAD Y SU RESPECTIVA SUGERENCIA FRENTE AL CASO. 5. ACOMPAÑAR EL TRASLADO DEL REPORTE DE CASO A LA DEPENDENCIA COMPETENTE PARA INICIAR LAS ACCIONES DISCIPLINARIAS CORRESPONDIENTES. 6.ASESORAR A LOS CONSEJOS DE FACULTAD Y A VICERRECTORÍAS PARA EXPONER LOS REPORTES DE CASOS TRASLADADOS PARA QUE SEAN REVISADOS CON PERSPECTIVA DE GÉNERO. 7.ASISTIR A LAS AUDIENCIAS (INTERNAS Y EXTERNAS) A LAS CUALES SEA CITADA PARA LA SUSTENTACIÓN DE LA VALORACIÓN PSICOLÓGICA REALIZADA A LA VÍCTIMA. 8. REALIZAR SEGUIMIENTO A LAS ATENCIONES PSICOLÓGICAS PRESTADAS A LA VÍCTIMA Y SOLICITAR INFORMES DE LOS AVANCES OBTENIDOS EN LA RECUPERACIÓN DE LA MISMA. 9.APOYAR EN LA REVISIÓN DE LAS SOLICITUDES REALIZADAS POR LOS DIFERENTES ORDENADORES DEL GASTO DE LA UNIVERSIDAD EN RELACIÓN AL REPORTE POR CONDUCTAS QUE CONSTITUYAN VIOLENCIAS BASADAS EN GÉNERO, LAS VIOLENCIAS SEXUALES O DISCRIMINACIÓN. 10. REALIZAR SENSIBILIZACIÓN DESDE EL ÁREA PSICOLÓGICA PARA LA FIRMA DE ACTA DE BUENAS PRÁCTICAS. 11.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12. APOYAR EN LA RECOPILACIÓN, SISTEMATIZACIÓN Y GARANTIZAR LA SEGURIDAD Y CONFIDENCIALIDAD DE LA INFORMACIÓN DERIVADA DE LOS REPORTES DE CASO.  13.  ELABORAR INFORMES EN LOS CUALES SE DETALLE LOS AVANCES NORMATIVOS QUE HA TENIDO LA UNIVERSIDAD DEL MAGDALENA PARA EL CUMPLIMIENTO DE LA POLÍTICA CERO TOLERANCIA DE CASOS DE VIOLENCIA DE GÉNERO Y VIOLENCIA SEXUAL.  14. APOYAR EN LA SOCIALIZACIÓN PROTOCOLO DE ATENCIÓN PROTOCOLO INSTITUCIONAL PARA PARA LA DETECCIÓN, PREVENCIÓN, ATENCIÓN Y SANCIÓN DE LAS VIOLENCIAS BASADAS EN GÉNERO, VIOLENCIAS SEXUALES Y DISCRIMINACIÓN.  15. APOYAR EN LA ACTIVACIÓN LA RED DE APOYO DE LA VÍCTIMA EN LOS CASOS QUE SEA NECESARIO PARA TRAZAR ESTRATEGIAS DE PROTECCIÓN Y ACOMPAÑAMIENTO QUE CONTRIBUYAN A LA RECUPERACIÓN DE LA PERSONA AFECTADA.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</si>
  <si>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CO1.REQ.5577468</t>
  </si>
  <si>
    <t>OPSP-VAD-0038-2024</t>
  </si>
  <si>
    <t>https://community.secop.gov.co/Public/Tendering/OpportunityDetail/Index?noticeUID=CO1.NTC.5470873&amp;isFromPublicArea=True&amp;isModal=False</t>
  </si>
  <si>
    <t>TULIA ROSA VALVERDE NUÑEZ</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</si>
  <si>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PRÁCTICAS PROFESIONALES Y RELIQUIDACIÓN DE MATRÍCULA DE CASOS ESPECIALES. 9. APOYAR AL SUPERVISOR EN LA ACTUALIZACIÓN DEL INVENTARIO DE LOS EQUIPOS E INSUMOS DE OFICINA Y VERIFICAR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</si>
  <si>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CO1.REQ.5577702</t>
  </si>
  <si>
    <t>OPSP-VAD-0037-2024</t>
  </si>
  <si>
    <t>https://community.secop.gov.co/Public/Tendering/OpportunityDetail/Index?noticeUID=CO1.NTC.5470468&amp;isFromPublicArea=True&amp;isModal=False</t>
  </si>
  <si>
    <t>SHAROL MERCEDES CORTES MIRANDA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</si>
  <si>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</si>
  <si>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CO1.REQ.5575439</t>
  </si>
  <si>
    <t>OPSP-VAD-0036-2024</t>
  </si>
  <si>
    <t>https://community.secop.gov.co/Public/Tendering/OpportunityDetail/Index?noticeUID=CO1.NTC.5470339&amp;isFromPublicArea=True&amp;isModal=False</t>
  </si>
  <si>
    <t>HENRY DAVID BRUGES CARBONO</t>
  </si>
  <si>
    <t>CO1.REQ.5575158</t>
  </si>
  <si>
    <t>OPSP-VAD-0035-2024</t>
  </si>
  <si>
    <t>https://community.secop.gov.co/Public/Tendering/OpportunityDetail/Index?noticeUID=CO1.NTC.5465234</t>
  </si>
  <si>
    <t>JESUS DAVID MIRANDA CORRALES</t>
  </si>
  <si>
    <t>LA PRESENTE ORDEN TIENE POR OBJETO LA PRESTACIÓN DE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9) APOYAR LA DIRECCIÓN DE LOS PROYECTOS DE REGALÍAS EN LAS PROYECCIONES Y CONTROL PRESUPUESTAL PARA LA EJECUCIÓN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</si>
  <si>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CO1.REQ.5572624</t>
  </si>
  <si>
    <t>OPSP-VAD-0034-2024</t>
  </si>
  <si>
    <t>https://community.secop.gov.co/Public/Tendering/OpportunityDetail/Index?noticeUID=CO1.NTC.5465329</t>
  </si>
  <si>
    <t>ADRIANA PAOLA PEREIRA RIZZO</t>
  </si>
  <si>
    <t>LA PRESENTE ORDEN TIENE POR OBJETO: 1. APOYAR EN LA REVISIÓN DE LOS DOCUMENTOS PRECONTRACTUALES NECESARIOS PARA LA ELABORACIÓN DE ÓRDENES DE SERVICIOS PROFESIONALES Y DE APOYO A LA GESTIÓN QUE REQUIERA LA VICERRECTORIA ADMINISTRATIVA EN LA PLATAFORMA DEL GEDOCO. 2. APOYAR LA VALIDACIÓN Y APROBACIÓN DE LA INFORMACIÓN PRECONTRACTUAL DE LAS HOJAS DE VIDA DEL PERSONAL EN LA PLATAFORMA SIGEP (SISTEMA DE INFORMACIÓN Y GESTIÓN DEL EMPLEO PÚBLICO. 3. APOYAR LA REVISIÓN DE LOS DOCUMENTOS PARA TRÁMITE DE LIQUIDACIÓN DE HONORARIOS DE LAS ÓRDENES DE PRESTACIÓN DE SERVICIOS PROFESIONALES Y DE APOYO A LA GESTIÓN. 4. APOYAR EN LA REVISIÓN Y VERIFICACIÓN DE ANTECEDENTES Y OTROS DE LAS PERSONAS A VINCULARSE MEDIANTE ÓRDENES DE PRESTACIÓN DE SERVICIOS PROFESIONALES Y DE APOYO A LA GESTIÓN DE LA VICERRECTORÍA ADMINISTRATIVA. 5. APOYAR EN LA REVISIÓN DE LA INFORMACIÓN CONTRACTUAL CARGADA EN LAS PLATAFORMAS DEL SIA OBSERVA- AUDITORIA, SIGEP II, SECOP I Y II POR LOS DIFERENTES ORDENADORES DEL GASTO DELEGADOS. 6. APOYAR EN EL CUMPLIMIENTO DE LOS PLANES DE MEJORAMIENTO DE LOS PROCESOS Y PROCEDIMIENTOS DEL GRUPO INTERNO DE CONTRATACIÓN. 7. APOYAR EN LA ACTUALIZACIÓN DE LOS PROCEDIMIENTOS, GUÍAS, INSTRUCTIVOS Y FORMATOS EN LA PLATAFORMA ISOLUCIÓN. 8. APOYAR EN EL CARGUE DE LOS CONTRATOS, MODIFICACIONES, Y LIQUIDACIONES DE LAS ORDENES DE PRESTACIÓN DE SERVICIOS PROFESIONALES, Y DE APOYO EN LA GESTIÓN EN LA PLATA FORMA SIGEP EN LOS PLAZOS ESTABLECIDOS. 9. APOYAR EN EL CARGUE DE INFORMACIÓN EN LAS PLATAFORMAS DEL SIA OBSERVA Y EL SECOP II. 10. APOYAR EN ELABORACIÓN DE CERTIFICADOS CONTRACTUALES QUE SEAN SOLICITADOS POR LOS DIFERENTES USUARIOS.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</si>
  <si>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CO1.REQ.5572736</t>
  </si>
  <si>
    <t>OAG-VAD-0033-2024</t>
  </si>
  <si>
    <t>https://community.secop.gov.co/Public/Tendering/OpportunityDetail/Index?noticeUID=CO1.NTC.5465232</t>
  </si>
  <si>
    <t>MARIA JOSE RAMOS JIMENEZ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</si>
  <si>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</si>
  <si>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CO1.REQ.5572390</t>
  </si>
  <si>
    <t>OPSP-VAD-0032-2024</t>
  </si>
  <si>
    <t>https://community.secop.gov.co/Public/Tendering/OpportunityDetail/Index?noticeUID=CO1.NTC.5465231</t>
  </si>
  <si>
    <t>DUBYS SOFIA REGALADO CALANCHE</t>
  </si>
  <si>
    <t>CO1.REQ.5572380</t>
  </si>
  <si>
    <t>OPSP-VAD-0031-2024</t>
  </si>
  <si>
    <t>https://community.secop.gov.co/Public/Tendering/OpportunityDetail/Index?noticeUID=CO1.NTC.5465318</t>
  </si>
  <si>
    <t>CENITH GLORIA ILIAS CERVANTES</t>
  </si>
  <si>
    <t>CO1.REQ.5572374</t>
  </si>
  <si>
    <t>OPSP-VAD-0030-2024</t>
  </si>
  <si>
    <t>https://community.secop.gov.co/Public/Tendering/OpportunityDetail/Index?noticeUID=CO1.NTC.5465317</t>
  </si>
  <si>
    <t>JESUS DAVID GARCIA COGOLLOS</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</si>
  <si>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</si>
  <si>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CO1.REQ.5572354</t>
  </si>
  <si>
    <t>OPSP-VAD-0029-2024</t>
  </si>
  <si>
    <t>https://community.secop.gov.co/Public/Tendering/OpportunityDetail/Index?noticeUID=CO1.NTC.5465315</t>
  </si>
  <si>
    <t>RENE MAURICIO AGUIRRE HERNANDEZ</t>
  </si>
  <si>
    <t>CO1.REQ.5572261</t>
  </si>
  <si>
    <t>OPSP-VAD-0028-2024</t>
  </si>
  <si>
    <t>https://community.secop.gov.co/Public/Tendering/OpportunityDetail/Index?noticeUID=CO1.NTC.5465229</t>
  </si>
  <si>
    <t>LEONARDO FABIO LINERO MONTAÑO</t>
  </si>
  <si>
    <t>CO1.REQ.5572330</t>
  </si>
  <si>
    <t>OPSP-VAD-0027-2024</t>
  </si>
  <si>
    <t>https://community.secop.gov.co/Public/Tendering/OpportunityDetail/Index?noticeUID=CO1.NTC.5465227</t>
  </si>
  <si>
    <t>JOHANNA CRISTINA BOCANEGRA SANDOVAL</t>
  </si>
  <si>
    <t>CO1.REQ.5572310</t>
  </si>
  <si>
    <t>OPSP-VAD-0026-2024</t>
  </si>
  <si>
    <t>https://community.secop.gov.co/Public/Tendering/OpportunityDetail/Index?noticeUID=CO1.NTC.5465170</t>
  </si>
  <si>
    <t>ALFONSO DAVID MIRANDA PAZ</t>
  </si>
  <si>
    <t>CO1.REQ.5572402</t>
  </si>
  <si>
    <t>OPSP-VAD-0025-2024</t>
  </si>
  <si>
    <t>https://community.secop.gov.co/Public/Tendering/OpportunityDetail/Index?noticeUID=CO1.NTC.5465307</t>
  </si>
  <si>
    <t>OSCAR HERNANDO LONDOÑO POLO</t>
  </si>
  <si>
    <t>CO1.REQ.5572342</t>
  </si>
  <si>
    <t>OPSP-VAD-0024-2024</t>
  </si>
  <si>
    <t>https://community.secop.gov.co/Public/Tendering/OpportunityDetail/Index?noticeUID=CO1.NTC.5465088</t>
  </si>
  <si>
    <t>ELENA MARGARITA TORRES OSPINA</t>
  </si>
  <si>
    <t>CO1.REQ.5571977</t>
  </si>
  <si>
    <t>OPSP-VAD-0023-2024</t>
  </si>
  <si>
    <t>https://community.secop.gov.co/Public/Tendering/OpportunityDetail/Index?noticeUID=CO1.NTC.5464896</t>
  </si>
  <si>
    <t>OMAR FERNANDO CORTES PEÑA</t>
  </si>
  <si>
    <t>CO1.REQ.5571958</t>
  </si>
  <si>
    <t>OPSP-VAD-0022-2024</t>
  </si>
  <si>
    <t>https://community.secop.gov.co/Public/Tendering/OpportunityDetail/Index?noticeUID=CO1.NTC.5465064</t>
  </si>
  <si>
    <t>RAMIRO DAVID PALMERA DE LA ROSA</t>
  </si>
  <si>
    <t>CO1.REQ.5572201</t>
  </si>
  <si>
    <t>OPSP-VAD-0021-2024</t>
  </si>
  <si>
    <t>https://community.secop.gov.co/Public/Tendering/OpportunityDetail/Index?noticeUID=CO1.NTC.5464892</t>
  </si>
  <si>
    <t>DANIELA JOSE ALEAN MOLINARES</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</si>
  <si>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</si>
  <si>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CO1.REQ.5572109</t>
  </si>
  <si>
    <t>OPSP-VAD-0020-2024</t>
  </si>
  <si>
    <t>https://community.secop.gov.co/Public/Tendering/OpportunityDetail/Index?noticeUID=CO1.NTC.5465045</t>
  </si>
  <si>
    <t>JENIFER SOFIA CARVAJAL LORDUY</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</si>
  <si>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</si>
  <si>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CO1.REQ.5571871</t>
  </si>
  <si>
    <t>OPSP-VAD-0019-2024</t>
  </si>
  <si>
    <t>https://community.secop.gov.co/Public/Tendering/OpportunityDetail/Index?noticeUID=CO1.NTC.5464880</t>
  </si>
  <si>
    <t>MALORY DE LOS ANGELES RODRIGUEZ CANTILLO</t>
  </si>
  <si>
    <t>CO1.REQ.5571825</t>
  </si>
  <si>
    <t>OPSP-VAD-0018-2024</t>
  </si>
  <si>
    <t>https://community.secop.gov.co/Public/Tendering/OpportunityDetail/Index?noticeUID=CO1.NTC.5465543</t>
  </si>
  <si>
    <t>ELIU MANUEL FAJARDO CASTILLO</t>
  </si>
  <si>
    <t>CO1.REQ.5572549</t>
  </si>
  <si>
    <t>OPSP-VAD-0017-2024</t>
  </si>
  <si>
    <t>https://community.secop.gov.co/Public/Tendering/OpportunityDetail/Index?noticeUID=CO1.NTC.5465539</t>
  </si>
  <si>
    <t>VIVIAN CAROLINA BAUTE ZULUAGA</t>
  </si>
  <si>
    <t>CO1.REQ.5572540</t>
  </si>
  <si>
    <t>OPSP-VAD-0016-2024</t>
  </si>
  <si>
    <t>https://community.secop.gov.co/Public/Tendering/OpportunityDetail/Index?noticeUID=CO1.NTC.5465537</t>
  </si>
  <si>
    <t>GUISELLA PATRICIA CHAMORRO MOLINA</t>
  </si>
  <si>
    <t>CO1.REQ.5572294</t>
  </si>
  <si>
    <t>OPSP-VAD-0015-2024</t>
  </si>
  <si>
    <t>https://community.secop.gov.co/Public/Tendering/OpportunityDetail/Index?noticeUID=CO1.NTC.5465271</t>
  </si>
  <si>
    <t>LIZETH CAROLINA DE LA HOZ COTES</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</si>
  <si>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 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</si>
  <si>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CO1.REQ.5572283</t>
  </si>
  <si>
    <t>OPSP-VAD-0014-2024</t>
  </si>
  <si>
    <t>https://community.secop.gov.co/Public/Tendering/OpportunityDetail/Index?noticeUID=CO1.NTC.5465363</t>
  </si>
  <si>
    <t>RICARDO JOSE ABELLO ZORRO</t>
  </si>
  <si>
    <t>LA PRESENTE ORDEN TIENE POR OBJETO: 1. APOYAR EN LA REVISIÓN Y APROBACIÓN EN LA PLATAFORMA GEDOCO DE LOS DOCUMENTOS REQUERIDOS PARA LA CELEB DE LAS ÓRDENES DE SERVICIOS PROFESIONALES Y DE APOYO A LA GESTIÓN. 2. APOYAR EN LA MARCACIÓN Y CARGUE DE INFORMACIÓN PRECONTRACTUAL, CONTRACTUAL Y POSTCONTRACTUAL A LA PLATAFORMA DEL SIA OBSERVA DE LAS ORDENES DE PRESTACIÓN DE SERVICIOS PROFESIONALES Y DE APOYO A LA GESTIÓN SUSCRITAS POR EL VICERRECTOR ADMINISTRATIVO Y EL DIRECTOR ADMINISTRATIVO. 3. APOYAR EL CARGUE DE INFORMACIÓN PRECONTRACTUAL, CONTRACTUAL Y POSTCONTRACTUAL A LA PLATAFORMA DEL SECOPI Y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SECOP I Y II POR PARTE DE LOS ORDENADORES DEL GASTO. 7. APOYAR AL GRUPO INTERNO DE CONTRATACIÓN EN LA ELABORACIÓN DE LOS INFORMES PERIÓDICOS QUE SE REQUIERAN PARA PUBLICACIÓN EN LA PÁGINA WEB INSTITUCIONAL EN EL MICROSITIO DE “TRANSPARENCIA Y ACCESO A LA INFORMACIÓN PÚBLICA”, ASÍ́COMO LOS QUE REQUIERA LA CONTRALORÍA GENERAL DE LA REPÚBLICA Y DEL MAGDALENA CON RESPECTO A LAS ORDENES Y/O CONTRATOS QUE SUSCRIBA EL VICERRECTOR ADMINISTRATIVO Y EL DIRECTOR ADMINISTRATIVO. 8 . RENDIR INFORMES MENSUALES O CUANDO EL SUPERVISOR ASÍ́LO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</si>
  <si>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CO1.REQ.5572349</t>
  </si>
  <si>
    <t>OPSP-VAD-0013-2024</t>
  </si>
  <si>
    <t>https://community.secop.gov.co/Public/Tendering/OpportunityDetail/Index?noticeUID=CO1.NTC.5465459</t>
  </si>
  <si>
    <t>ANDREA PAOLA HERNANDEZ CORVACHO</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</si>
  <si>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</si>
  <si>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CO1.REQ.5572346</t>
  </si>
  <si>
    <t>OPSP-VAD-0012-2024</t>
  </si>
  <si>
    <t>https://community.secop.gov.co/Public/Tendering/OpportunityDetail/Index?noticeUID=CO1.NTC.5465368</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</si>
  <si>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</si>
  <si>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</si>
  <si>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CO1.REQ.5572077</t>
  </si>
  <si>
    <t>OPSP-VAD-0011-2024</t>
  </si>
  <si>
    <t>https://community.secop.gov.co/Public/Tendering/OpportunityDetail/Index?noticeUID=CO1.NTC.5465085</t>
  </si>
  <si>
    <t>OLIVER JOSE GREGORIO OROZCO SANJUANELO</t>
  </si>
  <si>
    <t>LA PRESENTE ORDEN TIENE POR OBJETO: 1. BRINDAR ASESORÍA Y ORIENTACIÓN EN MATERIA JURÍDICA EN EL ÁREA DE CONTRATACIÓN AL VICERRECTOR ADMINISTRATIVO DE LA UNIVERSIDAD. 2. APOYAR LA REALIZACIÓN DE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ASESORAR Y ACOMPAÑAR AL VICERRECTOR ADMINISTRATIVO EN LOS PROCESOS ADMINISTRATIVOS A QUE HAYA LUGAR, CON EL FIN DE LOGRAR LOS FINES DE LA CONTRATACIÓN. 10. PARTICIPAR EN LAS REUNIONES A LAS QUE SEA CONVOCADO POR LAS VICERRECTORÍAS DE LA UNIVERSIDAD PARA ASESORAR EN TEMAS JURÍDICOS Y CONTRACTUALES. 11. APOYAR A LA OFICINA DE CONTRATACIÓN EN LAS PETICIONES QUE SE PRESENTEN DENTRO DE LOS PLAZOS Y/O TÉRMINOS ESTABLECIDOS EN LA LEY, QUE SEAN TRASLADADAS POR PARTE EL VICERRECTOR ADMINISTRATIVO. 12. APOYAR A LOS PROFESIONALES DE LA VICERRECTORÍA ADMINISTRATIVA EN LA SUPERVISIÓN DE LAS ORDENES O CONTRATOS QUE SE LE ASIGNEN.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</si>
  <si>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CO1.REQ.5572240</t>
  </si>
  <si>
    <t>OPSP-VAD-0010-2024</t>
  </si>
  <si>
    <t>https://community.secop.gov.co/Public/Tendering/OpportunityDetail/Index?noticeUID=CO1.NTC.5465534</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</si>
  <si>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</si>
  <si>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CO1.REQ.5572376</t>
  </si>
  <si>
    <t>OPSP-VAD-0009-2024</t>
  </si>
  <si>
    <t>https://community.secop.gov.co/Public/Tendering/OpportunityDetail/Index?noticeUID=CO1.NTC.5465529</t>
  </si>
  <si>
    <t>MARIA FERNANDA GOMEZ HENAO</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</si>
  <si>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</si>
  <si>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CO1.REQ.5572423</t>
  </si>
  <si>
    <t>OPSP-VAD-0008-2024</t>
  </si>
  <si>
    <t>https://community.secop.gov.co/Public/Tendering/OpportunityDetail/Index?noticeUID=CO1.NTC.5465348</t>
  </si>
  <si>
    <t>HAROLD ONASIS ACOSTA SANTOS</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</si>
  <si>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LIQUIDACIÓN DE HONORARIOS DE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</si>
  <si>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CO1.REQ.5571984</t>
  </si>
  <si>
    <t>OPSP-VAD-0007-2024</t>
  </si>
  <si>
    <t>https://community.secop.gov.co/Public/Tendering/OpportunityDetail/Index?noticeUID=CO1.NTC.5465258</t>
  </si>
  <si>
    <t>ANDREA CAROLINA MARTINEZ GUERRERO</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</si>
  <si>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LOS TRÁMITES DE AFILIACIÓN A LA ADMINISTRADORA DE RIESGOS LABORALES QUE CORRESPONDA DE LOS CONTRATISTAS QUE VINCULE LA VICERRECTORÍA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CON LA REVISIÓN EN LA PLATAFORMA DEL GEDOCO Y SIGEP II DE LOS DOCUMENTOS PRECONTRACTUALES NECESARIOS PARA LA ELABORACIÓN DE ÓRDENES DE SERVICIOS PROFESIONALES Y DE APOYO A LA GESTIÓN DE LA VICERRECTORÍA Y/O DIRECCIÓN ADMINISTRATIVA. 5. APOYAR EN EL CARGUE DE INFORMACIÓN PRECONTRACTUAL, CONTRACTUAL Y POSTCONTRACTUAL EN LAS PLATAFORMAS DEL SIA OBSERVA, SECOP II Y SIGEP II. 6. APOYAR EN LA REVISIÓN DE LA INFORMACIÓN CONTRACTUAL CARGADA EN LAS PLATAFORMAS DEL SIA OBSERVA- AUDITORIA, SIGEP II, SECOP I Y II POR LOS DIFERENTES ORDENADORES DEL GASTO DELEGADOS. 7. APOYAR AL GRUPO DE CONTRATACIÓN EN LA ORGANIZACIÓN DEL ARCHIVO DIGITAL DE LAS ORDENES DE SERVICIOS PROFESIONALES Y DE APOYO A LA GESTIÓN SUSCRITAS POR EL VICERRECTOR ADMINISTRATIVO Y/O EL DIRECTOR ADMINISTRATIVO. 8. HABILITAR PAGOS EN LA PLATAFORMA GEDOCO DE LOS CONTRATISTAS POR PRESTACIÓN DE SERVICIOS PROFESIONALES Y DE APOYO A LA GESTIÓN DE LA VICERRECTORÍA Y/O DIRECCIÓN ADMINISTRATIVA. 9. APOYAR EN LA REVISIÓN DE LOS DOCUMENTOS PARA TRÁMITE DE LIQUIDACIÓN DE HONORARIOS DE LOS CONTRATISTAS POR PRESTACIÓN DE SERVICIOS PROFESIONALES Y DE APOYO A LA GESTIÓN DE LA VICERRECTORÍA ADMINISTRATIVA Y DIRECCIÓN ADMINISTRATIVA. 10. ELABORAR LAS PLANILLAS PARA EL TRÁMITE DE LIQUIDACIÓN DE HONORARIOS DE LOS CONTRATISTAS POR PRESTACIÓN DE SERVICIOS PROFESIONALES Y DE APOYO A LA GESTIÓN DE LA VICERRECTORÍA ADMINISTRATIVA Y DIRECCIÓN ADMINISTRATIVA POR MEDIO DEL SINAPV6. 11. REVISAR LAS DIFERENTES LIQUIDACIONES DE HONORARIOS PRESENTADAS POR LOS CONTRATISTAS DE LOS DIFERENTES ORDENADORES DEL GASTO DE UNIMAGDALENA Y VERIFICAR LA APLICACIÓN DE LA RETENCIÓN EN LA FUENTE. 12. ELABORAR LA LIQUIDACIÓN POR CONCEPTO DE LA RETENCIÓN EN LA FUENTE DE LOS CONTRATISTAS POR PRESTACIÓN DE SERVICIOS PROFESIONALES Y DE APOYO A LA GESTIÓN DE NIVEL CENTRAL. 13. APLICAR LOS DESCUENTOS QUE CORRESPONDAN POR CONCEPTO DE ESTAMPILLAS PRO-REFUNDACIÓN, EMBARGOS JUDICIALES, SINDICATO Y DEMÁS A QUE HAYA LUGAR, RECIBIDOS POR LA OFICINA DE CARTERA PARA EL PROCESO DE LIQUIDACIÓN DE HONORARIOS DE LOS CONTRATISTAS POR PRESTACIÓN DE SERVICIOS PROFESIONALES Y DE APOYO A LA GESTIÓN DE LA VICERRECTORÍA Y/O DIRECCIÓN ADMINISTRATIVA. 14. VERIFICAR QUE EL PAGO QUE REALICEN LOS CONTRATISTAS AL SISTEMA DE SEGURIDAD SOCIAL EN EJECUCIÓN DE LAS ÓRDENES DE PRESTACIÓN DE SERVICIOS PROFESIONALES Y DE APOYO A LA GESTIÓN CORRESPONDA A LO ESTABLECIDO EN LA LEY. 15. VERIFICAR QUE EL PAGO QUE REALICEN LOS CONTRATISTAS AL SISTEMA DE SEGURIDAD SOCIAL EN EJECUCIÓN DE LAS ÓRDENES DE PRESTACIÓN DE SERVICIOS PROFESIONALES Y DE APOYO A LA GESTIÓN CORRESPONDA A LO ESTABLECIDO EN LA LEY. 16. APOYAR LA SUPERVISIÓN DE LAS ORDENES DE PRESTACIÓN DE SERVICIOS PROFESIONALES Y DE APOYO DE LOS CONTRATISTAS QUE APOYAN EL PROCESO DE GESTIÓN, ELABORACIÓN DE LAS ÓRDENES Y LIQUIDACIÓN DE HONORARIOS. 17. RENDIR INFORMES MENSUALES O CUANDO EL SUPERVISOR ASÍ LO REQUIERA, SOBRE LAS ACTIVIDADES DESARROLLADAS EN CUMPLIMIENTO DE LA ORDEN DE PRESTACIÓN DE SERVICIOS.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</si>
  <si>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CO1.REQ.5572075</t>
  </si>
  <si>
    <t>OPSP-VAD-0006-2024</t>
  </si>
  <si>
    <t>https://community.secop.gov.co/Public/Tendering/OpportunityDetail/Index?noticeUID=CO1.NTC.5465341</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</si>
  <si>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</si>
  <si>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 PLATAFORMA DEL SECOP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II.12. APOYAR EN LA VERIFICACIÓN DE SOLICITUDES DE EMBARGO PARA DIRECCIÓN FINANCIERA O GRUPO DE TESORERÍA A TRAVÉS DE LOS DIFERENTES CANALES INSTITUCIONALES. 13. APOYAR EN LA VALIDACIÓN Y/O VERIFICACIÓN DE CERTIFICADOS Y/O REFERENCIAS DE LOS CONTRATISTAS A TRAVÉS DEL CORREO DEL GRUPO INTERNO DE CONTRATACIÓN. 14.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</si>
  <si>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CO1.REQ.5572056</t>
  </si>
  <si>
    <t>OPSP-VAD-0005-2024</t>
  </si>
  <si>
    <t>https://community.secop.gov.co/Public/Tendering/OpportunityDetail/Index?noticeUID=CO1.NTC.5465248</t>
  </si>
  <si>
    <t>KAREN LORENA POLO MALDONADO</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</si>
  <si>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CON LA REVISIÓN EN LA PLATAFORMA DEL GEDOCO Y SIGEP II DE LOS DOCUMENTOS PRECONTRACTUALES NECESARIOS PARA LA ELABORACIÓN DE ÓRDENES DE SERVICIOS PROFESIONALES Y DE APOYO A LA GESTIÓN DE LA VICERRECTORÍA Y/O DIRECCIÓN ADMINISTRATIVA. 6. APOYAR EN LA REVISIÓN DE LOS DOCUMENTOS PARA TRAMITE DE LIQUIDACIÓN DE HONORARIOS DE LOS CONTRATISTAS POR PRESTACIÓN DE SERVICIOS PROFESIONALES Y DE APOYO A LA GESTIÓN DE LA VICERRECTORÍA ADMINISTRATIVA Y DIRECCIÓN ADMINISTRATIVA. 7. APOYAR EN LA VERIFICACIÓN QUE EL PAGO QUE REALICEN LOS CONTRATISTAS AL SISTEMA DE SEGURIDAD SOCIAL EN EJECUCIÓN DE LAS ÓRDENES DE PRESTACIÓN DE SERVICIOS PROFESIONALES Y DE APOYO A LA GESTIÓN CORRESPONDA A LO ESTABLECIDO EN LA LEY. 8. APOYAR EL CARGUE DE INFORMACIÓN PRECONTRACTUAL, CONTRACTUAL Y POSTCONTRACTUAL A LA PLATAFORMA DEL SECOP II DE TODOS LOS PROCESOS DE CONTRATACIÓN QUE ADELANTE LA UNIVERSIDAD A TRAVÉS DE LA VICERRECTORÍA ADMINISTRATIVA Y LA DIRECCIÓN ADMINISTRATIVA. 9. APOYAR EN LA REVISIÓN DE LA INFORMACIÓN CONTRACTUAL CARGADA EN LAS PLATAFORMAS DEL SIA OBSERVA-AUDITORIA, SIGEP II, SECOP I Y II. 10.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</si>
  <si>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CO1.REQ.5572158</t>
  </si>
  <si>
    <t>OPSP-VAD-0004-2024</t>
  </si>
  <si>
    <t>https://community.secop.gov.co/Public/Tendering/OpportunityDetail/Index?noticeUID=CO1.NTC.5465182</t>
  </si>
  <si>
    <t>MELISSA PAOLA RODRIGUEZ MARIN</t>
  </si>
  <si>
    <t>LA PRESENTE ORDEN TIENE POR OBJETO: 1. APOYAR EN LA REVISIÓN EN LA PLATAFORMA DEL GEDOCO DE LOS DOCUMENTOS PRECONTRACTUALES NECESARIOS PARA LA ELABORACIÓN DE ÓRDENES DE SERVICIOS PROFESIONALES Y DE APOYO A LA GESTIÓN. 2. APOYAR EN LA ACTIVACIÓN Y CREACIÓN DE USUARIOS, CARGUE DE LOS CONTRATOS, MODIFICACIONES Y LIQUIDACIONES DE LAS ORDENES DE PRESTACIÓN DE SERVICIOS PROFESIONALES Y APOYO EN LA GESTIÓN EN LA PLATAFORMA SIGEP (SISTEMA DE INFORMACIÓN Y GESTIÓN DEL EMPLEO PÚBLICO) EN LOS PLAZOS ESTABLECIDOS POR PARTE DEL DEPARTAMENTO ADMINISTRATIVO DE LA FUNCIÓN PÚBLICA. 3. APOYAR EN LA REVISIÓN DE LOS DOCUMENTOS PARA TRÁMITE DE LIQUIDACIÓN DE HONORARIOS DE ÓRDENES DE PRESTACIÓN DE SERVICIOS PROFESIONALES Y DE APOYO A LA GESTIÓN.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EL CARGUE DE INFORMACIÓN PRECONTRACTUAL, CONTRACTUAL Y POSCONTRACTUAL EN LAS PLATAFORMAS DEL SIA OBSERVA Y EL SECOP. 7. APOYAR EN LA REVISIÓN DE LA INFORMACIÓN CONTRACTUAL CARGADA EN LAS PLATAFORMAS DEL SIA OBSERVA- AUDITORIA, SIGEP II, SECOP I Y II POR LOS DIFERENTES ORDENADORES DEL GASTO DELEGADOS. 8. APOYAR AL GRUPO DE CONTRATACIÓN EN LA ORGANIZACIÓN DEL ARCHIVO DIGITAL DE LAS ORDENES DE SERVICIOS PROFESIONALES Y DE APOYO A LA GESTIÓN SUSCRITAS POR EL VICERRECTOR ADMINISTRATIVO Y/O EL DIRECTOR ADMINISTRATIVO. 9. APOYAR EN ELABORACIÓN DE CERTIFICADOS CONTRACTUALES QUE SEAN SOLICITADOS POR LOS DIFERENTES USUARIOS.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</si>
  <si>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CO1.REQ.5571929</t>
  </si>
  <si>
    <t>OPSP-VAD-0003-2024</t>
  </si>
  <si>
    <t>https://community.secop.gov.co/Public/Tendering/OpportunityDetail/Index?noticeUID=CO1.NTC.5465320</t>
  </si>
  <si>
    <t>LEIDY VANESA FUENTES TAVERA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</si>
  <si>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3. APOYAR EN LA ACTIVACIÓN DE USUARIOS Y LA REVISIÓN EN LA PLATAFORMA DEL GEDOCO Y SIGEP II DE LOS DOCUMENTOS PRECONTRACTUALES NECESARIOS PARA LA ELABORACIÓN DE ÓRDENES DE SERVICIOS PROFESIONALES Y DE APOYO A LA GESTIÓN DE LA VICERRECTORÍA Y/O DIRECCIÓN ADMINISTRATIVA. 4. APOYAR CON LA REVISIÓN EN LA PLATAFORMA DEL GEDOCO DE LOS DOCUMENTOS PRECONTRACTUALES NECESARIOS PARA LA ELABORACIÓN DE ÓRDENES DE SERVICIOS PROFESIONALES Y DE APOYO A LA GESTIÓN DE LA VICERRECTORÍA Y/O DIRECCIÓN ADMINISTRATIVA. 5.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6.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7 APOYAR A LA VICERRECTORÍA ADMINISTRATIVA EN LA REVISIÓN DEL REPORTE DE COMPROMISOS PRESUPUESTALES. 8. APOYAR AL GRUPO INTERNO DE CONTRATACIÓN EN EL CARGUE DE LOS CONTRATOS, MODIFICACIONES, Y LIQUIDACIONES DE LAS ORDENES DE PRESTACIÓN DE SERVICIOS PROFESIONALES Y DE APOYO EN LA GESTIÓN EN LA PLATA FORMA SIGEP II. 9. APOYAR EN LA REVISIÓN DE LA INFORMACIÓN CONTRACTUAL CARGADA EN LAS PLATAFORMAS DEL SIA OBSERVA- AUDITORIA, SIGEP II SECOP I Y II. 10. APOYAR AL GRUPO INTERNO DE CONTRATACIÓN EN EL CARGUE DE INFORMACIÓN A LA PLATAFORMA DEL SECOP I Y II DE TODOS LOS PROCESOS DE CONTRATACIÓN QUE ADELANTE LA UNIVERSIDAD A TRAVÉS DE LA VICERRECTORÍA ADMINISTRATIVA Y/O DIRECCIÓN ADMINISTRATIVA. 11. APOYAR AL GRUPO INTERNO DE CONTRATACIÓN EN LA ELABORACIÓN DE LOS CERTIFICADOS CONTRACTUALES. 12. APOYAR AL GRUPO INTERNO DE CONTRATACIÓN EN LA ACTUALIZACIÓN, AJUSTE Y MODIFICACIÓN DE LOS PROCEDIMIENTOS, GUÍAS, INSTRUCTIVOS Y FORMATOS DE LA GESTIÓN CONTRACTUAL EN LA PLATAFORMA ISOLUTION (COGUI +). 13.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14. APOYAR LA GENERACIÓN DE INFORMES DEL ESTADO DE CARGUE DE DOCUMENTOS EN LAS PLATAFORMAS: SIA OBSERVA AUDITORIA, SECOP I Y II, POR PARTE DE CADA UNO DE LOS ORDENADORES DEL GASTO DELEGADOS.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</si>
  <si>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CO1.REQ.5571857</t>
  </si>
  <si>
    <t>OPSP-VAD-0002-2024</t>
  </si>
  <si>
    <t>https://community.secop.gov.co/Public/Tendering/OpportunityDetail/Index?noticeUID=CO1.NTC.5464999</t>
  </si>
  <si>
    <t>CRISTINA ISABEL VELASQUEZ ESCOBAR</t>
  </si>
  <si>
    <t>LA PRESENTE ORDEN TIENE POR OBJETO: 1. APOYAR CON EL RECIBO EN DIGITAL DE LOS ESTUDIOS DE CONVENIENCIA Y OPORTUNIDAD PARA CONTRATAR, ASÍ COMO DE LAS SOLICITUDES DE ADICIÓN, TERMINACIÓN, SUSPENSIÓN Y DEMÁS NOVEDADES DE LAS ÓRDENES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ÓRDENES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ÓRDENES DE SERVICIOS PROFESIONALES Y DE APOYO A LA GESTIÓN DE LA VICERRECTORÍA ADMINISTRATIVA. 13. APOYAR EN LA CAPACITACIÓN Y MESAS DE TRABAJO CON LOS ORDENADORES DE GASTO Y SUS EQUIPOS DE TRABAJO, RESPECTO AL CARGUE DE INFORMACIÓN EN LA PLATAFORMA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</si>
  <si>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CO1.REQ.5571569</t>
  </si>
  <si>
    <t>OPSP-VAD-0001-2024</t>
  </si>
  <si>
    <t>VICERRECTORIA ADMINISTRATIVA</t>
  </si>
  <si>
    <t>NA por TIPO Contrato</t>
  </si>
  <si>
    <t>ALFA JAIMES</t>
  </si>
  <si>
    <t>CLAUDIA PATRICIA DEL SOCORRO ABELLO ZORRO</t>
  </si>
  <si>
    <t>SUMINISTRO DE ALIMENTOS Y BEBIDAS PARA EL PERSONAL INSTITUCIONAL QUE DESARROLLA ACTIVIDADES EN EL PROCESO DE ADMISION PARA ESTUDIANTES DEL PRIMER SEMESTRE DE 2024.</t>
  </si>
  <si>
    <t>OSM-VAD-0001-2024</t>
  </si>
  <si>
    <t>Por iniciar</t>
  </si>
  <si>
    <t>JESUS SUESCUN ARREGOCES</t>
  </si>
  <si>
    <t>INTERLUD SAS</t>
  </si>
  <si>
    <t>SUMINISTRO Y ENTREGA DE ALMUERZOS Y REFRIGERIOS</t>
  </si>
  <si>
    <t>CSM-VAD-0004-2024</t>
  </si>
  <si>
    <t>LEONARDO RUIZ</t>
  </si>
  <si>
    <t>ANTONIO SPATH Y CIA SA</t>
  </si>
  <si>
    <t xml:space="preserve">COMPRA DE MOTOGENERADOR </t>
  </si>
  <si>
    <t>CCO-VAD-0003-2024</t>
  </si>
  <si>
    <t>INVERSORA INMOBILIARIA SANTA MARTA SAS</t>
  </si>
  <si>
    <t>ARRENDAMIENTO DE 13 LOCALES COMERCIALES PARA ACTIVIDADES ACADEMICAS Y ADMINISTRATIVAS DE LA UNIVERSIDAD DEL MAGDALENA PARA VIGENCIA 2024</t>
  </si>
  <si>
    <t>CA-VAD-0002-2024</t>
  </si>
  <si>
    <t>WILSON PACHECO PALACIO</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</si>
  <si>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</si>
  <si>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</si>
  <si>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CA-VAD-0001-2024</t>
  </si>
  <si>
    <t>Escribir la Dependencia correspondiente</t>
  </si>
  <si>
    <t>LA PRESENTE ORDEN TIENE POR OBJETO: DESARROLLAR LAS SIGUIENTES ACTIVIDADES DE APOYO EN LA ASESORÍA DE LOS PROCESOS DE CONTRATACIÓN DEL CENTRO PARA LA REGIONALIZACIÓN DE LA EDUCACIÓN Y LAS OPORTUNIDADES-CREO PARA EL PERIODO 2024-I: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VIÁTICOS, SOLICITUDES DE CDP Y RESOLUCIONES PARA LABORES ADMINISTRATIVAS DEL CREO. 4.) 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</si>
  <si>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EN EL GRUPO DE TESORERÍA DE LA UNIVERSIDAD DEL MAGDALENA PARA EL PERIODO 2024-I: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</si>
  <si>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r>
      <t xml:space="preserve"> ASESORAR JURÍDICAMENTE LOS PROCESOS DE CONTRATACIÓN DE LA FACULTAD DE HUMANIDADES EN EL PERIODO 2024-I CUMPLIENDO CON LOS REQUISITOS ESTABLECIDOS EN LA LEY, DESARROLLANDO LAS SIGUIENTES ACTIVIDADES: </t>
    </r>
    <r>
      <rPr>
        <b/>
        <sz val="10"/>
        <rFont val="Calibri"/>
        <family val="2"/>
        <scheme val="minor"/>
      </rPr>
      <t>1.</t>
    </r>
    <r>
      <rPr>
        <sz val="10"/>
        <rFont val="Calibri"/>
        <family val="2"/>
        <scheme val="minor"/>
      </rPr>
      <t xml:space="preserve">REALIZAR ACTIVACIÓN DE USUARIOS DEL PERSONAL A CONTRATAR EN LA FACULTAD DE HUMANIDADES EN LAS PLATAFORMAS GEDOCO Y SIGEP II PARA LA CONTRATACIÓN DEL PERIODO 2024-I. </t>
    </r>
    <r>
      <rPr>
        <b/>
        <sz val="10"/>
        <rFont val="Calibri"/>
        <family val="2"/>
        <scheme val="minor"/>
      </rPr>
      <t>2.</t>
    </r>
    <r>
      <rPr>
        <sz val="10"/>
        <rFont val="Calibri"/>
        <family val="2"/>
        <scheme val="minor"/>
      </rPr>
      <t xml:space="preserve">REVISAR, VALIDAR Y APROBAR LA INFORMACIÓN Y SOPORTES DEL PERSONAL A CONTRATAR DE LA FACULTAD DE HUMANIDADES EN LAS PLATAFORMAS GEDOCO Y SIGEP II SEGÚN LOS REQUISITOS DE LEY. </t>
    </r>
    <r>
      <rPr>
        <b/>
        <sz val="10"/>
        <rFont val="Calibri"/>
        <family val="2"/>
        <scheme val="minor"/>
      </rPr>
      <t>3</t>
    </r>
    <r>
      <rPr>
        <sz val="10"/>
        <rFont val="Calibri"/>
        <family val="2"/>
        <scheme val="minor"/>
      </rPr>
      <t xml:space="preserve">.MANTENER ACTUALIZADAS LAS PLATAFORMAS DE PUBLICACIÓN DEL ESTADO (SIGEP II, SECOP II Y SIA-OBSERVA) Y LOS EXPEDIENTES CONTRACTUALES EN LAS ETAPAS PRECONTRACTUAL, CONTRACTUAL Y POST-CONTRACTUAL DE LA FACULTAD DE HUMANIDADES. </t>
    </r>
    <r>
      <rPr>
        <b/>
        <sz val="10"/>
        <rFont val="Calibri"/>
        <family val="2"/>
        <scheme val="minor"/>
      </rPr>
      <t>4</t>
    </r>
    <r>
      <rPr>
        <sz val="10"/>
        <rFont val="Calibri"/>
        <family val="2"/>
        <scheme val="minor"/>
      </rPr>
      <t xml:space="preserve">.PROYECTAR INFORMES SOLICITADOS POR LOS ENTES INTERNOS Y EXTERNOS RELACIONADOS CON LA CONTRATACIÓN DE LA FACULTAD DE HUMANIDADES. </t>
    </r>
    <r>
      <rPr>
        <b/>
        <sz val="10"/>
        <rFont val="Calibri"/>
        <family val="2"/>
        <scheme val="minor"/>
      </rPr>
      <t xml:space="preserve">5. </t>
    </r>
    <r>
      <rPr>
        <sz val="10"/>
        <rFont val="Calibri"/>
        <family val="2"/>
        <scheme val="minor"/>
      </rPr>
      <t xml:space="preserve">ASESORAR LA CONTRATACIÓN EN SUS DIFERENTES ETAPAS PRECONTRACTUAL, CONTRACTUAL Y POST-CONTRACTUAL DE LA FACULTAD DE HUMANIDADES. </t>
    </r>
    <r>
      <rPr>
        <b/>
        <sz val="10"/>
        <rFont val="Calibri"/>
        <family val="2"/>
        <scheme val="minor"/>
      </rPr>
      <t xml:space="preserve">6. </t>
    </r>
    <r>
      <rPr>
        <sz val="10"/>
        <rFont val="Calibri"/>
        <family val="2"/>
        <scheme val="minor"/>
      </rPr>
      <t xml:space="preserve">PROYECTAR RESOLUCIONES DE PAGO DE BONIFICACIÓN Y DE ACTIVIDADES DE LA FACULTAD DE HUMANIDADES. </t>
    </r>
    <r>
      <rPr>
        <b/>
        <sz val="10"/>
        <rFont val="Calibri"/>
        <family val="2"/>
        <scheme val="minor"/>
      </rPr>
      <t xml:space="preserve">7. </t>
    </r>
    <r>
      <rPr>
        <sz val="10"/>
        <rFont val="Calibri"/>
        <family val="2"/>
        <scheme val="minor"/>
      </rPr>
      <t xml:space="preserve">PROYECTAR ÓRDENES DE SERVICIOS (PROFESIONALES, APOYO A LA GESTIÓN, SUMINISTRO, ETC) DE LA FACULTAD DE HUMANIDADES. </t>
    </r>
    <r>
      <rPr>
        <b/>
        <sz val="10"/>
        <rFont val="Calibri"/>
        <family val="2"/>
        <scheme val="minor"/>
      </rPr>
      <t xml:space="preserve">8. </t>
    </r>
    <r>
      <rPr>
        <sz val="10"/>
        <rFont val="Calibri"/>
        <family val="2"/>
        <scheme val="minor"/>
      </rPr>
      <t xml:space="preserve">PROYECTAR CONTRATOS DE CATEDRA DE LA FACULTAD DE HUMANIDADES. </t>
    </r>
    <r>
      <rPr>
        <b/>
        <sz val="10"/>
        <rFont val="Calibri"/>
        <family val="2"/>
        <scheme val="minor"/>
      </rPr>
      <t>9</t>
    </r>
    <r>
      <rPr>
        <sz val="10"/>
        <rFont val="Calibri"/>
        <family val="2"/>
        <scheme val="minor"/>
      </rPr>
      <t xml:space="preserve">.REVISAR LA DOCUMENTACIÓN PARA ELABORACIÓN DE RESOLUCIONES EN EL MARCO DE LA RESOLUCIÓN 308 DEL 12 DE JULIO DE 2022. </t>
    </r>
    <r>
      <rPr>
        <b/>
        <sz val="10"/>
        <rFont val="Calibri"/>
        <family val="2"/>
        <scheme val="minor"/>
      </rPr>
      <t xml:space="preserve">10. </t>
    </r>
    <r>
      <rPr>
        <sz val="10"/>
        <rFont val="Calibri"/>
        <family val="2"/>
        <scheme val="minor"/>
      </rPr>
      <t>DILIGENCIAR LOS FORMATOS REQUERIDOS POR LA OFICINA DE TALENTO HUMANO PARA TRAMITES DE AFILIACIÓN A LA SEGURIDAD SOCIAL DE LOS DOCENTES CATEDRÁTICOS.</t>
    </r>
    <r>
      <rPr>
        <b/>
        <sz val="10"/>
        <rFont val="Calibri"/>
        <family val="2"/>
        <scheme val="minor"/>
      </rPr>
      <t xml:space="preserve">11. </t>
    </r>
    <r>
      <rPr>
        <sz val="10"/>
        <rFont val="Calibri"/>
        <family val="2"/>
        <scheme val="minor"/>
      </rPr>
      <t xml:space="preserve">REVISAR Y DAR TRÁMITE A LAS SOLICITUDES RECIBIDAS EN LA CORRESPONDENCIA RELACIONADA CON LA CONTRATACIÓN DE LA FACULTAD DE HUMANIDADES. </t>
    </r>
    <r>
      <rPr>
        <b/>
        <sz val="10"/>
        <rFont val="Calibri"/>
        <family val="2"/>
        <scheme val="minor"/>
      </rPr>
      <t>12.</t>
    </r>
    <r>
      <rPr>
        <sz val="10"/>
        <rFont val="Calibri"/>
        <family val="2"/>
        <scheme val="minor"/>
      </rPr>
      <t xml:space="preserve">REALIZAR SEGUIMIENTO A LOS TRÁMITES DE PAGO DE LOS DOCENTES EN EL MARCO DE LA RESOLUCIÓN RECTORAL 308 DEL 12 DE JULIO DE 2022. </t>
    </r>
    <r>
      <rPr>
        <b/>
        <sz val="10"/>
        <rFont val="Calibri"/>
        <family val="2"/>
        <scheme val="minor"/>
      </rPr>
      <t>13.</t>
    </r>
    <r>
      <rPr>
        <sz val="10"/>
        <rFont val="Calibri"/>
        <family val="2"/>
        <scheme val="minor"/>
      </rPr>
      <t>RENDIR INFORMES MENSUALES, SOBRE LAS ACTIVIDADES DESARROLLADAS, EN CUMPLIMIENTO DE LA PRESENTE ORDEN DE PRESTACIÓN DE SERVICIOS.</t>
    </r>
  </si>
  <si>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rFont val="Calibri"/>
        <family val="2"/>
        <scheme val="minor"/>
      </rPr>
      <t xml:space="preserve">1. </t>
    </r>
    <r>
      <rPr>
        <sz val="10"/>
        <rFont val="Calibri"/>
        <family val="2"/>
        <scheme val="minor"/>
      </rPr>
      <t xml:space="preserve">APOYAR A LA DECANA CON EL CUMPLIMIENTO DE LOS PROCESOS ACADÉMICO-ADMINISTRATIVOS Y OPERATIVOS DE LOS PROGRAMAS DE LA FACULTAD DE HUMANIDADES. </t>
    </r>
    <r>
      <rPr>
        <b/>
        <sz val="10"/>
        <rFont val="Calibri"/>
        <family val="2"/>
        <scheme val="minor"/>
      </rPr>
      <t xml:space="preserve">2. </t>
    </r>
    <r>
      <rPr>
        <sz val="10"/>
        <rFont val="Calibri"/>
        <family val="2"/>
        <scheme val="minor"/>
      </rPr>
      <t xml:space="preserve">APOYAR A LA DECANA EN LA ELABORACIÓN DEL PRESUPUESTO DE LOS PROGRAMAS DE POSGRADOS DE LA FACULTAD DE HUMANIDADES. </t>
    </r>
    <r>
      <rPr>
        <b/>
        <sz val="10"/>
        <rFont val="Calibri"/>
        <family val="2"/>
        <scheme val="minor"/>
      </rPr>
      <t xml:space="preserve">3. </t>
    </r>
    <r>
      <rPr>
        <sz val="10"/>
        <rFont val="Calibri"/>
        <family val="2"/>
        <scheme val="minor"/>
      </rPr>
      <t xml:space="preserve">APOYAR A LA DECANA EN LA GESTIÓN DE TODO EL PROCESO DE INSCRIPCIÓN, MATRÍCULA Y GRADO DE LOS ESTUDIANTES DE POSGRADO DE LA FACULTAD DE HUMANIDADES </t>
    </r>
    <r>
      <rPr>
        <b/>
        <sz val="10"/>
        <rFont val="Calibri"/>
        <family val="2"/>
        <scheme val="minor"/>
      </rPr>
      <t xml:space="preserve">4. </t>
    </r>
    <r>
      <rPr>
        <sz val="10"/>
        <rFont val="Calibri"/>
        <family val="2"/>
        <scheme val="minor"/>
      </rPr>
      <t xml:space="preserve">APOYAR A LA DECANA EN LA ACTUALIZACIÓN DE LA DOCUMENTACIÓN Y DEL REGISTRO DE LA INFORMACIÓN DE LOS ESTUDIANTES DE CADA UNO DE LOS PROGRAMAS DE POSGRADOS DE LA FACULTAD. </t>
    </r>
    <r>
      <rPr>
        <b/>
        <sz val="10"/>
        <rFont val="Calibri"/>
        <family val="2"/>
        <scheme val="minor"/>
      </rPr>
      <t xml:space="preserve">5. </t>
    </r>
    <r>
      <rPr>
        <sz val="10"/>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rFont val="Calibri"/>
        <family val="2"/>
        <scheme val="minor"/>
      </rPr>
      <t xml:space="preserve">6. </t>
    </r>
    <r>
      <rPr>
        <sz val="10"/>
        <rFont val="Calibri"/>
        <family val="2"/>
        <scheme val="minor"/>
      </rPr>
      <t xml:space="preserve">APOYAR A LA DECANA EN EL TRÁMITE DE VINCULACIÓN DE DOCENTES A LOS PROGRAMAS DE LA FACULTAD. </t>
    </r>
    <r>
      <rPr>
        <b/>
        <sz val="10"/>
        <rFont val="Calibri"/>
        <family val="2"/>
        <scheme val="minor"/>
      </rPr>
      <t>7</t>
    </r>
    <r>
      <rPr>
        <sz val="10"/>
        <rFont val="Calibri"/>
        <family val="2"/>
        <scheme val="minor"/>
      </rPr>
      <t xml:space="preserve">. APOYAR A LA DECANA PARA LA SISTEMATIZACIÓN DE LA INFORMACIÓN PRODUCTO DE LA EVALUACIÓN DEL DESEMPEÑO DEL PERSONAL DOCENTE. </t>
    </r>
    <r>
      <rPr>
        <b/>
        <sz val="10"/>
        <rFont val="Calibri"/>
        <family val="2"/>
        <scheme val="minor"/>
      </rPr>
      <t>8</t>
    </r>
    <r>
      <rPr>
        <sz val="10"/>
        <rFont val="Calibri"/>
        <family val="2"/>
        <scheme val="minor"/>
      </rPr>
      <t xml:space="preserve">. APOYAR A LA DECANA EN LA CONSOLIDACIÓN DE LA INFORMACIÓN ESTADÍSTICA DE LOS POSGRADOS DE LA FACULTAD. </t>
    </r>
    <r>
      <rPr>
        <b/>
        <sz val="10"/>
        <rFont val="Calibri"/>
        <family val="2"/>
        <scheme val="minor"/>
      </rPr>
      <t>9</t>
    </r>
    <r>
      <rPr>
        <sz val="10"/>
        <rFont val="Calibri"/>
        <family val="2"/>
        <scheme val="minor"/>
      </rPr>
      <t>. APOYAR A LA DECANA EN TODAS LAS INICIATIVAS DE MERCADEO GESTIONADAS POR EL CENTRO DE POSGRADOS Y FORMACIÓN CONTINUA.</t>
    </r>
  </si>
  <si>
    <r>
      <t>1</t>
    </r>
    <r>
      <rPr>
        <sz val="10"/>
        <rFont val="Calibri"/>
        <family val="2"/>
        <scheme val="minor"/>
      </rPr>
      <t xml:space="preserve">. APOYAR A LA DECANA EN LA COORDINACIÓN ACADÉMICA DE LOS PROGRAMAS DE POSGRADOS MAESTRÍA EN ESCRITURAS AUDIOVISUALES Y LA MAESTRÍA EN PRODUCCIÓN AUDIOVISUAL CREATIVA </t>
    </r>
    <r>
      <rPr>
        <b/>
        <sz val="10"/>
        <rFont val="Calibri"/>
        <family val="2"/>
        <scheme val="minor"/>
      </rPr>
      <t xml:space="preserve">2. </t>
    </r>
    <r>
      <rPr>
        <sz val="10"/>
        <rFont val="Calibri"/>
        <family val="2"/>
        <scheme val="minor"/>
      </rPr>
      <t xml:space="preserve">APOYAR A LA DECANA EN LOS PROCESOS DE ACOMPAÑAMIENTO INTEGRAL DE LOS ESTUDIANTES </t>
    </r>
    <r>
      <rPr>
        <b/>
        <sz val="10"/>
        <rFont val="Calibri"/>
        <family val="2"/>
        <scheme val="minor"/>
      </rPr>
      <t xml:space="preserve">3. </t>
    </r>
    <r>
      <rPr>
        <sz val="10"/>
        <rFont val="Calibri"/>
        <family val="2"/>
        <scheme val="minor"/>
      </rPr>
      <t xml:space="preserve">APOYAR A LA DECANA EN LA FORMULACIÓN DEL PRESUPUESTO QUE CORRESPONDE A CADA PROGRAMA ACADÉMICO. </t>
    </r>
    <r>
      <rPr>
        <b/>
        <sz val="10"/>
        <rFont val="Calibri"/>
        <family val="2"/>
        <scheme val="minor"/>
      </rPr>
      <t xml:space="preserve">4. </t>
    </r>
    <r>
      <rPr>
        <sz val="10"/>
        <rFont val="Calibri"/>
        <family val="2"/>
        <scheme val="minor"/>
      </rPr>
      <t xml:space="preserve">APOYAR A LA DECANA EN LOS COMPONENTES ACADÉMICOS DE LOS PROCESOS DE AUTOEVALUACIÓN PARA RENOVACIÓN DE REGISTRO CALIFICADO Y ACREDITACIÓN DE LOS PROGRAMAS DE POSGRADO ASIGNADOS. </t>
    </r>
    <r>
      <rPr>
        <b/>
        <sz val="10"/>
        <rFont val="Calibri"/>
        <family val="2"/>
        <scheme val="minor"/>
      </rPr>
      <t xml:space="preserve">5. </t>
    </r>
    <r>
      <rPr>
        <sz val="10"/>
        <rFont val="Calibri"/>
        <family val="2"/>
        <scheme val="minor"/>
      </rPr>
      <t xml:space="preserve">APOYAR A LA DECANA EN LA PROMOCIÓN DE SUSCRIPCIÓN DE ACUERDOS Y CONVENIOS NACIONALES E INTERNACIONALES EN BENEFICIO DEL CENTRO DE POSGRADOS Y DE FORMACIÓN CONTINUA </t>
    </r>
    <r>
      <rPr>
        <b/>
        <sz val="10"/>
        <rFont val="Calibri"/>
        <family val="2"/>
        <scheme val="minor"/>
      </rPr>
      <t xml:space="preserve">6. </t>
    </r>
    <r>
      <rPr>
        <sz val="10"/>
        <rFont val="Calibri"/>
        <family val="2"/>
        <scheme val="minor"/>
      </rPr>
      <t xml:space="preserve">APOYAR A LA DECANA EN EL ESTUDIO DE LAS HOJAS DE VIDA PARA LA VINCULACIÓN DE DOCENTES DE CÁTEDRA AL CENTRO DE POSGRADOS Y DE FORMACIÓN CONTINUA. </t>
    </r>
    <r>
      <rPr>
        <b/>
        <sz val="10"/>
        <rFont val="Calibri"/>
        <family val="2"/>
        <scheme val="minor"/>
      </rPr>
      <t xml:space="preserve">7. </t>
    </r>
    <r>
      <rPr>
        <sz val="10"/>
        <rFont val="Calibri"/>
        <family val="2"/>
        <scheme val="minor"/>
      </rPr>
      <t xml:space="preserve">APOYAR A LA DECANA EN EL DISEÑO DE PROGRAMAS DE CAPACITACIÓN A LOS DOCENTES DE LOS PROGRAMAS ACADÉMICOS DE POSGRADOS DE LA FACULTAD. </t>
    </r>
    <r>
      <rPr>
        <b/>
        <sz val="10"/>
        <rFont val="Calibri"/>
        <family val="2"/>
        <scheme val="minor"/>
      </rPr>
      <t xml:space="preserve">8. </t>
    </r>
    <r>
      <rPr>
        <sz val="10"/>
        <rFont val="Calibri"/>
        <family val="2"/>
        <scheme val="minor"/>
      </rPr>
      <t xml:space="preserve">APOYAR A LA DECANA EN LA REALIZACIÓN DE LA EVALUACIÓN DEL DESEMPEÑO DEL PERSONAL DOCENTE DE LA FACULTAD. </t>
    </r>
    <r>
      <rPr>
        <b/>
        <sz val="10"/>
        <rFont val="Calibri"/>
        <family val="2"/>
        <scheme val="minor"/>
      </rPr>
      <t xml:space="preserve">9. </t>
    </r>
    <r>
      <rPr>
        <sz val="10"/>
        <rFont val="Calibri"/>
        <family val="2"/>
        <scheme val="minor"/>
      </rPr>
      <t>APOYAR A LA DECANA EN LAS INICIATIVAS DE MERCADEO GESTIONADAS POR EL CENTRO DE POSGRADOS Y FORMACIÓN CONTINUA.</t>
    </r>
  </si>
  <si>
    <r>
      <t xml:space="preserve">1. </t>
    </r>
    <r>
      <rPr>
        <sz val="10"/>
        <rFont val="Calibri"/>
        <family val="2"/>
        <scheme val="minor"/>
      </rPr>
      <t xml:space="preserve">APOYAR A LA DECANA EN LA COORDINACIÓN ACADÉMICA DEL PROGRAMA DE POSGRADOS MAESTRÍA EN ANTROPOLOGÍA </t>
    </r>
    <r>
      <rPr>
        <b/>
        <sz val="10"/>
        <rFont val="Calibri"/>
        <family val="2"/>
        <scheme val="minor"/>
      </rPr>
      <t xml:space="preserve">2. </t>
    </r>
    <r>
      <rPr>
        <sz val="10"/>
        <rFont val="Calibri"/>
        <family val="2"/>
        <scheme val="minor"/>
      </rPr>
      <t xml:space="preserve">APOYAR A LA DECANA EN LOS PROCESOS DE ACOMPAÑAMIENTO INTEGRAL DE LOS ESTUDIANTES </t>
    </r>
    <r>
      <rPr>
        <b/>
        <sz val="10"/>
        <rFont val="Calibri"/>
        <family val="2"/>
        <scheme val="minor"/>
      </rPr>
      <t xml:space="preserve">3. </t>
    </r>
    <r>
      <rPr>
        <sz val="10"/>
        <rFont val="Calibri"/>
        <family val="2"/>
        <scheme val="minor"/>
      </rPr>
      <t xml:space="preserve">APOYAR A LA DECANA EN LA FORMULACIÓN DEL PRESUPUESTO QUE CORRESPONDE A CADA PROGRAMA ACADÉMICO. </t>
    </r>
    <r>
      <rPr>
        <b/>
        <sz val="10"/>
        <rFont val="Calibri"/>
        <family val="2"/>
        <scheme val="minor"/>
      </rPr>
      <t xml:space="preserve">4. </t>
    </r>
    <r>
      <rPr>
        <sz val="10"/>
        <rFont val="Calibri"/>
        <family val="2"/>
        <scheme val="minor"/>
      </rPr>
      <t xml:space="preserve">APOYAR A LA DECANA EN LOS COMPONENTES ACADÉMICOS DE LOS PROCESOS DE AUTOEVALUACIÓN PARA RENOVACIÓN DE REGISTRO CALIFICADO Y ACREDITACIÓN DE LOS PROGRAMAS DE POSGRADO ASIGNADOS. </t>
    </r>
    <r>
      <rPr>
        <b/>
        <sz val="10"/>
        <rFont val="Calibri"/>
        <family val="2"/>
        <scheme val="minor"/>
      </rPr>
      <t xml:space="preserve">5. </t>
    </r>
    <r>
      <rPr>
        <sz val="10"/>
        <rFont val="Calibri"/>
        <family val="2"/>
        <scheme val="minor"/>
      </rPr>
      <t xml:space="preserve">APOYAR A LA DECANA EN LA PROMOCIÓN DE SUSCRIPCIÓN DE ACUERDOS Y CONVENIOS NACIONALES E INTERNACIONALES EN BENEFICIO DEL CENTRO DE POSGRADOS Y DE FORMACIÓN CONTINUA </t>
    </r>
    <r>
      <rPr>
        <b/>
        <sz val="10"/>
        <rFont val="Calibri"/>
        <family val="2"/>
        <scheme val="minor"/>
      </rPr>
      <t xml:space="preserve">6. </t>
    </r>
    <r>
      <rPr>
        <sz val="10"/>
        <rFont val="Calibri"/>
        <family val="2"/>
        <scheme val="minor"/>
      </rPr>
      <t xml:space="preserve">APOYAR A LA DECANA EN EL ESTUDIO DE LAS HOJAS DE VIDA PARA LA VINCULACIÓN DE DOCENTES DE CÁTEDRA AL CENTRO DE POSGRADOS Y DE FORMACIÓN CONTINUA. </t>
    </r>
    <r>
      <rPr>
        <b/>
        <sz val="10"/>
        <rFont val="Calibri"/>
        <family val="2"/>
        <scheme val="minor"/>
      </rPr>
      <t xml:space="preserve">7. </t>
    </r>
    <r>
      <rPr>
        <sz val="10"/>
        <rFont val="Calibri"/>
        <family val="2"/>
        <scheme val="minor"/>
      </rPr>
      <t xml:space="preserve">APOYAR A LA DECANA EN EL DISEÑO DE PROGRAMAS DE CAPACITACIÓN A LOS DOCENTES DE LOS PROGRAMAS ACADÉMICOS DE POSGRADOS DE LA FACULTAD. </t>
    </r>
    <r>
      <rPr>
        <b/>
        <sz val="10"/>
        <rFont val="Calibri"/>
        <family val="2"/>
        <scheme val="minor"/>
      </rPr>
      <t xml:space="preserve">8. </t>
    </r>
    <r>
      <rPr>
        <sz val="10"/>
        <rFont val="Calibri"/>
        <family val="2"/>
        <scheme val="minor"/>
      </rPr>
      <t xml:space="preserve">APOYAR A LA DECANA EN LA REALIZACIÓN DE LA EVALUACIÓN DEL DESEMPEÑO DEL PERSONAL DOCENTE DE LA FACULTAD. </t>
    </r>
    <r>
      <rPr>
        <b/>
        <sz val="10"/>
        <rFont val="Calibri"/>
        <family val="2"/>
        <scheme val="minor"/>
      </rPr>
      <t xml:space="preserve">9. </t>
    </r>
    <r>
      <rPr>
        <sz val="10"/>
        <rFont val="Calibri"/>
        <family val="2"/>
        <scheme val="minor"/>
      </rPr>
      <t>APOYAR A LA DECANA EN LAS INICIATIVAS DE MERCADEO GESTIONADAS POR EL CENTRO DE POSGRADOS Y FORMACIÓN CONTINUA.</t>
    </r>
  </si>
  <si>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rFont val="Calibri"/>
        <family val="2"/>
        <scheme val="minor"/>
      </rPr>
      <t xml:space="preserve">1. </t>
    </r>
    <r>
      <rPr>
        <sz val="10"/>
        <rFont val="Calibri"/>
        <family val="2"/>
        <scheme val="minor"/>
      </rPr>
      <t xml:space="preserve">APOYAR A LA DECANA CON EL CUMPLIMIENTO DE LOS PROCESOS ACADÉMICO-ADMINISTRATIVOS Y OPERATIVOS DE LOS PROGRAMAS DE LA FACULTAD DE HUMANIDADES. </t>
    </r>
    <r>
      <rPr>
        <b/>
        <sz val="10"/>
        <rFont val="Calibri"/>
        <family val="2"/>
        <scheme val="minor"/>
      </rPr>
      <t xml:space="preserve">2. </t>
    </r>
    <r>
      <rPr>
        <sz val="10"/>
        <rFont val="Calibri"/>
        <family val="2"/>
        <scheme val="minor"/>
      </rPr>
      <t xml:space="preserve">APOYAR A LA DECANA EN LA ELABORACIÓN DEL PRESUPUESTO DE LOS PROGRAMAS DE POSGRADOS DE LA FACULTAD DE HUMANIDADES. </t>
    </r>
    <r>
      <rPr>
        <b/>
        <sz val="10"/>
        <rFont val="Calibri"/>
        <family val="2"/>
        <scheme val="minor"/>
      </rPr>
      <t xml:space="preserve">3. </t>
    </r>
    <r>
      <rPr>
        <sz val="10"/>
        <rFont val="Calibri"/>
        <family val="2"/>
        <scheme val="minor"/>
      </rPr>
      <t xml:space="preserve">APOYAR A LA DECANA EN LA GESTIÓN DE TODO EL PROCESO DE INSCRIPCIÓN, MATRÍCULA Y GRADO DE LOS ESTUDIANTES DE POSGRADO DE LA FACULTAD DE HUMANIDADES </t>
    </r>
    <r>
      <rPr>
        <b/>
        <sz val="10"/>
        <rFont val="Calibri"/>
        <family val="2"/>
        <scheme val="minor"/>
      </rPr>
      <t xml:space="preserve">4. </t>
    </r>
    <r>
      <rPr>
        <sz val="10"/>
        <rFont val="Calibri"/>
        <family val="2"/>
        <scheme val="minor"/>
      </rPr>
      <t xml:space="preserve">APOYAR A LA DECANA EN LA ACTUALIZACIÓN DE LA DOCUMENTACIÓN Y DEL REGISTRO DE LA INFORMACIÓN DE LOS ESTUDIANTES DE CADA UNO DE LOS PROGRAMAS DE POSGRADOS DE LA FACULTAD. </t>
    </r>
    <r>
      <rPr>
        <b/>
        <sz val="10"/>
        <rFont val="Calibri"/>
        <family val="2"/>
        <scheme val="minor"/>
      </rPr>
      <t xml:space="preserve">5. </t>
    </r>
    <r>
      <rPr>
        <sz val="10"/>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rFont val="Calibri"/>
        <family val="2"/>
        <scheme val="minor"/>
      </rPr>
      <t xml:space="preserve">6. </t>
    </r>
    <r>
      <rPr>
        <sz val="10"/>
        <rFont val="Calibri"/>
        <family val="2"/>
        <scheme val="minor"/>
      </rPr>
      <t xml:space="preserve">APOYAR A LA DECANA EN EL TRÁMITE DE VINCULACIÓN DE DOCENTES A LOS PROGRAMAS DE LA FACULTAD. </t>
    </r>
    <r>
      <rPr>
        <b/>
        <sz val="10"/>
        <rFont val="Calibri"/>
        <family val="2"/>
        <scheme val="minor"/>
      </rPr>
      <t>7</t>
    </r>
    <r>
      <rPr>
        <sz val="10"/>
        <rFont val="Calibri"/>
        <family val="2"/>
        <scheme val="minor"/>
      </rPr>
      <t xml:space="preserve">. APOYAR A LA DECANA PARA LA SISTEMATIZACIÓN DE LA INFORMACIÓN PRODUCTO DE LA EVALUACIÓN DEL DESEMPEÑO DEL PERSONAL DOCENTE. </t>
    </r>
    <r>
      <rPr>
        <b/>
        <sz val="10"/>
        <rFont val="Calibri"/>
        <family val="2"/>
        <scheme val="minor"/>
      </rPr>
      <t>8</t>
    </r>
    <r>
      <rPr>
        <sz val="10"/>
        <rFont val="Calibri"/>
        <family val="2"/>
        <scheme val="minor"/>
      </rPr>
      <t xml:space="preserve">. APOYAR A LA DECANA EN LA CONSOLIDACIÓN DE LA INFORMACIÓN ESTADÍSTICA DE LOS POSGRADOS DE LA FACULTAD. </t>
    </r>
    <r>
      <rPr>
        <b/>
        <sz val="10"/>
        <rFont val="Calibri"/>
        <family val="2"/>
        <scheme val="minor"/>
      </rPr>
      <t>9</t>
    </r>
    <r>
      <rPr>
        <sz val="10"/>
        <rFont val="Calibri"/>
        <family val="2"/>
        <scheme val="minor"/>
      </rPr>
      <t>. APOYAR A LA DECANA EN TODAS LAS INICIATIVAS DE MERCADEO GESTIONADAS POR EL CENTRO DE POSGRADOS Y FORMACIÓN CONTINUA</t>
    </r>
    <r>
      <rPr>
        <b/>
        <sz val="10"/>
        <rFont val="Calibri"/>
        <family val="2"/>
        <scheme val="minor"/>
      </rPr>
      <t>.</t>
    </r>
  </si>
  <si>
    <t>130
134</t>
  </si>
  <si>
    <t>15000000
4020000</t>
  </si>
  <si>
    <t>CO1.REQ.5556060</t>
  </si>
  <si>
    <t>NO REALIZARÓN CONTRATACIÓN EN EL MES DE ENERO-2024</t>
  </si>
  <si>
    <t>https://community.secop.gov.co/Public/Tendering/OpportunityDetail/Index?noticeUID=CO1.NTC.5575630&amp;isFromPublicArea=True&amp;isModal=False</t>
  </si>
  <si>
    <t>ANGELA VERONICA ROMERO CARDENAS</t>
  </si>
  <si>
    <t>DIANA ROSA PICON PAHUANA</t>
  </si>
  <si>
    <t xml:space="preserve">LA PRESENTE ORDEN TIENE POR OBJETO LA COMPRA DE CIENTO CUARENTA Y TRES BATAS EN TELA ANTIFLUIDO DE LAFAYETTE CON BORDADO INSTITUCIONAL Y PUÑO DE RESORTE PARA QUE SEAN ENTREGADAS A LOS ESTUDIANTES DE LOS PROGRAMAS DE MEDICINA ODONTOLOGÍA Y ENFERMERÍA QUE REALIZARÁN SUS PRÁCTICAS PROFESIONALES EN EL PERIODO DOS MIL VEINTI CUATRO DEL PRIMER PERIODO </t>
  </si>
  <si>
    <t>CO1.REQ.5685032</t>
  </si>
  <si>
    <t>ODC-FCS-0001-2024</t>
  </si>
  <si>
    <t>https://community.secop.gov.co/Public/Tendering/OpportunityDetail/Index?noticeUID=CO1.NTC.5565976&amp;isFromPublicArea=True&amp;isModal=False</t>
  </si>
  <si>
    <t>NOHORA BENISSA MEZA CAMPO</t>
  </si>
  <si>
    <t>LA PRESENTE ORDEN TIENE POR OBJETO ELABORAR ORDENES DE PRESTACIÓN DE SERVICIOS PROFESIONALES APOYO A LA GESTIÓN SUMINISTRO Y COMPRA QUE SE REQUIERAN PARA EL DESARROLLO DE LAS ACTIVIDADES MISIONALES Y DE APOYO DE LA FACULTAD CIENCIAS DE LA SALUD DILIGENCIAR LOS FORMATOS REQUERIDOS PARA EL PROCESO DE CONTRATACIÓN DONDE LA FACULTAD CIENCIAS DE LA SALUD ACTÚA EN CALIDAD DE SUPERVISOR Y/O ORDENADOR DEL GASTO CARGAR EN LA PLATAFORMA SECOP II LA CONTRATACIÓN Y NOVEDADES DE CONTRATACIÓN REALIZADAS PARA LOS PROGRAMAS POSTGRADOS DE LA FACULTAD CIENCIAS DE LA SALUD Y DEMÁS QUE SE REQUIERAN</t>
  </si>
  <si>
    <t>CO1.REQ.5673680</t>
  </si>
  <si>
    <t>OPSP-FCS-0005-2024</t>
  </si>
  <si>
    <t>https://community.secop.gov.co/Public/Tendering/OpportunityDetail/Index?noticeUID=CO1.NTC.5510231&amp;isFromPublicArea=True&amp;isModal=False</t>
  </si>
  <si>
    <t>MAYA ALEJANDRA CADENA TEJEDA</t>
  </si>
  <si>
    <t>LA PRESENTE ORDEN TIENE POR OBJETO APOYAR AL DECANO EN LA COORDINACIÓN ACADÉMICA DE LOS PROGRAMAS DE POSTGRADOS MAESTRÍA EN PSICOLOGÍA CLÍNICA JURÍDICA Y FORENSE APOYAR AL DECANO EN LOS PROCESOS DE ACOMPAÑAMIENTO INTEGRAL DE LOS ESTUDIANTES APOYAR AL DECANO EN LA FORMULACIÓN DEL PRESUPUESTO QUE CORRESPONDE A CADA PROGRAMA ACADÉMICO APOYAR AL DECANO EN LOS COMPONENTES ACADÉMICOS DE LOS PROCESOS DE AUTOEVALUACIÓN PARA RENOVACIÓN DE REGISTRO CALIFICADO Y ACREDITACIÓN DE LOS PROGRAMAS DE POSGRADO ASIGNADOS</t>
  </si>
  <si>
    <t>CO1.REQ.5618709</t>
  </si>
  <si>
    <t>OPSP-FCS-0004-2024</t>
  </si>
  <si>
    <t>https://community.secop.gov.co/Public/Tendering/OpportunityDetail/Index?noticeUID=CO1.NTC.5504773&amp;isFromPublicArea=True&amp;isModal=False</t>
  </si>
  <si>
    <t>ALYDAYANA GARCERANT VILLEGAS</t>
  </si>
  <si>
    <t>APOYAR LAS ACTIVIDADES ADMINISTRATIVAS DE LOS PROGRAMAS DE EDUCACIÓN CONTINUA DE LA FACULTAD DE CIENCIAS DE LA SALUD APOYAR EL DISEÑO Y CREACIÓN DE LOS NUEVOS PROGRAMAS Y CURSOS PROPUESTOS ELABORAR EL PRESUPUESTO DE LOS PROGRAMAS DE EDUCACIÓN CONTINUA APOYARLA REALIZACIÓN DE LA PROGRAMACIÓN DE LAS ACTIVIDADES ACADÉMICAS PRESENTAR LA DOCUMENTACIÓN REQUERIDA PARA EL PROCESO DE CONTRATACIÓN Y PAGOS DE LOS DOCENTES Y PROVEEDORES REALIZAR SEGUIMIENTO CONTROL Y EVALUACIÓN DE LAS ACTIVIDADES ACADÉMICAS</t>
  </si>
  <si>
    <t>CO1.REQ.5612936</t>
  </si>
  <si>
    <t>OPSP-FCS-0003-2024</t>
  </si>
  <si>
    <t>https://community.secop.gov.co/Public/Tendering/OpportunityDetail/Index?noticeUID=CO1.NTC.5504771&amp;isFromPublicArea=True&amp;isModal=False</t>
  </si>
  <si>
    <t>SIBEL ALEXANDER CASTAÑEDA HENRIQUEZ</t>
  </si>
  <si>
    <t>APOYAR AL DECANO CON EL CUMPLIMIENTO DE LOS PROCESOS ACADÉMICO ADMINISTRATIVOS Y OPERATIVOS DE LOS PROGRAMAS MAESTRÍA EN PSICOLOGÍA CLÍNICA JURÍDICA Y FORENSE MAESTRÍA EN PSICOLOGÍA DE LAS ORGANIZACIONES Y DEL TRABAJO MAESTRÍA SALUD FAMILIAR Y COMUNITARIA DE LA FACULTAD DE CIENCIAS DE LA SALUD APOYAR AL DECANO EN LA ELABORACIÓN DEL PRESUPUESTO DE LOS PROGRAMAS DE POSGRADOS DE LA FACULTAD DE CIENCIAS DE LA SALUD APOYAR AL DECANO EN LA GESTIÓN DE TODO EL PROCESO DE INSCRIPCIÓN MATRÍCULA Y GRADO DE LOS ESTUDIANTES DE POSGRADO DE LA FACULTAD.</t>
  </si>
  <si>
    <t>CO1.REQ.5612612</t>
  </si>
  <si>
    <t>https://community.secop.gov.co/Public/Tendering/OpportunityDetail/Index?noticeUID=CO1.NTC.5504764&amp;isFromPublicArea=True&amp;isModal=False</t>
  </si>
  <si>
    <t>GLORIA PEÑA SALAZAR</t>
  </si>
  <si>
    <t>APOYAR AL DECANO CON EL CUMPLIMIENTO DE LOS PROCESOS ACADÉMICO ADMINISTRATIVOS Y OPERATIVOS DE LOS PROGRAMAS DE LA FACULTAD DE CIENCIAS DE LA SALUD APOYAR AL DECANO EN LA ELABORACIÓN DEL PRESUPUESTO DE LOS PROGRAMAS ESPECIALIZACIÓN EN SEGURIDAD Y SALUD EN EL TRABAJO MAESTRÍA EPIDEMIOLOGIA MAESTRÍA EN ENFERMERÍA MAESTRÍA EN SALUD MENTAL EN COMUNIDADES DIVERSAS DE LA FACULTAD DE CIENCIAS DE LA SALUD</t>
  </si>
  <si>
    <t>CO1.REQ.5612159</t>
  </si>
  <si>
    <t>FACULTAD DE CIENCIAS DE LA SALUD</t>
  </si>
  <si>
    <t>https://community.secop.gov.co/Public/Tendering/ContractNoticePhases/View?PPI=CO1.PPI.29580964&amp;isFromPublicArea=True&amp;isModal=False</t>
  </si>
  <si>
    <t>IVAN MANUEL SANCHEZ</t>
  </si>
  <si>
    <t>INGRID YOHANA COQUIES PACHECO</t>
  </si>
  <si>
    <t>APOYAR EN LA ELABORACIÓN TÉCNICA DEL PRESUPUESTO ANUAL DE FUNCIONAMIENTO DEL PROGRAMA, APOYAR EN LA GESTIÓN, SEGUIMIENTO, CONTROL Y EVALUACIÓN TÉCNICA DE LA EJECUCIÓN PRESUPUESTAL DEL PROGRAMA, EN EL MARCO DE LOS PROCESOS Y PROCEDIMIENTOS INSTITUCIONALES, APOYAR EN EL SEGUIMIENTO Y GESTIÓN DE LA CARTERA FINANCIERA DEL DOCTORADO, APOYAR EN LA ELABORACIÓN Y ANÁLISIS DE REPORTES ADMINISTRATIVOS Y FINANCIEROS DEL DOCTORADO, APOYAR EN LA CONSTRUCCIÓN Y MANEJO DE BASES DE DATOS, APOYAR EN LA GESTIÓN DE LOS PROCESOS DE  VINCULACIÓN Y EVALUACIÓN DE LOS DOCENTES INVITADOS AL DOCTORADO, APOYAR EN LA GESTIÓN DE LOS PROCESOS DE DESPLAZAMIENTO, HOSPEDAJE, ATENCIÓN Y DE PAGO A LOS DOCENTES INVITADOS PARA REALIZACIÓN DE SEMINARIOS, TALLERES, SUFICIENCIAS INVESTIGATIVAS Y DEFENSAS DE TESIS DOCTORALES, APOYAR EN LA GESTIÓN DE LOS RECURSOS DE APOYO TÉCNICO Y LOGÍSTICO PARA EL FUNCIONAMIENTO DEL DOCTORADO, APOYAR EN LA SISTEMATIZACIÓN DE LAS ACTAS DE REUNIONES DEL EQUIPO ACADÉMICO DEL DOCTORADO, APOYAR EN LA DOCUMENTACIÓN DE LOS PROCESOS DE GESTIÓN ADMINISTRATIVA Y FINANCIERA DEL DOCTORADO EN EL MARCO DEL SGC DE LA INSTITUCIÓN (SISTEMA COGUI), APOYAR EN LA RECEPCIÓN Y ENVÍO DE CORRESPONDENCIA, ATENCIÓN TELEFÓNICA Y DIGITAL, SISTEMATIZACIÓN DEL ARCHIVO DOCUMENTAL (FÍSICO Y DIGITAL) DEL DOCTORADO, APOYAR AL PROFESIONAL PARA LA FORMULACIÓN, SEGUIMIENTO Y EVALUACIÓN DEL PLAN DE ACCIÓN DEL DOCTORADO,  APOYAR EN EL CONTROL DE ACTIVIDADES DE ADMINISTRACIÓN, POR MEDIO DE INFORMES ESTADÍSTICOS PERIÓDICOS PARA LAS ACTIVIDADES DE LAS ÁREAS ADMINISTRATIVAS, APOYAR CON EL CONTROL Y SEGUIMIENTO A DOCENTES INVITADOS, CONTRATOS, EQUIPOS, AL BUEN USO Y ADMINISTRACIÓN DE LOS RECURSOS ASIGNADOS AL PROGRAMA, APOYAR ADMINISTRATIVAMENTE EN EL PROCESO DE MATRÍCULA REGISTRO DE LOS ESTUDIANTES DE LAS COHORTES 84-7, 72-6, 66-5, 58-4, 50-3, 40-2 Y 35-1 DEL DOCTORADO, APOYAR EN LA ASISTENCIA A LAS ACTIVIDADES GENERALES PROGRAMADAS POR LA FACULTAD DE CIENCIAS DE LA EDUCACIÓN Y LA DIRECCIÓN DE CENTRO DE POSTGRADOS Y FORMACIÓN CONTINUA,  APOYAR EN LA ELABORACIÓN Y PRESENTACIÓN DE INFORMES E INFORMACIÓN SOLICITADA POR LA RED DE UNIVERSIDADES ESTATALES DE COLOMBIA – RUDECOLOMBIA</t>
  </si>
  <si>
    <t>CO1.REQ.5664180</t>
  </si>
  <si>
    <t>OPSP-CPF-0020-2024</t>
  </si>
  <si>
    <t>https://community.secop.gov.co/Public/Tendering/ContractNoticePhases/View?PPI=CO1.PPI.29475709&amp;isFromPublicArea=True&amp;isModal=False</t>
  </si>
  <si>
    <t>YAJAIRA LILIANA MACHADO ZARAZA</t>
  </si>
  <si>
    <t>KATRIN KARINA GONZALEZ MONTERO</t>
  </si>
  <si>
    <t>APOYAR LA ATENCIÓN DE LOS USUARIOS DEL CENTRO DE POSGRADOS Y FORMACIÓN CONTINUA DESDE LOS DIFERENTES CANALES DE DIFUSIÓN E INFORMACIÓN, APOYAR EN LA LOGÍSTICA DE LOS EVENTOS Y SESIONES EDUCATIVAS REALIZADOS POR EL CENTRO DE POSGRADOS Y FORMACIÓN CONTINUA, APOYAR EN LA ORGANIZACIÓN DE LOS PROCESOS DE MERCADEO, APOYAR EN LA VERIFICACIÓN DE LA ACTUALIZACIÓN DE LA PÁGINA WEB DEL CENTRO DE POSGRADOS Y FORMACIÓN CONTINUA, APOYAR EN EL SEGUIMIENTO DE LEADS GENERADOS EN LAS CAMPAÑAS PUBLICITARIAS DE LAS REDES SOCIALES, APOYAR EN LA ELABORACIÓN DE ACTAS DE REUNIONES DESARROLLADAS EN TORNO A LA EJECUCIÓN DE SUS ACTIVIDADES</t>
  </si>
  <si>
    <t>CO1.REQ.5633767</t>
  </si>
  <si>
    <t>OAG-CPF-0019-2024</t>
  </si>
  <si>
    <t>https://community.secop.gov.co/Public/Tendering/ContractNoticePhases/View?PPI=CO1.PPI.29475602&amp;isFromPublicArea=True&amp;isModal=False</t>
  </si>
  <si>
    <t>JUANA MARIN PINEDA</t>
  </si>
  <si>
    <t>JESUS DAVID SUAREZ LOBATO</t>
  </si>
  <si>
    <t>APOYAR AL CENTRO DE POSGRADOS Y FORMACIÓN CONTINUA EN ARTICULACIÓN CON LA OFICINA DE ASEGURAMIENTO DE LA CALIDAD, LOS PROCESOS DE CREACIÓN, MODIFICACIÓN Y RENOVACIÓN DE LOS REGISTROS CALIFICADOS DE LOS PROGRAMAS DE POSGRADOS DE LA FACULTAD DE CIENCIAS EMPRESARIALES Y ECONÓMICAS, APOYAR EN LOS CARGUES DE PROGRAMAS ANTE LA PLATAFORMA SACES DEL MINISTERIO DE EDUCACIÓN EN ARTICULACIÓN CON LA OFICINA ASEGURAMIENTO DE LA CALIDAD, APOYAR EN LA REDACCIÓN Y PRESENTACIÓN DE LOS INFORMES DE AUTOEVALUACIÓN, DE LOS PROGRAMAS DE POSGRADOS ASIGNADOS CON LAS EVIDENCIAS CORRESPONDIENTES, APOYAR EN LA ASISTENCIA A REUNIONES PROGRAMADAS POR LA OFICINA DE ASEGURAMIENTO DE LA CALIDAD, LAS FACULTADES Y EL MINISTERIO DE EDUCACIÓN CORRESPONDIENTE A PROCESOS DE AUTOEVALUACIÓN, CAPACITACIONES Y SOCIALIZACIONES CON RESPECTO A LA NORMATIVIDAD VIGENTE, APOYAR EN LA ASISTIRÍA A LOS CONSEJOS DE PROGRAMAS DE LA FACULTAD DE INGENIERÍA COMO DELEGADO DE LA DIRECTORA DEL CENTRO DE POSGRADOS Y FORMACIÓN CONTINUA, APOYAR EN LA INTERLOCUCIÓN CON GRUPOS DE INTERÉS EXTERNOS E INTERNOS, DE LOS PROCESOS ADMINISTRATIVOS Y ACADÉMICOS LIDERADOS POR EL CENTRO DE POSGRADOS Y FORMACIÓN CONTINUA, APOYAR EN LA ELABORACIÓN DE ACTAS DE REUNIONES DESARROLLADAS EN TORNO A LA EJECUCIÓN DE SUS ACTIVIDADES</t>
  </si>
  <si>
    <t>CO1.REQ.5633824</t>
  </si>
  <si>
    <t>OPSP-CPF-0018-2024</t>
  </si>
  <si>
    <t>https://community.secop.gov.co/Public/Tendering/ContractNoticePhases/View?PPI=CO1.PPI.29475502&amp;isFromPublicArea=True&amp;isModal=False</t>
  </si>
  <si>
    <t>LUIS CARLOS MENDOZA BERMUDEZ</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</si>
  <si>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EL ACOMPAÑAMIENTO DE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ASISTENCIAS DE LOS CONSEJOS DE PROGRAMAS DE LA FACULTAD DE CIENCIAS EMPRESARIALES Y ECONÓMICAS COMO DELEGADO DE LA DIRECTORA DEL CENTRO DE POSGRADOS Y FORMACIÓN CONTINUA, APOYAR EN LA ELABORACIÓN DE ACTAS DE REUNIONES DESARROLLADAS EN TORNO A LA EJECUCIÓN DE SUS ACTIVIDADES</t>
  </si>
  <si>
    <t>CO1.REQ.5633811</t>
  </si>
  <si>
    <t>OPSP-CPF-0017-2024</t>
  </si>
  <si>
    <t>https://community.secop.gov.co/Public/Tendering/ContractNoticePhases/View?PPI=CO1.PPI.29475211&amp;isFromPublicArea=True&amp;isModal=False</t>
  </si>
  <si>
    <t>ALFREDO DANIEL FLOREZ MARTINEZ</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</si>
  <si>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INFORMES MENSUALES DEL AVANCE DE LOS PROGRAMAS ASIGNADOS, APOYAR EN LA ASISTENCIA A LOS CONSEJOS DE PROGRAMAS DE LA FACULTAD DE CIENCIAS DE LA SALUD COMO DELEGADO DE LA DIRECTORA DEL CENTRO DE POSGRADOS Y FORMACIÓN CONTINUA, APOYAR EN LA ELABORACIÓN DE ACTAS DE REUNIONES DESARROLLADAS EN TORNO A LA EJECUCIÓN DE SUS ACTIVIDADES</t>
  </si>
  <si>
    <t>CO1.REQ.5633485</t>
  </si>
  <si>
    <t>OPSP-CPF-0016-2024</t>
  </si>
  <si>
    <t>https://community.secop.gov.co/Public/Tendering/ContractNoticePhases/View?PPI=CO1.PPI.29473866&amp;isFromPublicArea=True&amp;isModal=False</t>
  </si>
  <si>
    <t>MIGUEL ANTONIO SILVA ARRIETA</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</si>
  <si>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Y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LAS REUNIONES DE CONSEJOS DE PROGRAMAS DE LA FACULTAD DE CIENCIAS DE LA SALUD COMO DELEGADO DE LA DIRECTORA DEL CENTRO DE POSGRADOS Y FORMACIÓN CONTINUA, APOYAR EN LA ELABORACIÓN DE ACTAS DE REUNIONES DESARROLLADAS EN TORNO A LA EJECUCIÓN DE SUS ACTIVIDADES</t>
  </si>
  <si>
    <t>CO1.REQ.5633378</t>
  </si>
  <si>
    <t>OPSP-CPF-0015-2024</t>
  </si>
  <si>
    <t>https://community.secop.gov.co/Public/Tendering/ContractNoticePhases/View?PPI=CO1.PPI.29474527&amp;isFromPublicArea=True&amp;isModal=False</t>
  </si>
  <si>
    <t>NATALIA CAMILA OSORIO MARIN</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</si>
  <si>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6) APOYAR EN LA ASISTENCIA A TODAS LAS REUNIONES PROGRAMADAS POR LA OFICINA DE ASEGURAMIENTO DE LA CALIDAD, LAS FACULTADES Y EL MINISTERIO DE EDUCACIÓN CORRESPONDIENTE A CAPACITACIONES Y SOCIALIZACIONES CON RESPECTO A LA NORMATIVIDAD VIGENTE. 7) APOYAR EN LA PRESENTACIÓN DE INFORMES MENSUALES DEL AVANCE DE LOS PROGRAMAS ASIGNADOS. 8) APOYAR EN LA ASISTENCIA A LOS CONSEJOS DE PROGRAMAS DE LA FACULTAD DE CIENCIAS EMPRESARIALES Y ECONÓMICAS COMO DELEGADO DE LA DIRECTORA DEL CENTRO DE POSGRADOS Y FORMACIÓN CONTINUA. 9) APOYAR EN LA ELABORACIÓN DE ACTAS DE REUNIONES DESARROLLADAS EN TORNO A LA EJECUCIÓN DE SUS ACTIVIDADES</t>
  </si>
  <si>
    <t>CO1.REQ.5633620</t>
  </si>
  <si>
    <t>OPSP-CPF-0014-2024</t>
  </si>
  <si>
    <t>https://community.secop.gov.co/Public/Tendering/ContractNoticePhases/View?PPI=CO1.PPI.29439562&amp;isFromPublicArea=True&amp;isModal=False</t>
  </si>
  <si>
    <t xml:space="preserve">ANGIE CAMILA LAVALLE ASTILLO </t>
  </si>
  <si>
    <t>APOYAR EN LOS PROCESOS DE CREACIÓN Y PRESENTACIÓN DE LOS PROGRAMAS NUEVOS DE LA FACULTAD DE HUMANIDADES, APOYAR AL CENTRO DE POSGRADOS Y FORMACIÓN CONTINUA EN ARTICULACIÓN CON LA OFICINA DE ASEGURAMIENTO DE LA CALIDAD EN LOS PROCESOS DE AUTOEVALUACIÓN, MODIFICACIÓN Y RENOVACIÓN DE LOS REGISTROS CALIFICADOS DE LOS PROGRAMAS DE POSGRADOS DE LA FACULTAD DE HUMANIDADES, APOYAR EN LA REVISIÓN DE ESTILO, GRAMÁTICA Y REDACCIÓN DE LOS DOCUMENTOS REQUERIDOS PARA SOLICITUD Y RENOVACIÓN  DE REGISTROS CALIFICADOS, APOYAR A LA FACULTAD DE HUMANIDADES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HUMANIDADES COMO DELEGADO DE LA DIRECTORA DEL CENTRO DE POSGRADOS Y FORMACIÓN CONTINUA, APOYAR EN LA ELABORACIÓN DE ACTAS DE REUNIONES DESARROLLADAS EN TORNO A LA EJECUCIÓN DE SUS ACTIVIDADES</t>
  </si>
  <si>
    <t>CO1.REQ.5622124</t>
  </si>
  <si>
    <t>OPSP-CPF-0013-2024</t>
  </si>
  <si>
    <t>https://community.secop.gov.co/Public/Tendering/ContractNoticePhases/View?PPI=CO1.PPI.29438223&amp;isFromPublicArea=True&amp;isModal=False</t>
  </si>
  <si>
    <t>ADRIANA CASTILLA MEJIA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</si>
  <si>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LA ELABORACIÓN Y ACTUALIZACIÓN DE BASE DE DATOS DE EGRESADOS DEL CENTRO DE POSGRADOS Y FORMACIÓN CONTINUA, APOYAR EN PROCESOS DE DIVULGACIÓN Y PROMOCIÓN DE INFORMACIÓN A ESTUDIANTES, ASPIRANTES Y EGRESADOS DEL CENTRO DE POSGRADOS Y FORMACIÓN CONTINUA, APOYAR EN EL SEGUIMIENTO DE LEADS GENERADOS EN LAS CAMPAÑAS PUBLICITARIAS DE LAS REDES SOCIALES, APOYAR EN LA ELABORACIÓN DE ACTAS DE REUNIONES DESARROLLADAS EN TORNO A LA EJECUCIÓN DE SUS ACTIVIDADES</t>
  </si>
  <si>
    <t>CO1.REQ.5621735</t>
  </si>
  <si>
    <t>OAG-CPF-0012-2024</t>
  </si>
  <si>
    <t>https://community.secop.gov.co/Public/Tendering/ContractNoticePhases/View?PPI=CO1.PPI.29437024&amp;isFromPublicArea=True&amp;isModal=False</t>
  </si>
  <si>
    <t>MERCEDES NOHEMY SANTRICH MANJARRES</t>
  </si>
  <si>
    <t>APOYAR EN LA ASIGNACIÓN Y SEÑALIZACIÓN DE LOS ESPACIOS FÍSICOS PARA LAS CLASES DE DIPLOMADOS, ESPECIALIZACIONES, MAESTRÍAS Y DOCTORADOS DEL CENTRO DE POSTGRADOS Y FORMACIÓN CONTINUA, APOYAR EN TODO LO RELACIONADO CON EL REQUERIMIENTO DE EQUIPOS AUDIOVISUALES Y SERVICIOS DE CAFETERÍA NECESARIOS PARA ATENDER LAS CLASES DE LOS PROGRAMAS DEL CENTRO DE POSTGRADOS Y FORMACIÓN CONTINUA, 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LAS DESCARGAS DE COMPROBANTES DE EGRESOS DEL SINAP, APOYAR EN LA ELABORACIÓN DE ACTAS DE REUNIONES DESARROLLADAS EN TORNO A LA EJECUCIÓN DE SUS ACTIVIDADES</t>
  </si>
  <si>
    <t>CO1.REQ.5620865</t>
  </si>
  <si>
    <t>OAG-CPF-0011-2024</t>
  </si>
  <si>
    <t>https://community.secop.gov.co/Public/Tendering/ContractNoticePhases/View?PPI=CO1.PPI.29435963&amp;isFromPublicArea=True&amp;isModal=False</t>
  </si>
  <si>
    <t>MARLA MAESTRE MEYER</t>
  </si>
  <si>
    <t>IRIS TAHIRÍ CASTRO ROMERO</t>
  </si>
  <si>
    <t>APOYAR EN LA ELABORACIÓN DE INFORMES DE ESTADÍSTICOS DEL PRESUPUESTO DEL CENTRO DE POSGRADOS. 2. APOYAR EN LA ELABORACIÓN DE INFORMES ESTADÍSTICOS REQUERIDOS POR LA DIRECCIÓN DEL CENTRO DE POSGRADO, APOYAR EN LA PLANEACIÓN PRESUPUESTAL DEL CENTRO DE POSGRADO, APOYAR EN EL ACOMPAÑAMIENTO DEL ÁREA FINANCIERA DEL CENTRO DE POSGRADOS, APOYAR EN LOS PROYECTOS Y CONVENIOS INTERINSTITUCIONALES PARA VENTA DE SERVICIO,  APOYAR EL SEGUIMIENTO PRESUPUESTAL DEL CENTRO DE POSGRADOS, APOYAR EN LA VALIDACIÓN Y ELABORACIÓN DE PRESUPUESTOS DE POSGRADOS CON LAS FACULTADES, APOYAR EL COSTEO DE PROGRAMAS DE POSGRADO NUEVOS Y ANTIGUOS, APOYAR EN LA ELABORACIÓN DE ACTAS DE REUNIONES DESARROLLADAS EN TORNO A LA EJECUCIÓN DE SUS ACTIVIDADES</t>
  </si>
  <si>
    <t>CO1.REQ.5620631</t>
  </si>
  <si>
    <t>OPSP-CPF-0010-2024</t>
  </si>
  <si>
    <t>https://community.secop.gov.co/Public/Tendering/ContractNoticePhases/View?PPI=CO1.PPI.29434681&amp;isFromPublicArea=True&amp;isModal=False</t>
  </si>
  <si>
    <t>LUCY RAQUEL GRACIA GAMARRA</t>
  </si>
  <si>
    <t>APOYAR EN EL CARGUE DE INFORMACIÓN DE CONTRATOS EN LA PLATAFORMA SIAOBSERVA, APOYAR EN LA REALIZACIÓN Y RENDICIÓN DE INFORMES CONCERNIENTES A PLATAFORMA SIAOBSERVA, INFORME F20 LEY DE TRANSPARENCIA E INFORME F20 CONTRALORÍA, APOYAR EN LAS DESCARGAS DE COMPROBANTES DE EGRESOS DEL SINAP, APOYAR EN EL SEGUIMIENTO CONTINUO DE LOS PROCESOS INTERNOS PARA GARANTIZAR EL CUMPLIMIENTO DE LOS ESTÁNDARES DE CALIDAD ESTABLECIDOS, ELABORACIÓN DE ACTAS DE REUNIONES Y MANTENIMIENTO DE UN SISTEMA ORGANIZADO DE DOCUMENTACIÓN DE CALIDAD Y MATRICES DE RIESGO PARA FACILITAR LA CONSULTA Y SEGUIMIENTO, APOYAR EN LA ORGANIZACIÓN Y CONSTRUCCIÓN DE PROPUESTAS DE FORMACIÓN CONTINUA, ELABORACIÓN DE PRESUPUESTOS PARA LOS DIPLOMADOS CREADOS EN EL CENTRO DE POSGRADOS Y REVISIÓN DE VIABILIDAD PRESUPUESTAL DE LOS DIPLOMADOS A OFERTARSE, APOYAR EN LA ELABORACIÓN DE ACTAS DE REUNIONES DESARROLLADAS EN TORNO A LA EJECUCIÓN DE SUS ACTIVIDADES</t>
  </si>
  <si>
    <t>CO1.REQ.5620247</t>
  </si>
  <si>
    <t>OPSP-CPF-0009-2024</t>
  </si>
  <si>
    <t>https://community.secop.gov.co/Public/Tendering/ContractNoticePhases/View?PPI=CO1.PPI.29398301&amp;isFromPublicArea=True&amp;isModal=False</t>
  </si>
  <si>
    <t>SERGIO LUIS BUITRAGO PADILLA</t>
  </si>
  <si>
    <t>APOYAR EL DISEÑO DE PIEZAS PUBLICITARIAS E INFORMATIVAS DE LOS PROGRAMAS DEL CENTRO DE POSGRADOS Y FORMACIÓN CONTINUA, APOYAR EN LA DIAGRAMACIÓN DE DIAPOSITIVAS REQUERIDAS POR LA DIRECCIÓN DEL CENTRO DE POSGRADOS Y FORMACIÓN CONTINUA, APOYAR EL DESARROLLO Y MONTAJE DE INTERFACES GRÁFICAS DE LOS SISTEMAS DE INFORMACIÓN WEB, APOYAR EN LA ELABORACIÓN DE ACTAS DE REUNIONES DESARROLLADAS EN TORNO A LA EJECUCIÓN DE SUS ACTIVIDADES</t>
  </si>
  <si>
    <t>CO1.REQ.5608583</t>
  </si>
  <si>
    <t>OPSP-CPF-0008-2024</t>
  </si>
  <si>
    <t>https://community.secop.gov.co/Public/Tendering/ContractNoticePhases/View?PPI=CO1.PPI.29395885&amp;isFromPublicArea=True&amp;isModal=False</t>
  </si>
  <si>
    <t>BEATRIZ YULIETH BOLAÑO DE LA VICTORIA</t>
  </si>
  <si>
    <t>APOYAR EN MANTENER UNA PRESENCIA ACTIVA Y ATRACTIVA EN LAS REDES SOCIALES DEL CENTRO DE POSGRADOS, APOYAR EN EL DESARROLLO Y EJECUCIÓN DE CONTENIDO PARA AUMENTAR LA PARTICIPACIÓN Y EL CRECIMIENTO DE SEGUIDORES, APOYAR EN EL MONITOREO Y RESPUESTAS A LOS COMENTARIOS COMO MENSAJES DE LOS SEGUIDORES DE MANERA OPORTUNA Y PROFESIONAL, APOYAR EN LA CREACIÓN Y PROGRAMACIÓN DE CONTENIDO RELEVANTE Y ATRACTIVO PARA LAS REDES SOCIALES, APOYAR AL EQUIPO DE MARKETING PARA GARANTIZAR UNA ESTRATEGIA COHERENTE EN LÍNEA Y FUERA DE LÍNEA, APOYAR EN LA REALIZACIÓN DE ANÁLISIS DE DATOS PARA EVALUAR EL RENDIMIENTO Y AJUSTAR ESTRATEGIAS SEGÚN SEA NECESARIO, APOYAR EN FOMENTAR LA PARTICIPACIÓN DE LA COMUNIDAD Y LA GENERACIÓN DE CONTENIDO GENERADO POR EL USUARIO, APOYAR EN LA REDACCIÓN Y ACTUALIZACIÓN DE NOTICIAS PARA LA PÁGINA WEB Y ENVÍO POR CORREO ELECTRÓNICO, APOYAR EN LA ELABORACIÓN DE ACTAS DE REUNIONES DESARROLLADAS EN TORNO A LA EJECUCIÓN DE SUS ACTIVIDADES</t>
  </si>
  <si>
    <t>CO1.REQ.5607988</t>
  </si>
  <si>
    <t>OPSP-CPF-0007-2024</t>
  </si>
  <si>
    <t>https://community.secop.gov.co/Public/Tendering/ContractNoticePhases/View?PPI=CO1.PPI.29394011&amp;isFromPublicArea=True&amp;isModal=False</t>
  </si>
  <si>
    <t>SILVIA PATRICIA BURGOS BOHORQUEZ</t>
  </si>
  <si>
    <t>APOYAR EN LA COORDINACIÓN DE LA CONSTRUCCIÓN DE NUEVOS PROGRAMAS Y PROCESOS DE AUTOEVALUACIÓN PARA RENOVACIÓN DE REGISTRO CALIFICADO, APOYAR EN LA IMPLEMENTACIÓN DE INICIATIVAS PARA EL MEJORAMIENTO DE LA CALIDAD ACADÉMICA DE LOS POSGRADOS, APOYAR A LA DIRECCIÓN EN EL ANÁLISIS Y GESTIÓN DE INDICADORES ACADÉMICOS,  APOYAR EN LOS PROCESOS Y DESARROLLO DE LAS ACTIVIDADES ACADÉMICAS DE LOS DIFERENTES PROGRAMAS DEL CENTRO DE POSGRADOS Y FORMACIÓN CONTINUA, APOYAR EN LA FORMULACIÓN Y EJECUCIÓN DE LAS POLÍTICAS, PLANES, PROYECTOS, PROCESOS Y NORMATIVA INSTITUCIONAL,  APOYAR EN LA ESTANDARIZACIÓN DE LOS PROCESOS, PROCEDIMIENTOS, FORMATOS, GUÍAS, INSTRUCTIVOS DEL CENTRO DE POSGRADOS Y FORMACIÓN CONTINUA,  DE ACUERDO A LOS LINEAMIENTOS ESTABLECIDOS DESDE EL GRUPO  DE GESTIÓN DE LA  CALIDAD, APOYAR EN LA IMPLEMENTACIÓN DE EVALUACIÓN DOCENTE EN LOS POSGRADOS, APOYAR EN LA ELABORACIÓN DE ACTAS DE REUNIONES DESARROLLADAS EN TORNO A LA EJECUCIÓN DE SUS ACTIVIDADES</t>
  </si>
  <si>
    <t>CO1.REQ.5607420</t>
  </si>
  <si>
    <t>OPSP-CPF-0006-2024</t>
  </si>
  <si>
    <t>https://community.secop.gov.co/Public/Tendering/ContractNoticePhases/View?PPI=CO1.PPI.29387949&amp;isFromPublicArea=True&amp;isModal=False</t>
  </si>
  <si>
    <t>STEPHANIE PEÑARANDA MEZA</t>
  </si>
  <si>
    <t>APOYAR A LA DIRECCIÓN DEL CENTRO DE POSGRADOS EN LA ARTICULACIÓN CON LAS COORDINACIONES ADMINISTRATIVAS DE LOS POSGRADOS DE CADA FACULTAD, APOYAR A LA DIRECCIÓN DEL CENTRO DE POSGRADOS EN LA GESTIÓN DE PROCESOS ADMINISTRATIVOS, APOYAR LA GESTIÓN DE CONVENIOS INTERINSTITUCIONALES PARA EL CENTRO DE POSGRADOS Y FORMACIÓN CONTINUA, APOYAR EN EL DISEÑO DE ARTICULACIÓN DE CURSOS Y DIPLOMADOS CON LA OFERTA POSGRADUAL ACTIVA, APOYAR A LA COORDINACIÓN DE DIPLOMADOS EN EL DESARROLLO Y CREACIÓN DE OFERTAS DE EDUCACIÓN CONTINUA, APOYAR LA COORDINACIÓN Y DESARROLLO DE ACTIVIDADES DE MERCADEO PARA PROMOVER LA OFERTA DEL CENTRO DE POSGRADO, APOYAR EN LA ELABORACIÓN DE ACTAS DE REUNIONES DESARROLLADAS EN TORNO A LA EJECUCIÓN DE SUS ACTIVIDADES</t>
  </si>
  <si>
    <t>CO1.REQ.5605680</t>
  </si>
  <si>
    <t>OPSP-CPF-0005-2024</t>
  </si>
  <si>
    <t>https://community.secop.gov.co/Public/Tendering/ContractNoticePhases/View?PPI=CO1.PPI.29390028&amp;isFromPublicArea=True&amp;isModal=False</t>
  </si>
  <si>
    <t>DILZO RAFAEL RADA CANTILLO</t>
  </si>
  <si>
    <t>APOYAR EN LA ASESORÍA DE TODO LO REFERENTE AL DISEÑO Y PUBLICIDAD PARA EL MEJORAMIENTO DE LA IMAGEN DEL CENTRO DE POSGRADOS Y FORMACIÓN CONTINUA, APOYAR LA REVISIÓN DE LAS PRODUCCIONES GRÁFICAS ELABORADAS POR LOS COLABORADORES DEL ÁREA, APOYAR EN LA ELABORACIÓN DE TODO LO REFERENTE A LA IDENTIDAD CORPORATIVA DEL CENTRO DE POSGRADOS Y FORMACIÓN CONTINUA, APOYAR EN LA CREACIÓN Y ACTUALIZACIÓN DE LOS DISEÑOS DE LA PUBLICIDAD DE LOS PROGRAMAS EXISTENTES Y DE LOS NUEVOS PROGRAMAS DEL CENTRO DE POSGRADOS Y FORMACIÓN CONTINUA, APOYAR EN LA DIAGRAMACIÓN DE DIAPOSITIVAS REQUERIDAS POR LA DIRECCIÓN DEL CENTRO DE POSGRADOS Y FORMACIÓN CONTINUA, APOYAR EN LA REALIZACIÓN DE TODAS LAS CREACIONES DE LAS ANIMACIONES 2D Y 3D CON REFERENCIA DE LOS PROGRAMAS EXISTENTES Y DE LOS NUEVOS PROGRAMAS DEL CENTRO DE POSGRADOS Y FORMACIÓN CONTINUA, APOYAR EN LA ELABORACIÓN DE ACTAS DE REUNIONES DESARROLLADAS EN TORNO A LA EJECUCIÓN DE SUS ACTIVIDADES</t>
  </si>
  <si>
    <t>CO1.REQ.5605741</t>
  </si>
  <si>
    <t>OPSP-CPF-0004-2024</t>
  </si>
  <si>
    <t>https://community.secop.gov.co/Public/Tendering/ContractNoticePhases/View?PPI=CO1.PPI.29389902&amp;isFromPublicArea=True&amp;isModal=False</t>
  </si>
  <si>
    <t>GENITH ISABEL GARZON ALVAREZ</t>
  </si>
  <si>
    <t>APOYAR EN LO RELATIVO A LA GESTION DE COBRANZA Y RECUPERACION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APOYAR EN LA ATENCIÓN AL PÚBLICO CON CARTERA MOROSA EN COBRO PRE JURÍDICO Y/O JURÍDICO, APOYAR EN LA ELABORACIÓN DE VOLANTES DE CONSIGNACIÓN PARA EL PAGO DE LAS CUOTAS MENSUALES (RECAUDO VIGENCIAS ANTERIORES),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APOYAR EN LA ELABORACIÓN Y VERIFICACIÓN DE LA SUSCRIPCIÓN DE LOS ACUERDOS DE PAGO QUE SE LOGRE CON LOS DEUDORES Y CODEUDORES Y EN EL SEGUIMIENTO DE LOS MISMOS, APOYAR EN LA ACTUALIZACIÓN DE DATOS DE CONTACTO DE LOS DEUDORES Y CODEUDORES QUE LOGRE CONSOLIDAR Y REPORTARLOS A UNIMAGDALENA, APOYAR EN LA EXPEDICIÓN DE CERTIFICACIONES RELACIONADAS CON LAS OBLIGACIONES COBRADAS Y REQUERIDAS POR LOS DEUDORES Y/O CODEUDORES, APOYAR EN EL DIAGNOSTICO Y REPORTE DE LOS CRÉDITOS QUE NO SE HAN RECUPERADO, APOYAR EN LA EJECUCIÓN DE LOS PROCEDIMIENTOS COGUI RELACIONADAS CON LAS ACTIVIDADES DESARROLLADAS, APOYAR EN LA REALIZACIÓN DE INFORMES DETALLADOS DEL RESULTADO Y CONCLUSIONES DE LA COBRANZA REALIZADA, LOS CONVENIOS DE PAGO FIRMADOS Y LAS DEMANDAS PRESENTADAS, DONDE SE INCLUIRÁ UNA RELACIÓN DE LOS TRÁMITES ADELANTADOS INDICANDO EN QUÉ ESTADO SE ENCUENTRA CADA COBRO, CONVENIO O PROCESO PRESENTADO</t>
  </si>
  <si>
    <t>CO1.REQ.5605581</t>
  </si>
  <si>
    <t>OPSP-CPF-0003-2024</t>
  </si>
  <si>
    <t>https://community.secop.gov.co/Public/Tendering/ContractNoticePhases/View?PPI=CO1.PPI.29387765&amp;isFromPublicArea=True&amp;isModal=False</t>
  </si>
  <si>
    <t>JOHANA BARROS PEREZ</t>
  </si>
  <si>
    <t>APOYAR EN LA CREACIÓN Y APLICACIÓN DE ESTRATEGIAS DE MARKETING QUE GARANTICEN LA DIFUSIÓN DE LA OFERTA ACADÉMICA Y LA VENTA DE SERVICIOS, APOYAR EN LA PLANIFICACIÓN Y COORDINACIÓN DE PARTICIPACIÓN DEL CENTRO DE POSGRADOS EN EVENTOS ACADÉMICOS, COMERCIALES Y FERIAS INSTITUCIONALES, APOYAR EN LA COORDINACIÓN DE LA EJECUCIÓN DE CAMPAÑAS PUBLICITARIAS Y PROMOCIONALES, APOYAR EN LA COLABORACIÓN ESTRECHA ENTRE EL CENTRO DE POSGRADOS Y FORMACIÓN CONTINÚAN Y LAS DEMÁS DEPENDENCIAS DE LA UNIVERSIDAD PARA ASEGURAR LA ALINEACIÓN DE LOS ESFUERZOS DE MARKETING CON LOS OBJETIVOS GENERALES DE LA MISMA, APOYAR EN LA COORDINACIÓN DE CREACIÓN DE CONTENIDO PARA REDES SOCIALES Y MATERIAL PUBLICITARIO, APOYAR EN LA COORDINACIÓN Y LIDERAZGO DEL EQUIPO DE ATENCIÓN AL CLIENTE Y VENTAS DESDE TODOS LOS CANALES DISPUESTOS PARA ESTA ACTIVIDAD, APOYAR EN LA ELABORACIÓN DE ACTAS DE REUNIONES DESARROLLADAS EN TORNO A LA EJECUCIÓN DE SUS ACTIVIDADES</t>
  </si>
  <si>
    <t>CO1.REQ.5605734</t>
  </si>
  <si>
    <t>OPSP-CPF-0002-2024</t>
  </si>
  <si>
    <t>https://community.secop.gov.co/Public/Tendering/ContractNoticePhases/View?PPI=CO1.PPI.29387720&amp;isFromPublicArea=True&amp;isModal=False</t>
  </si>
  <si>
    <t>ANDRES ALBERTO SANCHEZ LARA</t>
  </si>
  <si>
    <t>APOYAR EN LOS ASPECTOS LEGALES DE LA EJECUCIÓN DE LOS PROYECTOS DE REGALÍAS EJECUTADAS POR EL CENTRO DE POSGRADOS, APOYAR JURÍDICAMENTE EN LA ELABORACIÓN DE CONVENIOS PARA LA VENTA DE SERVICIOS ACADÉMICOS DEL CENTRO DE POSTRADOS, APOYAR EN LA ELABORACIÓN DE LOS MODELOS DE LOS ACUERDOS ACADÉMICOS PARA LA CREACIÓN DE LOS NUEVOS PROGRAMAS DE POSTGRADOS, APOYAR EN LA ELABORACIÓN Y/O REVISIÓN Y CORRECCIÓN DE RESOLUCIONES DEL CENTRO DE POSGRADOS, APOYAR EN LA ELABORACIÓN REVISIÓN Y/O CORRECCIÓN DE LAS ÓRDENES ELABORADAS POR LA DEPENDENCIA DEL CENTRO DE POSGRADOS, APOYAR EN LA RECOPILACIÓN Y ACTUALIZACIÓN DE LAS NORMAS LEGALES, DE JURISPRUDENCIA, DOCTRINA Y DE LOS CONCEPTOS QUE TENGAN RELACIÓN CON EL ÁMBITO DE COMPETENCIA DEL CENTRO DE POSTGRADOS,  APOYAR EN LOS PROCESOS Y PROCEDIMIENTOS DE GESTIÓN DE LA CONTRATACIÓN DEL SISTEMA INTEGRAL DE LA CALIDAD "COGUI", APOYAR EN LA REVISIÓN Y APROBACIÓN DE DOCUMENTACIÓN REQUERIDA PARA LA CONTRATACIÓN, TENIENDO EN CUENTA LAS DIRECTRICES DADAS POR EL GRUPO DE CONTRATACIÓN DE LA INSTITUCIÓN, APOYAR EN LA REVISIÓN DE LOS CONVENIOS QUE HA ESTABLECIDO EL CENTRO DE POSTGRADOS Y FORMACIÓN CONTINUA, LA VIGENCIA Y PRÓRROGA DE LOS MISMOS, APOYAR EN LA PROYECCIÓN DE LAS RESPUESTAS DE LOS DERECHOS DE PETICIÓN Y TUTELAS, APOYAR EN LA ELABORACIÓN Y REVISIÓN DE LOS CONTRATOS DE CÁTEDRA, RESOLUCIONES DE PAGO Y REEMBOLSO, CONVENIOS Y DEMÁS ACTOS ADMINISTRATIVOS QUE SE GENEREN, APOYAR EN LA RESPUESTAS DE CONSULTAS DE TIPO JURÍDICO, APOYAR EN LA REPRESENTACIÓN JURÍDICA DE LA INSTITUCIÓN EN LOS PROCESOS JUDICIALES Y/O ADMINISTRATIVOS QUE SE REQUIERAN, APOYAR EN LA REVISIÓN Y APROBACIÓN DE LA DOCUMENTACIÓN CONTRACTUAL EN LA PLATAFORMA DEL GEDOCO, APOYAR EN LA ELABORACIÓN DE ACTAS DE REUNIONES DESARROLLADAS EN TORNO A LA EJECUCIÓN DE SUS ACTIVIDADES</t>
  </si>
  <si>
    <t>CO1.REQ.5605705</t>
  </si>
  <si>
    <t>OPSP-CPF-0001-2024</t>
  </si>
  <si>
    <t>CENTRO DE POSGRADOS Y FORMACIÓN CONTINUA</t>
  </si>
  <si>
    <t>IVAN SANCHEZ</t>
  </si>
  <si>
    <t>https://community.secop.gov.co/Public/Tendering/ContractNoticePhases/View?PPI=CO1.PPI.29568238&amp;isFromPublicArea=True&amp;isModal=False</t>
  </si>
  <si>
    <t>ELIZABETH CORDOBA</t>
  </si>
  <si>
    <t xml:space="preserve">LORENA PATRICIA BERMUDEZ CASTAÑEDA </t>
  </si>
  <si>
    <t>QUE LA CONTRATISTA DESARROLLE LAS SIGUIENTES ACTIVIDADES: 1) PROMOVER Y REALIZAR LA DIVULGACIÓN Y PUBLICIDAD DE LOS DIFERENTES PROGRAMAS O DIPLOMADOS DE FORMACIÓN CONTINUA. 2) ASESORAR Y HACER SEGUIMIENTO DURANTE EL PROCESO DE MATRÍCULA DE LOS ESTUDIANTES DE LOS PROGRAMAS O DIPLOMADOS. 3) HACER MENSUALMENTE SEGUIMIENTO E INFORMES REQUERIDOS ACERCA DE LA SITUACIÓN ACADÉMICA Y FINANCIERA DE LOS ESTUDIANTES DE LOS PROGRAMAS O DIPLOMADOS DE FORMACIÓN CONTINUA. 4) MANTENER ACTUALIZADA UNA BASE DE DATOS HISTÓRICA CON INFORMACIÓN ACADÉMICA Y FINANCIERA DE LOS PROGRAMAS O DIPLOMADOS. 5) DAR A CONOCER A LOS ESTUDIANTES MEDIANTE UNA INDUCCIÓN AL PROGRAMA: PROGRAMACIONES, MICRODISEÑO Y MATERIAL PEDAGÓGICO DE LAS ASIGNATURAS O MÓDULOS QUE VAN A CURSAR Y EL SOBRE EL MANEJO DE LAS PLATAFORMAS VIRTUALES. 6) APOYAR Y HACER SEGUIMIENTO A LAS PETICIONES, QUEJAS, RECLAMOS Y TRÁMITES PRESENTADOS. 7) RENDIR INFORME DE LAS ACTIVIDADES DESARROLLADAS DURANTE EL MES</t>
  </si>
  <si>
    <t>CO1.REQ.5660741</t>
  </si>
  <si>
    <t>OPSP-FCE-0015-2024</t>
  </si>
  <si>
    <t>https://community.secop.gov.co/Public/Tendering/OpportunityDetail/Index?noticeUID=CO1.NTC.5548073&amp;isFromPublicArea=True&amp;isModal=False</t>
  </si>
  <si>
    <t>HENRY SANCHEZ</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</si>
  <si>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</si>
  <si>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</si>
  <si>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CO1.REQ.5656878</t>
  </si>
  <si>
    <t>OPSP-FCE-0014-2024</t>
  </si>
  <si>
    <t>https://community.secop.gov.co/Public/Tendering/OpportunityDetail/Index?noticeUID=CO1.NTC.5542229&amp;isFromPublicArea=True&amp;isModal=False</t>
  </si>
  <si>
    <t>NATALY COHEN MALDONADO</t>
  </si>
  <si>
    <t xml:space="preserve">QUE LA CONTRATISTA REALICE LAS SIGUIENTES ACTIVIDADES EN EL PROGRAMA DE LICENCIATURA EN CEDUCACIÓN CAMPESIONA Y RURAL: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</si>
  <si>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CO1.REQ.5650489</t>
  </si>
  <si>
    <t>OPSP-FCE-0013-2024</t>
  </si>
  <si>
    <t>https://community.secop.gov.co/Public/Tendering/OpportunityDetail/Index?noticeUID=CO1.NTC.5541220&amp;isFromPublicArea=True&amp;isModal=False</t>
  </si>
  <si>
    <t>ANDREINA FIDELINA VILLA AREVALO</t>
  </si>
  <si>
    <t>OPSP-FCE-0012-2024</t>
  </si>
  <si>
    <t>https://community.secop.gov.co/Public/Tendering/OpportunityDetail/Index?noticeUID=CO1.NTC.5541216&amp;isFromPublicArea=True&amp;isModal=False</t>
  </si>
  <si>
    <t>MARGARITA ROSA BARRAZA HERAS</t>
  </si>
  <si>
    <t>QUE LA CONTRATISTA REALICE LAS SIGUIENTES ACTIVIDADES EN EL PROGRAMA DE LICENCIATURA EN LENGUAS EXTRANJERAS CON ÉNFASIS EN INGLÉS Y EN LOS PROCESOS DE AUTOEVALUACIÓN DE LOS PROGRAMAS DE PREGRADO DE LA FACULTAD DE CIENCIAS DE LA EDUCACIÓN: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20. ASISTIR A LAS ACTIVIDADES GENERALES PROGRAMADAS POR LA FACULTAD DE CIENCIAS DE LA EDUCACIÓN RELACIONADA CON LOS PROCESOS DE AUTOEVALUACIÓN.</t>
  </si>
  <si>
    <t>CO1.REQ.5649649</t>
  </si>
  <si>
    <t>OPSP-FCE-0011-2024</t>
  </si>
  <si>
    <t>https://community.secop.gov.co/Public/Tendering/OpportunityDetail/Index?noticeUID=CO1.NTC.5541075&amp;isFromPublicArea=True&amp;isModal=False</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</si>
  <si>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</si>
  <si>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</si>
  <si>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CO1.REQ.5647409</t>
  </si>
  <si>
    <t>OPSP-FCE-0010-2024</t>
  </si>
  <si>
    <t>https://community.secop.gov.co/Public/Tendering/OpportunityDetail/Index?noticeUID=CO1.NTC.5537589&amp;isFromPublicArea=True&amp;isModal=False</t>
  </si>
  <si>
    <t>LUISA LAVALLE PERILLA</t>
  </si>
  <si>
    <t>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</si>
  <si>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CO1.REQ.5646867</t>
  </si>
  <si>
    <t>OPSP-FCE-0009-2024</t>
  </si>
  <si>
    <t>https://community.secop.gov.co/Public/Tendering/OpportunityDetail/Index?noticeUID=CO1.NTC.5537897&amp;isFromPublicArea=True&amp;isModal=False</t>
  </si>
  <si>
    <t>DANIELA MARIA FERNANDEZ NORIEGA</t>
  </si>
  <si>
    <t xml:space="preserve">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</si>
  <si>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CO1.REQ.5646143</t>
  </si>
  <si>
    <t>OPSP-FCE-0008-2024</t>
  </si>
  <si>
    <t>https://community.secop.gov.co/Public/Tendering/OpportunityDetail/Index?noticeUID=CO1.NTC.5532755&amp;isFromPublicArea=True&amp;isModal=False</t>
  </si>
  <si>
    <t>NATALIA VASQUEZ VILORIA</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</si>
  <si>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</si>
  <si>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CO1.REQ.5641204</t>
  </si>
  <si>
    <t>OPSP-FCE-0007-2024</t>
  </si>
  <si>
    <t>https://community.secop.gov.co/Public/Tendering/OpportunityDetail/Index?noticeUID=CO1.NTC.5532434&amp;isFromPublicArea=True&amp;isModal=False</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</si>
  <si>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</si>
  <si>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</si>
  <si>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CO1.REQ.5640628</t>
  </si>
  <si>
    <t>OPSP-FCE-0006-2024</t>
  </si>
  <si>
    <t>https://community.secop.gov.co/Public/Tendering/OpportunityDetail/Index?noticeUID=CO1.NTC.5532419&amp;isFromPublicArea=True&amp;isModal=False</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</si>
  <si>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</si>
  <si>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</si>
  <si>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CO1.REQ.5640614</t>
  </si>
  <si>
    <t>OPSP-FCE-0005-2024</t>
  </si>
  <si>
    <t>https://community.secop.gov.co/Public/Tendering/ContractNoticePhases/View?PPI=CO1.PPI.29439153&amp;isFromPublicArea=True&amp;isModal=False</t>
  </si>
  <si>
    <t>ANA KAROLINA MELENDEZ VARELA</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</si>
  <si>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</si>
  <si>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CO1.REQ.5622287</t>
  </si>
  <si>
    <t>OPSP-FCE-0004-2024</t>
  </si>
  <si>
    <t>https://community.secop.gov.co/Public/Tendering/OpportunityDetail/Index?noticeUID=CO1.NTC.5512389&amp;isFromPublicArea=True&amp;isModal=False</t>
  </si>
  <si>
    <t>CO1.REQ.5620573</t>
  </si>
  <si>
    <t>OPSP-FCE-0003-2024</t>
  </si>
  <si>
    <t>https://community.secop.gov.co/Public/Tendering/OpportunityDetail/Index?noticeUID=CO1.NTC.5512181&amp;isFromPublicArea=True&amp;isModal=False</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</si>
  <si>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</si>
  <si>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</si>
  <si>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CO1.REQ.5620064</t>
  </si>
  <si>
    <t>OPSP-FCE-0002-2024</t>
  </si>
  <si>
    <t>https://community.secop.gov.co/Public/Tendering/OpportunityDetail/Index?noticeUID=CO1.NTC.5508608&amp;isFromPublicArea=True&amp;isModal=False</t>
  </si>
  <si>
    <t>OPSP-FCE-0001-2024</t>
  </si>
  <si>
    <t>FACULTAD DE C IENCIAS DE LA EDUCACIÓN</t>
  </si>
  <si>
    <t>CO1.REQ.5592172</t>
  </si>
  <si>
    <t>https://community.secop.gov.co/Public/Tendering/ContractNoticePhases/View?PPI=CO1.PPI.29349116&amp;isFromPublicArea=True&amp;isModal=False</t>
  </si>
  <si>
    <t>CO1.REQ.5603273</t>
  </si>
  <si>
    <t>https://community.secop.gov.co/Public/Tendering/ContractNoticePhases/View?PPI=CO1.PPI.29380959&amp;isFromPublicArea=True&amp;isModal=False</t>
  </si>
  <si>
    <t>CO1.REQ.5646648</t>
  </si>
  <si>
    <t>https://community.secop.gov.co/Public/Tendering/ContractNoticePhases/View?PPI=CO1.PPI.29519209&amp;isFromPublicArea=True&amp;isModal=False</t>
  </si>
  <si>
    <t>CO1.REQ.5670385</t>
  </si>
  <si>
    <t>https://community.secop.gov.co/Public/Tendering/ContractNoticePhases/View?PPI=CO1.PPI.29604377&amp;isFromPublicArea=True&amp;isModal=False</t>
  </si>
  <si>
    <t>CO1.REQ.5578752 </t>
  </si>
  <si>
    <t>https://community.secop.gov.co/Public/Tendering/ContractNoticePhases/View?PPI=CO1.PPI.29307244&amp;isFromPublicArea=True&amp;isModal=False</t>
  </si>
  <si>
    <t>OPSP-VAD-0280-2024</t>
  </si>
  <si>
    <t>CO1.REQ.5645895</t>
  </si>
  <si>
    <t>SERVICIOS DE ASESORIA PROFESIONAL LEGAL</t>
  </si>
  <si>
    <t>JOSE DE LOS SANTOS CHACIN Y ABOGADOS SAS</t>
  </si>
  <si>
    <t>HERMIDEZ JEREZ</t>
  </si>
  <si>
    <t>https://community.secop.gov.co/Public/Tendering/ContractNoticePhases/View?PPI=CO1.PPI.29516067&amp;isFromPublicArea=True&amp;isModal=False</t>
  </si>
  <si>
    <t>OPS-VAD-0282-2024</t>
  </si>
  <si>
    <t>CO1.REQ.5651858</t>
  </si>
  <si>
    <t>SERVICIO DE COMIDAS Y BEBIDAS PREPARADAS Y SERVICIO DE CATERING PARA EL DESARROLLO DE LAS SESIONES DEL CONSEJO SUPERIOR, CONSEJO ACADÉMICO, CONSEJO DE PLANEACIÓN, REUNIONES CON INVITADOS NACIONALES, INTERNACIONALES, MESAS DE TRABAJO CON DOCENTES, ADMINISTRATIVOS, ESTUDIANTES, PERSONAS EXTERNAS, CUERPO DIRECTIVO DE LA UNIVERSIDAD Y DEMÁS FUNCIONARIOS QUE CONCURRAN A LAS MISMAS, EN LA INSTALACIONES DE LA UNIVERSIDAD Y FUERA DE ELLA CUANDO SE TRATE DE UNA ACTIVIDAD INSTITUCIONAL. EL SERVICIO PUEDE INCLUIR SERVICIO DE COMIDAS PREPARADAS, TALES COMO MENÚ ESPECIAL, REFRIGERIOS, ALMUERZOS O CENAS TIPO BUFFET, ALMUERZOS EJECUTIVOS, COMIDAS CORRIENTES, PICADAS, BEBIDAS, MANTELERÍA, CUBIERTOS, CRISTALERÍA, SERVICIO DE MESEROS Y DEMÁS NECESARIOS PARA LA PRESTACIÓN DEL SERVICIO</t>
  </si>
  <si>
    <t>ALIMENTOS Y SERVICIOS S.A.S</t>
  </si>
  <si>
    <t>GLENDA ACOSTA MOLINA</t>
  </si>
  <si>
    <t>https://community.secop.gov.co/Public/Tendering/ContractNoticePhases/View?PPI=CO1.PPI.29535990&amp;isFromPublicArea=True&amp;isModal=False</t>
  </si>
  <si>
    <t>LA PRESENTE ORDEN TIENE POR OBJETO: DESARROLLAR LAS SIGUIENTES ACTIVIDADES DE APOYO OPERATIVO EN CENTRO PARA LA REGIONALIZACION DE LA EDUCACIÓN Y LAS OPORTUNIDADES-CREO PARA EL PERIODO 2024-I: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</si>
  <si>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OPSP-FHU-0005-2024</t>
  </si>
  <si>
    <t>OPSP-FCS-0001-2024</t>
  </si>
  <si>
    <t>OPSP-FCS-0002-2024</t>
  </si>
  <si>
    <t>CO1.REQ.5610831</t>
  </si>
  <si>
    <t>CO1.REQ.5649818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</si>
</sst>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_(* #,##0_);_(* \(#,##0\);_(* &quot;-&quot;??_);_(@_)"/>
    <numFmt numFmtId="166" formatCode="yyyy\/mm\/dd"/>
    <numFmt numFmtId="167" formatCode="yyyy\-mm\-dd;@"/>
    <numFmt numFmtId="168" formatCode="[$-F800]dddd\,\ mmmm\ dd\,\ yyyy"/>
    <numFmt numFmtId="169" formatCode="_-&quot;$&quot;\ * #,##0_-;\-&quot;$&quot;\ * #,##0_-;_-&quot;$&quot;\ * &quot;-&quot;??_-;_-@_-"/>
    <numFmt numFmtId="170" formatCode="yyyy\-mm\-dd"/>
    <numFmt numFmtId="172" formatCode="_-&quot;$&quot;\ * #,##0_-;\-&quot;$&quot;\ * #,##0_-;_-&quot;$&quot;\ * &quot;-&quot;_-;_-@_-"/>
    <numFmt numFmtId="173" formatCode="yyyy/mm/dd;@"/>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0"/>
      <name val="Arial"/>
      <family val="2"/>
    </font>
    <font>
      <sz val="10"/>
      <color theme="0" tint="-4.9989318521683403E-2"/>
      <name val="Calibri"/>
      <family val="2"/>
      <scheme val="minor"/>
    </font>
    <font>
      <sz val="10"/>
      <name val="Calibri"/>
      <family val="2"/>
      <scheme val="minor"/>
    </font>
    <font>
      <b/>
      <sz val="10"/>
      <name val="Calibri"/>
      <family val="2"/>
      <scheme val="minor"/>
    </font>
    <font>
      <b/>
      <sz val="11"/>
      <color rgb="FFFF0000"/>
      <name val="Calibri"/>
      <family val="2"/>
      <scheme val="minor"/>
    </font>
    <font>
      <b/>
      <u val="double"/>
      <sz val="10"/>
      <color theme="0" tint="-4.9989318521683403E-2"/>
      <name val="Calibri"/>
      <family val="2"/>
      <scheme val="minor"/>
    </font>
    <font>
      <u/>
      <sz val="11"/>
      <color theme="10"/>
      <name val="Calibri"/>
      <family val="2"/>
      <scheme val="minor"/>
    </font>
    <font>
      <sz val="11"/>
      <name val="Calibri"/>
      <family val="2"/>
    </font>
    <font>
      <u/>
      <sz val="10"/>
      <name val="Calibri"/>
      <family val="2"/>
      <scheme val="minor"/>
    </font>
    <font>
      <b/>
      <sz val="11"/>
      <name val="Calibri"/>
      <family val="2"/>
      <scheme val="minor"/>
    </font>
    <font>
      <b/>
      <sz val="11"/>
      <color theme="0" tint="-4.9989318521683403E-2"/>
      <name val="Calibri"/>
      <family val="2"/>
      <scheme val="minor"/>
    </font>
    <font>
      <sz val="11"/>
      <color theme="0" tint="-4.9989318521683403E-2"/>
      <name val="Calibri"/>
      <family val="2"/>
      <scheme val="minor"/>
    </font>
    <font>
      <b/>
      <u val="double"/>
      <sz val="11"/>
      <color theme="0" tint="-4.9989318521683403E-2"/>
      <name val="Calibri"/>
      <family val="2"/>
      <scheme val="minor"/>
    </font>
    <font>
      <sz val="36"/>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14" fillId="0" borderId="0"/>
    <xf numFmtId="172" fontId="1" fillId="0" borderId="0" applyFont="0" applyFill="0" applyBorder="0" applyAlignment="0" applyProtection="0"/>
    <xf numFmtId="0" fontId="14" fillId="0" borderId="0"/>
  </cellStyleXfs>
  <cellXfs count="371">
    <xf numFmtId="0" fontId="0" fillId="0" borderId="0" xfId="0"/>
    <xf numFmtId="9" fontId="0" fillId="0" borderId="0" xfId="3" applyFont="1" applyAlignment="1">
      <alignment horizontal="center"/>
    </xf>
    <xf numFmtId="0" fontId="3" fillId="0" borderId="0" xfId="0" applyFont="1" applyAlignment="1">
      <alignment vertical="center"/>
    </xf>
    <xf numFmtId="165"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0" fontId="0" fillId="5" borderId="0" xfId="0" applyFill="1"/>
    <xf numFmtId="9" fontId="0" fillId="5" borderId="0" xfId="3" applyFont="1" applyFill="1" applyAlignment="1">
      <alignment horizontal="center"/>
    </xf>
    <xf numFmtId="0" fontId="2" fillId="0" borderId="1" xfId="0" applyFont="1" applyBorder="1" applyAlignment="1">
      <alignment vertical="center"/>
    </xf>
    <xf numFmtId="0" fontId="2" fillId="0" borderId="9" xfId="0" applyFont="1" applyBorder="1" applyAlignment="1">
      <alignment vertical="center"/>
    </xf>
    <xf numFmtId="0" fontId="0" fillId="0" borderId="2" xfId="0" applyBorder="1"/>
    <xf numFmtId="165" fontId="4" fillId="3" borderId="12" xfId="1" applyNumberFormat="1" applyFont="1" applyFill="1" applyBorder="1" applyAlignment="1">
      <alignment vertical="center"/>
    </xf>
    <xf numFmtId="0" fontId="4" fillId="4" borderId="12" xfId="0" applyFont="1" applyFill="1" applyBorder="1" applyAlignment="1">
      <alignment horizontal="center" vertical="center"/>
    </xf>
    <xf numFmtId="0" fontId="5" fillId="0" borderId="0" xfId="0" applyFont="1"/>
    <xf numFmtId="0" fontId="2" fillId="0" borderId="10" xfId="0" applyFont="1" applyBorder="1" applyAlignment="1">
      <alignment vertical="center"/>
    </xf>
    <xf numFmtId="0" fontId="6" fillId="0" borderId="0" xfId="0" applyFont="1" applyAlignment="1">
      <alignment horizontal="center" vertical="center" wrapText="1"/>
    </xf>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5" fontId="6" fillId="7" borderId="6" xfId="2" applyNumberFormat="1" applyFont="1" applyFill="1" applyBorder="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2" fillId="0" borderId="0" xfId="0" applyFont="1"/>
    <xf numFmtId="0" fontId="10" fillId="10" borderId="3" xfId="0" applyFont="1" applyFill="1" applyBorder="1" applyAlignment="1">
      <alignment vertical="center"/>
    </xf>
    <xf numFmtId="0" fontId="10" fillId="10" borderId="4" xfId="0" applyFont="1" applyFill="1" applyBorder="1" applyAlignment="1">
      <alignment vertical="center"/>
    </xf>
    <xf numFmtId="0" fontId="10" fillId="10" borderId="5" xfId="0" applyFont="1" applyFill="1" applyBorder="1" applyAlignment="1">
      <alignment vertical="center"/>
    </xf>
    <xf numFmtId="0" fontId="2" fillId="9" borderId="16" xfId="0" applyFont="1" applyFill="1" applyBorder="1"/>
    <xf numFmtId="0" fontId="2" fillId="9" borderId="15" xfId="0" applyFont="1" applyFill="1" applyBorder="1"/>
    <xf numFmtId="0" fontId="2" fillId="9" borderId="17" xfId="0" applyFont="1" applyFill="1" applyBorder="1"/>
    <xf numFmtId="0" fontId="2" fillId="9" borderId="17" xfId="0" applyFont="1" applyFill="1" applyBorder="1" applyAlignment="1">
      <alignment horizontal="center"/>
    </xf>
    <xf numFmtId="0" fontId="2" fillId="9" borderId="6" xfId="0" applyFont="1" applyFill="1" applyBorder="1"/>
    <xf numFmtId="0" fontId="2" fillId="9" borderId="6" xfId="0" applyFont="1" applyFill="1" applyBorder="1" applyAlignment="1">
      <alignment horizontal="center"/>
    </xf>
    <xf numFmtId="0" fontId="2" fillId="9" borderId="15" xfId="1" applyNumberFormat="1" applyFont="1" applyFill="1" applyBorder="1" applyAlignment="1">
      <alignment horizontal="right"/>
    </xf>
    <xf numFmtId="0" fontId="2" fillId="9" borderId="17" xfId="1" applyNumberFormat="1" applyFont="1" applyFill="1" applyBorder="1" applyAlignment="1">
      <alignment horizontal="right"/>
    </xf>
    <xf numFmtId="44" fontId="4" fillId="6" borderId="6" xfId="0" applyNumberFormat="1" applyFont="1" applyFill="1" applyBorder="1" applyAlignment="1">
      <alignment vertical="center"/>
    </xf>
    <xf numFmtId="0" fontId="2" fillId="6" borderId="3" xfId="0" applyFont="1" applyFill="1" applyBorder="1" applyAlignment="1">
      <alignmen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2" fillId="9" borderId="3" xfId="0" applyFont="1" applyFill="1" applyBorder="1"/>
    <xf numFmtId="0" fontId="12" fillId="7" borderId="6" xfId="4" applyFont="1" applyFill="1" applyBorder="1" applyAlignment="1">
      <alignment horizontal="center" vertical="center" wrapText="1"/>
    </xf>
    <xf numFmtId="5" fontId="12" fillId="7" borderId="6" xfId="2" applyNumberFormat="1" applyFont="1" applyFill="1" applyBorder="1" applyAlignment="1">
      <alignment horizontal="center" vertical="center" wrapText="1"/>
    </xf>
    <xf numFmtId="9" fontId="12" fillId="7" borderId="6" xfId="3" applyFont="1" applyFill="1" applyBorder="1" applyAlignment="1">
      <alignment horizontal="center" vertical="center" wrapText="1"/>
    </xf>
    <xf numFmtId="0" fontId="2" fillId="9" borderId="14" xfId="0" applyFont="1" applyFill="1" applyBorder="1" applyAlignment="1">
      <alignment horizontal="center"/>
    </xf>
    <xf numFmtId="0" fontId="10" fillId="10" borderId="10" xfId="0" applyFont="1" applyFill="1" applyBorder="1" applyAlignment="1">
      <alignment vertical="center"/>
    </xf>
    <xf numFmtId="0" fontId="10" fillId="10" borderId="13" xfId="0" applyFont="1" applyFill="1" applyBorder="1" applyAlignment="1">
      <alignment vertical="center"/>
    </xf>
    <xf numFmtId="0" fontId="2" fillId="9" borderId="14" xfId="0" applyFont="1" applyFill="1" applyBorder="1"/>
    <xf numFmtId="0" fontId="2" fillId="9" borderId="18" xfId="0" applyFont="1" applyFill="1" applyBorder="1"/>
    <xf numFmtId="0" fontId="2" fillId="9" borderId="19" xfId="0" applyFont="1" applyFill="1" applyBorder="1"/>
    <xf numFmtId="0" fontId="10" fillId="10" borderId="11" xfId="0" applyFont="1" applyFill="1" applyBorder="1" applyAlignment="1">
      <alignment vertical="center"/>
    </xf>
    <xf numFmtId="0" fontId="2" fillId="9" borderId="20" xfId="0" applyFont="1" applyFill="1" applyBorder="1"/>
    <xf numFmtId="0" fontId="2" fillId="9" borderId="20" xfId="0" applyFont="1" applyFill="1" applyBorder="1" applyAlignment="1">
      <alignment horizontal="center"/>
    </xf>
    <xf numFmtId="0" fontId="2" fillId="9" borderId="10" xfId="0" applyFont="1" applyFill="1" applyBorder="1"/>
    <xf numFmtId="0" fontId="2" fillId="9" borderId="18" xfId="1" applyNumberFormat="1" applyFont="1" applyFill="1" applyBorder="1" applyAlignment="1">
      <alignment horizontal="right"/>
    </xf>
    <xf numFmtId="0" fontId="2" fillId="9" borderId="20" xfId="1" applyNumberFormat="1" applyFont="1" applyFill="1" applyBorder="1" applyAlignment="1">
      <alignment horizontal="right"/>
    </xf>
    <xf numFmtId="0" fontId="9" fillId="0" borderId="21" xfId="0" applyFont="1" applyBorder="1" applyAlignment="1" applyProtection="1">
      <alignment horizontal="center" vertical="center"/>
      <protection locked="0"/>
    </xf>
    <xf numFmtId="0" fontId="9" fillId="0" borderId="21" xfId="0" applyFont="1" applyBorder="1" applyAlignment="1" applyProtection="1">
      <alignment vertical="center"/>
      <protection locked="0"/>
    </xf>
    <xf numFmtId="0" fontId="9" fillId="0" borderId="21" xfId="0" applyFont="1" applyBorder="1" applyProtection="1">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vertical="center"/>
      <protection locked="0"/>
    </xf>
    <xf numFmtId="0" fontId="9" fillId="0" borderId="21" xfId="0" applyFont="1" applyBorder="1" applyAlignment="1" applyProtection="1">
      <alignment horizontal="right" vertical="center"/>
      <protection locked="0"/>
    </xf>
    <xf numFmtId="0" fontId="9" fillId="0" borderId="21" xfId="0" applyFont="1" applyBorder="1" applyAlignment="1" applyProtection="1">
      <alignment horizontal="right"/>
      <protection locked="0"/>
    </xf>
    <xf numFmtId="0" fontId="9" fillId="0" borderId="21" xfId="0" applyFont="1" applyBorder="1" applyAlignment="1" applyProtection="1">
      <alignment horizontal="left"/>
      <protection locked="0"/>
    </xf>
    <xf numFmtId="167" fontId="5" fillId="0" borderId="21" xfId="0" applyNumberFormat="1" applyFont="1" applyBorder="1" applyAlignment="1" applyProtection="1">
      <alignment horizontal="center" vertical="center"/>
      <protection locked="0"/>
    </xf>
    <xf numFmtId="167" fontId="5" fillId="0" borderId="21" xfId="0" applyNumberFormat="1" applyFont="1" applyBorder="1" applyAlignment="1">
      <alignment horizontal="center" vertical="center" wrapText="1"/>
    </xf>
    <xf numFmtId="0" fontId="9" fillId="0" borderId="21" xfId="0" applyFont="1" applyBorder="1"/>
    <xf numFmtId="166" fontId="9" fillId="0" borderId="21" xfId="0" applyNumberFormat="1" applyFont="1" applyBorder="1" applyAlignment="1" applyProtection="1">
      <alignment horizontal="center" vertical="center"/>
      <protection locked="0"/>
    </xf>
    <xf numFmtId="0" fontId="9" fillId="0" borderId="21" xfId="1" applyNumberFormat="1" applyFont="1" applyFill="1" applyBorder="1" applyAlignment="1" applyProtection="1">
      <alignment horizontal="right" vertical="center"/>
      <protection locked="0"/>
    </xf>
    <xf numFmtId="0" fontId="9" fillId="0" borderId="21" xfId="1" applyNumberFormat="1" applyFont="1" applyFill="1" applyBorder="1" applyAlignment="1">
      <alignment horizontal="right" vertical="center"/>
    </xf>
    <xf numFmtId="9" fontId="9" fillId="0" borderId="21" xfId="3" applyFont="1" applyFill="1" applyBorder="1" applyAlignment="1">
      <alignment horizontal="center" vertical="center"/>
    </xf>
    <xf numFmtId="0" fontId="9" fillId="0" borderId="22" xfId="0" applyFont="1" applyBorder="1" applyAlignment="1" applyProtection="1">
      <alignment horizontal="center" vertical="center"/>
      <protection locked="0"/>
    </xf>
    <xf numFmtId="0" fontId="9" fillId="0" borderId="22" xfId="0" applyFont="1" applyBorder="1" applyAlignment="1" applyProtection="1">
      <alignment vertical="center"/>
      <protection locked="0"/>
    </xf>
    <xf numFmtId="0" fontId="9" fillId="0" borderId="22" xfId="0" applyFont="1" applyBorder="1" applyProtection="1">
      <protection locked="0"/>
    </xf>
    <xf numFmtId="0" fontId="9" fillId="0" borderId="22" xfId="0" applyFont="1" applyBorder="1" applyAlignment="1" applyProtection="1">
      <alignment horizontal="center"/>
      <protection locked="0"/>
    </xf>
    <xf numFmtId="0" fontId="9" fillId="0" borderId="22" xfId="0" applyFont="1" applyBorder="1" applyAlignment="1" applyProtection="1">
      <alignment horizontal="left" vertical="center"/>
      <protection locked="0"/>
    </xf>
    <xf numFmtId="0" fontId="9" fillId="0" borderId="22" xfId="0" applyFont="1" applyBorder="1" applyAlignment="1" applyProtection="1">
      <alignment horizontal="right" vertical="center"/>
      <protection locked="0"/>
    </xf>
    <xf numFmtId="0" fontId="9" fillId="0" borderId="22" xfId="0" applyFont="1" applyBorder="1" applyAlignment="1" applyProtection="1">
      <alignment horizontal="right"/>
      <protection locked="0"/>
    </xf>
    <xf numFmtId="0" fontId="9" fillId="0" borderId="22" xfId="0" applyFont="1" applyBorder="1" applyAlignment="1" applyProtection="1">
      <alignment horizontal="left"/>
      <protection locked="0"/>
    </xf>
    <xf numFmtId="167" fontId="5" fillId="0" borderId="22" xfId="0" applyNumberFormat="1" applyFont="1" applyBorder="1" applyAlignment="1" applyProtection="1">
      <alignment horizontal="center"/>
      <protection locked="0"/>
    </xf>
    <xf numFmtId="167" fontId="5" fillId="0" borderId="22" xfId="0" applyNumberFormat="1" applyFont="1" applyBorder="1" applyAlignment="1">
      <alignment horizontal="center" vertical="center" wrapText="1"/>
    </xf>
    <xf numFmtId="0" fontId="9" fillId="0" borderId="22" xfId="0" applyFont="1" applyBorder="1"/>
    <xf numFmtId="166" fontId="9" fillId="0" borderId="22" xfId="0" applyNumberFormat="1" applyFont="1" applyBorder="1" applyAlignment="1" applyProtection="1">
      <alignment horizontal="center" vertical="center"/>
      <protection locked="0"/>
    </xf>
    <xf numFmtId="0" fontId="9" fillId="0" borderId="22" xfId="1" applyNumberFormat="1" applyFont="1" applyFill="1" applyBorder="1" applyAlignment="1" applyProtection="1">
      <alignment horizontal="right" vertical="center"/>
      <protection locked="0"/>
    </xf>
    <xf numFmtId="0" fontId="9" fillId="0" borderId="22" xfId="1" applyNumberFormat="1" applyFont="1" applyFill="1" applyBorder="1" applyAlignment="1">
      <alignment horizontal="right" vertical="center"/>
    </xf>
    <xf numFmtId="9" fontId="9" fillId="0" borderId="22" xfId="3" applyFont="1" applyFill="1" applyBorder="1" applyAlignment="1">
      <alignment horizontal="center" vertical="center"/>
    </xf>
    <xf numFmtId="0" fontId="5" fillId="0" borderId="22" xfId="0" applyFont="1" applyBorder="1"/>
    <xf numFmtId="0" fontId="5" fillId="0" borderId="22" xfId="0" applyFont="1" applyBorder="1" applyAlignment="1" applyProtection="1">
      <alignment horizontal="center"/>
      <protection locked="0"/>
    </xf>
    <xf numFmtId="0" fontId="5" fillId="0" borderId="22" xfId="1" applyNumberFormat="1" applyFont="1" applyFill="1" applyBorder="1" applyAlignment="1">
      <alignment horizontal="right" vertical="center"/>
    </xf>
    <xf numFmtId="9" fontId="5" fillId="0" borderId="22" xfId="3" applyFont="1" applyFill="1" applyBorder="1" applyAlignment="1">
      <alignment horizontal="center" vertical="center"/>
    </xf>
    <xf numFmtId="0" fontId="5" fillId="0" borderId="23" xfId="0" applyFont="1" applyBorder="1"/>
    <xf numFmtId="0" fontId="5" fillId="0" borderId="23" xfId="0" applyFont="1" applyBorder="1" applyAlignment="1" applyProtection="1">
      <alignment horizontal="center"/>
      <protection locked="0"/>
    </xf>
    <xf numFmtId="0" fontId="5" fillId="0" borderId="23" xfId="1" applyNumberFormat="1" applyFont="1" applyFill="1" applyBorder="1" applyAlignment="1">
      <alignment horizontal="right" vertical="center"/>
    </xf>
    <xf numFmtId="9" fontId="5" fillId="0" borderId="23" xfId="3" applyFont="1" applyFill="1" applyBorder="1" applyAlignment="1">
      <alignment horizontal="center" vertical="center"/>
    </xf>
    <xf numFmtId="0" fontId="9" fillId="0" borderId="24" xfId="0" applyFont="1" applyBorder="1" applyAlignment="1" applyProtection="1">
      <alignment horizontal="center" vertical="center"/>
      <protection locked="0"/>
    </xf>
    <xf numFmtId="0" fontId="9" fillId="0" borderId="24" xfId="0" applyFont="1" applyBorder="1" applyAlignment="1" applyProtection="1">
      <alignment vertical="center"/>
      <protection locked="0"/>
    </xf>
    <xf numFmtId="0" fontId="9" fillId="0" borderId="24" xfId="0" applyFont="1" applyBorder="1" applyProtection="1">
      <protection locked="0"/>
    </xf>
    <xf numFmtId="0" fontId="9" fillId="0" borderId="24" xfId="0" applyFont="1" applyBorder="1" applyAlignment="1" applyProtection="1">
      <alignment horizontal="center"/>
      <protection locked="0"/>
    </xf>
    <xf numFmtId="0" fontId="9" fillId="0" borderId="24" xfId="0" applyFont="1" applyBorder="1" applyAlignment="1" applyProtection="1">
      <alignment horizontal="left" vertical="center"/>
      <protection locked="0"/>
    </xf>
    <xf numFmtId="0" fontId="9" fillId="0" borderId="24" xfId="0" applyFont="1" applyBorder="1" applyAlignment="1" applyProtection="1">
      <alignment horizontal="right" vertical="center"/>
      <protection locked="0"/>
    </xf>
    <xf numFmtId="0" fontId="9" fillId="0" borderId="24" xfId="0" applyFont="1" applyBorder="1" applyAlignment="1" applyProtection="1">
      <alignment horizontal="right"/>
      <protection locked="0"/>
    </xf>
    <xf numFmtId="167" fontId="5" fillId="0" borderId="24" xfId="0" applyNumberFormat="1" applyFont="1" applyBorder="1" applyAlignment="1" applyProtection="1">
      <alignment horizontal="center"/>
      <protection locked="0"/>
    </xf>
    <xf numFmtId="167" fontId="5" fillId="0" borderId="24" xfId="0" applyNumberFormat="1" applyFont="1" applyBorder="1" applyAlignment="1">
      <alignment horizontal="center" vertical="center" wrapText="1"/>
    </xf>
    <xf numFmtId="166" fontId="9" fillId="0" borderId="24" xfId="0" applyNumberFormat="1" applyFont="1" applyBorder="1" applyAlignment="1" applyProtection="1">
      <alignment horizontal="center" vertical="center"/>
      <protection locked="0"/>
    </xf>
    <xf numFmtId="0" fontId="9" fillId="0" borderId="24" xfId="0" applyFont="1" applyBorder="1"/>
    <xf numFmtId="0" fontId="9" fillId="0" borderId="24" xfId="1" applyNumberFormat="1" applyFont="1" applyFill="1" applyBorder="1" applyAlignment="1" applyProtection="1">
      <alignment horizontal="right" vertical="center"/>
      <protection locked="0"/>
    </xf>
    <xf numFmtId="0" fontId="9" fillId="0" borderId="24" xfId="1" applyNumberFormat="1" applyFont="1" applyFill="1" applyBorder="1" applyAlignment="1">
      <alignment horizontal="right" vertical="center"/>
    </xf>
    <xf numFmtId="9" fontId="9" fillId="0" borderId="24" xfId="3" applyFont="1" applyFill="1" applyBorder="1" applyAlignment="1">
      <alignment horizontal="center" vertical="center"/>
    </xf>
    <xf numFmtId="167" fontId="9" fillId="11" borderId="21" xfId="0" applyNumberFormat="1" applyFont="1" applyFill="1" applyBorder="1" applyAlignment="1" applyProtection="1">
      <alignment horizontal="center" vertical="center"/>
      <protection locked="0"/>
    </xf>
    <xf numFmtId="0" fontId="9" fillId="11" borderId="21" xfId="0" applyFont="1" applyFill="1" applyBorder="1" applyProtection="1">
      <protection locked="0"/>
    </xf>
    <xf numFmtId="0" fontId="9" fillId="11" borderId="21" xfId="0" applyFont="1" applyFill="1" applyBorder="1" applyAlignment="1" applyProtection="1">
      <alignment horizontal="right"/>
      <protection locked="0"/>
    </xf>
    <xf numFmtId="14" fontId="9" fillId="0" borderId="21" xfId="0" applyNumberFormat="1" applyFont="1" applyBorder="1" applyAlignment="1" applyProtection="1">
      <alignment horizontal="center"/>
      <protection locked="0"/>
    </xf>
    <xf numFmtId="14" fontId="9" fillId="0" borderId="21" xfId="0" applyNumberFormat="1" applyFont="1" applyBorder="1" applyAlignment="1" applyProtection="1">
      <alignment horizontal="center" vertical="center"/>
      <protection locked="0"/>
    </xf>
    <xf numFmtId="168" fontId="9" fillId="0" borderId="21" xfId="0" applyNumberFormat="1" applyFont="1" applyBorder="1" applyAlignment="1" applyProtection="1">
      <alignment horizontal="center" vertical="center"/>
      <protection locked="0"/>
    </xf>
    <xf numFmtId="167" fontId="9" fillId="11" borderId="22" xfId="0" applyNumberFormat="1" applyFont="1" applyFill="1" applyBorder="1" applyAlignment="1" applyProtection="1">
      <alignment horizontal="center" vertical="center"/>
      <protection locked="0"/>
    </xf>
    <xf numFmtId="0" fontId="9" fillId="11" borderId="22" xfId="0" applyFont="1" applyFill="1" applyBorder="1" applyProtection="1">
      <protection locked="0"/>
    </xf>
    <xf numFmtId="0" fontId="9" fillId="11" borderId="22" xfId="0" applyFont="1" applyFill="1" applyBorder="1" applyAlignment="1" applyProtection="1">
      <alignment horizontal="right"/>
      <protection locked="0"/>
    </xf>
    <xf numFmtId="14" fontId="9" fillId="0" borderId="22" xfId="0" applyNumberFormat="1" applyFont="1" applyBorder="1" applyAlignment="1" applyProtection="1">
      <alignment horizontal="center"/>
      <protection locked="0"/>
    </xf>
    <xf numFmtId="14" fontId="9" fillId="0" borderId="22" xfId="0" applyNumberFormat="1" applyFont="1" applyBorder="1" applyAlignment="1" applyProtection="1">
      <alignment horizontal="center" vertical="center"/>
      <protection locked="0"/>
    </xf>
    <xf numFmtId="168" fontId="9" fillId="0" borderId="22" xfId="0" applyNumberFormat="1"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3" xfId="0" applyFont="1" applyBorder="1" applyAlignment="1" applyProtection="1">
      <alignment vertical="center"/>
      <protection locked="0"/>
    </xf>
    <xf numFmtId="0" fontId="9" fillId="0" borderId="23" xfId="0" applyFont="1" applyBorder="1" applyProtection="1">
      <protection locked="0"/>
    </xf>
    <xf numFmtId="0" fontId="9" fillId="0" borderId="23" xfId="0" applyFont="1" applyBorder="1" applyAlignment="1" applyProtection="1">
      <alignment horizontal="center"/>
      <protection locked="0"/>
    </xf>
    <xf numFmtId="0" fontId="9" fillId="0" borderId="23" xfId="0" applyFont="1" applyBorder="1" applyAlignment="1" applyProtection="1">
      <alignment horizontal="left" vertical="center"/>
      <protection locked="0"/>
    </xf>
    <xf numFmtId="0" fontId="9" fillId="0" borderId="23" xfId="0" applyFont="1" applyBorder="1" applyAlignment="1" applyProtection="1">
      <alignment horizontal="right" vertical="center"/>
      <protection locked="0"/>
    </xf>
    <xf numFmtId="0" fontId="9" fillId="0" borderId="23" xfId="0" applyFont="1" applyBorder="1" applyAlignment="1" applyProtection="1">
      <alignment horizontal="right"/>
      <protection locked="0"/>
    </xf>
    <xf numFmtId="167" fontId="9" fillId="11" borderId="23" xfId="0" applyNumberFormat="1" applyFont="1" applyFill="1" applyBorder="1" applyAlignment="1" applyProtection="1">
      <alignment horizontal="center" vertical="center"/>
      <protection locked="0"/>
    </xf>
    <xf numFmtId="0" fontId="9" fillId="11" borderId="23" xfId="0" applyFont="1" applyFill="1" applyBorder="1" applyProtection="1">
      <protection locked="0"/>
    </xf>
    <xf numFmtId="0" fontId="9" fillId="11" borderId="23" xfId="0" applyFont="1" applyFill="1" applyBorder="1" applyAlignment="1" applyProtection="1">
      <alignment horizontal="right"/>
      <protection locked="0"/>
    </xf>
    <xf numFmtId="14" fontId="9" fillId="0" borderId="23" xfId="0" applyNumberFormat="1" applyFont="1" applyBorder="1" applyAlignment="1" applyProtection="1">
      <alignment horizontal="center"/>
      <protection locked="0"/>
    </xf>
    <xf numFmtId="166" fontId="9" fillId="0" borderId="23" xfId="0" applyNumberFormat="1" applyFont="1" applyBorder="1" applyAlignment="1" applyProtection="1">
      <alignment horizontal="center" vertical="center"/>
      <protection locked="0"/>
    </xf>
    <xf numFmtId="14" fontId="9" fillId="0" borderId="23" xfId="0" applyNumberFormat="1" applyFont="1" applyBorder="1" applyAlignment="1" applyProtection="1">
      <alignment horizontal="center" vertical="center"/>
      <protection locked="0"/>
    </xf>
    <xf numFmtId="168" fontId="9" fillId="0" borderId="23" xfId="0" applyNumberFormat="1" applyFont="1" applyBorder="1" applyAlignment="1" applyProtection="1">
      <alignment horizontal="center" vertical="center"/>
      <protection locked="0"/>
    </xf>
    <xf numFmtId="0" fontId="9" fillId="0" borderId="23" xfId="1" applyNumberFormat="1" applyFont="1" applyFill="1" applyBorder="1" applyAlignment="1" applyProtection="1">
      <alignment horizontal="right" vertical="center"/>
      <protection locked="0"/>
    </xf>
    <xf numFmtId="0" fontId="6" fillId="7" borderId="12" xfId="4" applyFont="1" applyFill="1" applyBorder="1" applyAlignment="1">
      <alignment horizontal="center" vertical="center" wrapText="1"/>
    </xf>
    <xf numFmtId="0" fontId="6" fillId="7" borderId="12" xfId="0" applyFont="1" applyFill="1" applyBorder="1" applyAlignment="1">
      <alignment horizontal="center" vertical="center" wrapText="1"/>
    </xf>
    <xf numFmtId="9" fontId="12" fillId="7" borderId="12" xfId="3" applyFont="1" applyFill="1" applyBorder="1" applyAlignment="1">
      <alignment horizontal="center" vertical="center" wrapText="1"/>
    </xf>
    <xf numFmtId="5" fontId="12" fillId="7" borderId="12" xfId="2" applyNumberFormat="1" applyFont="1" applyFill="1" applyBorder="1" applyAlignment="1">
      <alignment horizontal="center" vertical="center" wrapText="1"/>
    </xf>
    <xf numFmtId="5" fontId="6" fillId="7" borderId="12" xfId="2" applyNumberFormat="1" applyFont="1" applyFill="1" applyBorder="1" applyAlignment="1">
      <alignment horizontal="center" vertical="center" wrapText="1"/>
    </xf>
    <xf numFmtId="0" fontId="12" fillId="7" borderId="12" xfId="4" applyFont="1" applyFill="1" applyBorder="1" applyAlignment="1">
      <alignment horizontal="center" vertical="center" wrapText="1"/>
    </xf>
    <xf numFmtId="166" fontId="6" fillId="7" borderId="12" xfId="0" applyNumberFormat="1"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25" xfId="4" applyFont="1" applyFill="1" applyBorder="1" applyAlignment="1">
      <alignment horizontal="center" vertical="center" wrapText="1"/>
    </xf>
    <xf numFmtId="169" fontId="0" fillId="0" borderId="0" xfId="2" applyNumberFormat="1" applyFont="1"/>
    <xf numFmtId="169" fontId="0" fillId="0" borderId="0" xfId="0" applyNumberFormat="1"/>
    <xf numFmtId="169" fontId="12" fillId="7" borderId="12" xfId="2" applyNumberFormat="1" applyFont="1" applyFill="1" applyBorder="1" applyAlignment="1">
      <alignment horizontal="center" vertical="center" wrapText="1"/>
    </xf>
    <xf numFmtId="169" fontId="0" fillId="5" borderId="0" xfId="2" applyNumberFormat="1" applyFont="1" applyFill="1"/>
    <xf numFmtId="167" fontId="0" fillId="0" borderId="0" xfId="0" applyNumberFormat="1"/>
    <xf numFmtId="1" fontId="0" fillId="0" borderId="0" xfId="0" applyNumberFormat="1"/>
    <xf numFmtId="0" fontId="17" fillId="8" borderId="0" xfId="0" applyFont="1" applyFill="1" applyAlignment="1">
      <alignment horizontal="center" vertical="center" wrapText="1"/>
    </xf>
    <xf numFmtId="0" fontId="18" fillId="0" borderId="0" xfId="0" applyFont="1" applyAlignment="1">
      <alignment horizontal="center" vertical="center"/>
    </xf>
    <xf numFmtId="0" fontId="17" fillId="7" borderId="6" xfId="4" applyFont="1" applyFill="1" applyBorder="1" applyAlignment="1">
      <alignment horizontal="center" vertical="center" wrapText="1"/>
    </xf>
    <xf numFmtId="0" fontId="17" fillId="7" borderId="6" xfId="0" applyFont="1" applyFill="1" applyBorder="1" applyAlignment="1">
      <alignment horizontal="center" vertical="center" wrapText="1"/>
    </xf>
    <xf numFmtId="167" fontId="17" fillId="7" borderId="6" xfId="4" applyNumberFormat="1" applyFont="1" applyFill="1" applyBorder="1" applyAlignment="1">
      <alignment horizontal="center" vertical="center" wrapText="1"/>
    </xf>
    <xf numFmtId="9" fontId="19" fillId="7" borderId="6" xfId="3" applyFont="1" applyFill="1" applyBorder="1" applyAlignment="1">
      <alignment horizontal="center" vertical="center" wrapText="1"/>
    </xf>
    <xf numFmtId="5" fontId="19" fillId="7" borderId="6" xfId="2" applyNumberFormat="1" applyFont="1" applyFill="1" applyBorder="1" applyAlignment="1">
      <alignment horizontal="center" vertical="center" wrapText="1"/>
    </xf>
    <xf numFmtId="5" fontId="17" fillId="7" borderId="6" xfId="2" applyNumberFormat="1" applyFont="1" applyFill="1" applyBorder="1" applyAlignment="1">
      <alignment horizontal="center" vertical="center" wrapText="1"/>
    </xf>
    <xf numFmtId="0" fontId="19" fillId="7" borderId="6" xfId="4" applyFont="1" applyFill="1" applyBorder="1" applyAlignment="1">
      <alignment horizontal="center" vertical="center" wrapText="1"/>
    </xf>
    <xf numFmtId="166" fontId="17" fillId="7" borderId="6" xfId="0" applyNumberFormat="1" applyFont="1" applyFill="1" applyBorder="1" applyAlignment="1">
      <alignment horizontal="center" vertical="center" wrapText="1"/>
    </xf>
    <xf numFmtId="167" fontId="17" fillId="7" borderId="6" xfId="0" applyNumberFormat="1" applyFont="1" applyFill="1" applyBorder="1" applyAlignment="1">
      <alignment horizontal="center" vertical="center" wrapText="1"/>
    </xf>
    <xf numFmtId="1" fontId="17" fillId="7" borderId="14" xfId="0" applyNumberFormat="1" applyFont="1" applyFill="1" applyBorder="1" applyAlignment="1">
      <alignment horizontal="center" vertical="center" wrapText="1"/>
    </xf>
    <xf numFmtId="0" fontId="17" fillId="7" borderId="14" xfId="4"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0" borderId="0" xfId="0" applyFont="1" applyAlignment="1">
      <alignment horizontal="center" vertical="center" wrapText="1"/>
    </xf>
    <xf numFmtId="44" fontId="2" fillId="6" borderId="6" xfId="0" applyNumberFormat="1" applyFont="1" applyFill="1" applyBorder="1" applyAlignment="1">
      <alignment vertical="center"/>
    </xf>
    <xf numFmtId="167" fontId="0" fillId="5" borderId="0" xfId="0" applyNumberFormat="1" applyFill="1"/>
    <xf numFmtId="167" fontId="0" fillId="5" borderId="0" xfId="3" applyNumberFormat="1" applyFont="1" applyFill="1" applyAlignment="1">
      <alignment horizontal="center"/>
    </xf>
    <xf numFmtId="0" fontId="2" fillId="4" borderId="12" xfId="0" applyFont="1" applyFill="1" applyBorder="1" applyAlignment="1">
      <alignment horizontal="center" vertical="center"/>
    </xf>
    <xf numFmtId="165" fontId="2" fillId="3" borderId="12" xfId="1" applyNumberFormat="1" applyFont="1" applyFill="1" applyBorder="1" applyAlignment="1">
      <alignment vertical="center"/>
    </xf>
    <xf numFmtId="0" fontId="2" fillId="0" borderId="0" xfId="0" applyFont="1" applyAlignment="1">
      <alignment vertical="center"/>
    </xf>
    <xf numFmtId="0" fontId="9" fillId="0" borderId="23" xfId="0" applyFont="1" applyBorder="1"/>
    <xf numFmtId="0" fontId="9" fillId="0" borderId="23" xfId="1" applyNumberFormat="1" applyFont="1" applyFill="1" applyBorder="1" applyAlignment="1">
      <alignment horizontal="right" vertical="center"/>
    </xf>
    <xf numFmtId="9" fontId="9" fillId="0" borderId="23" xfId="3" applyFont="1" applyFill="1" applyBorder="1" applyAlignment="1">
      <alignment horizontal="center" vertical="center"/>
    </xf>
    <xf numFmtId="0" fontId="15" fillId="0" borderId="21" xfId="5" applyFont="1" applyBorder="1" applyAlignment="1"/>
    <xf numFmtId="0" fontId="15" fillId="0" borderId="22" xfId="5" applyFont="1" applyBorder="1" applyAlignment="1"/>
    <xf numFmtId="0" fontId="15" fillId="0" borderId="22" xfId="0" applyFont="1" applyBorder="1"/>
    <xf numFmtId="0" fontId="15" fillId="0" borderId="23" xfId="0" applyFont="1" applyBorder="1"/>
    <xf numFmtId="0" fontId="5" fillId="0" borderId="21" xfId="0" applyFont="1" applyBorder="1" applyProtection="1">
      <protection locked="0"/>
    </xf>
    <xf numFmtId="0" fontId="5" fillId="0" borderId="21" xfId="0" applyFont="1" applyBorder="1"/>
    <xf numFmtId="166" fontId="9" fillId="0" borderId="21" xfId="0" applyNumberFormat="1" applyFont="1" applyBorder="1" applyAlignment="1" applyProtection="1">
      <alignment horizontal="center"/>
      <protection locked="0"/>
    </xf>
    <xf numFmtId="0" fontId="5" fillId="0" borderId="22" xfId="0" applyFont="1" applyBorder="1" applyProtection="1">
      <protection locked="0"/>
    </xf>
    <xf numFmtId="166" fontId="9" fillId="0" borderId="22" xfId="0" applyNumberFormat="1" applyFont="1" applyBorder="1" applyAlignment="1" applyProtection="1">
      <alignment horizontal="center"/>
      <protection locked="0"/>
    </xf>
    <xf numFmtId="0" fontId="5" fillId="0" borderId="22" xfId="0" applyFont="1" applyBorder="1" applyAlignment="1" applyProtection="1">
      <alignment horizontal="left"/>
      <protection locked="0"/>
    </xf>
    <xf numFmtId="0" fontId="5" fillId="0" borderId="22" xfId="0" applyFont="1" applyBorder="1" applyAlignment="1" applyProtection="1">
      <alignment horizontal="right"/>
      <protection locked="0"/>
    </xf>
    <xf numFmtId="1" fontId="9" fillId="0" borderId="23" xfId="6" applyNumberFormat="1" applyFont="1" applyBorder="1"/>
    <xf numFmtId="0" fontId="9" fillId="0" borderId="23" xfId="0" applyFont="1" applyBorder="1" applyAlignment="1" applyProtection="1">
      <alignment horizontal="left"/>
      <protection locked="0"/>
    </xf>
    <xf numFmtId="166" fontId="9" fillId="0" borderId="23" xfId="0" applyNumberFormat="1" applyFont="1" applyBorder="1" applyAlignment="1" applyProtection="1">
      <alignment horizontal="center"/>
      <protection locked="0"/>
    </xf>
    <xf numFmtId="0" fontId="9" fillId="0" borderId="21" xfId="0" applyFont="1" applyBorder="1" applyAlignment="1">
      <alignment horizontal="center" vertical="center"/>
    </xf>
    <xf numFmtId="0" fontId="9" fillId="0" borderId="21" xfId="5" applyFont="1" applyBorder="1" applyAlignment="1" applyProtection="1">
      <alignment horizontal="left" vertical="center"/>
      <protection locked="0"/>
    </xf>
    <xf numFmtId="0" fontId="9" fillId="0" borderId="22" xfId="0" applyFont="1" applyBorder="1" applyAlignment="1">
      <alignment horizontal="center" vertical="center"/>
    </xf>
    <xf numFmtId="0" fontId="9" fillId="0" borderId="22" xfId="5" applyFont="1" applyBorder="1" applyAlignment="1">
      <alignment horizontal="left" vertical="center"/>
    </xf>
    <xf numFmtId="0" fontId="9" fillId="0" borderId="22" xfId="1" applyNumberFormat="1" applyFont="1" applyBorder="1" applyAlignment="1" applyProtection="1">
      <alignment horizontal="right"/>
      <protection locked="0"/>
    </xf>
    <xf numFmtId="0" fontId="9" fillId="0" borderId="22" xfId="0" applyFont="1" applyBorder="1" applyAlignment="1">
      <alignment horizontal="left" vertical="center"/>
    </xf>
    <xf numFmtId="0" fontId="9" fillId="0" borderId="23" xfId="0" applyFont="1" applyBorder="1" applyAlignment="1">
      <alignment horizontal="center" vertical="center"/>
    </xf>
    <xf numFmtId="0" fontId="9" fillId="0" borderId="23" xfId="1" applyNumberFormat="1" applyFont="1" applyBorder="1" applyAlignment="1" applyProtection="1">
      <alignment horizontal="right"/>
      <protection locked="0"/>
    </xf>
    <xf numFmtId="0" fontId="9" fillId="0" borderId="23" xfId="5" applyFont="1" applyBorder="1" applyProtection="1">
      <protection locked="0"/>
    </xf>
    <xf numFmtId="0" fontId="9" fillId="0" borderId="21" xfId="0" applyFont="1" applyBorder="1" applyAlignment="1">
      <alignment horizontal="left" vertical="center"/>
    </xf>
    <xf numFmtId="0" fontId="10" fillId="0" borderId="22" xfId="0" applyFont="1" applyBorder="1" applyAlignment="1">
      <alignment horizontal="left" vertical="center"/>
    </xf>
    <xf numFmtId="0" fontId="9" fillId="0" borderId="23" xfId="0" applyFont="1" applyBorder="1" applyAlignment="1">
      <alignment horizontal="left" vertical="center"/>
    </xf>
    <xf numFmtId="0" fontId="15" fillId="0" borderId="22" xfId="5" applyFont="1" applyBorder="1" applyProtection="1">
      <protection locked="0"/>
    </xf>
    <xf numFmtId="0" fontId="5" fillId="0" borderId="0" xfId="0" applyFont="1" applyAlignment="1">
      <alignment vertical="center"/>
    </xf>
    <xf numFmtId="0" fontId="9" fillId="0" borderId="21" xfId="0" applyFont="1" applyBorder="1" applyAlignment="1">
      <alignment vertical="center"/>
    </xf>
    <xf numFmtId="0" fontId="9" fillId="0" borderId="21" xfId="0" applyFont="1" applyBorder="1" applyAlignment="1" applyProtection="1">
      <alignment horizontal="right" vertical="center" wrapText="1"/>
      <protection locked="0"/>
    </xf>
    <xf numFmtId="0" fontId="9" fillId="0" borderId="22" xfId="0" applyFont="1" applyBorder="1" applyAlignment="1">
      <alignment vertical="center"/>
    </xf>
    <xf numFmtId="0" fontId="16" fillId="10" borderId="10" xfId="0" applyFont="1" applyFill="1" applyBorder="1" applyAlignment="1">
      <alignment vertical="center"/>
    </xf>
    <xf numFmtId="1" fontId="16" fillId="10" borderId="13" xfId="0" applyNumberFormat="1" applyFont="1" applyFill="1" applyBorder="1" applyAlignment="1">
      <alignment vertical="center"/>
    </xf>
    <xf numFmtId="0" fontId="16" fillId="10" borderId="13" xfId="0" applyFont="1" applyFill="1" applyBorder="1" applyAlignment="1">
      <alignment vertical="center"/>
    </xf>
    <xf numFmtId="167" fontId="16" fillId="10" borderId="11" xfId="0" applyNumberFormat="1" applyFont="1" applyFill="1" applyBorder="1" applyAlignment="1">
      <alignment vertical="center"/>
    </xf>
    <xf numFmtId="0" fontId="16" fillId="10" borderId="11" xfId="0" applyFont="1" applyFill="1" applyBorder="1" applyAlignment="1">
      <alignment vertical="center"/>
    </xf>
    <xf numFmtId="1" fontId="9" fillId="0" borderId="21" xfId="0" applyNumberFormat="1" applyFont="1" applyBorder="1" applyAlignment="1" applyProtection="1">
      <alignment horizontal="center"/>
      <protection locked="0"/>
    </xf>
    <xf numFmtId="167" fontId="9" fillId="0" borderId="21" xfId="0" applyNumberFormat="1" applyFont="1" applyBorder="1" applyAlignment="1" applyProtection="1">
      <alignment horizontal="center" vertical="center"/>
      <protection locked="0"/>
    </xf>
    <xf numFmtId="167" fontId="9" fillId="0" borderId="21" xfId="0" applyNumberFormat="1" applyFont="1" applyBorder="1" applyAlignment="1" applyProtection="1">
      <alignment horizontal="center"/>
      <protection locked="0"/>
    </xf>
    <xf numFmtId="0" fontId="9" fillId="0" borderId="21" xfId="1" applyNumberFormat="1" applyFont="1" applyFill="1" applyBorder="1" applyAlignment="1" applyProtection="1">
      <alignment horizontal="right" vertical="center"/>
    </xf>
    <xf numFmtId="1" fontId="9" fillId="0" borderId="22" xfId="0" applyNumberFormat="1" applyFont="1" applyBorder="1" applyAlignment="1" applyProtection="1">
      <alignment horizontal="center"/>
      <protection locked="0"/>
    </xf>
    <xf numFmtId="167" fontId="9" fillId="0" borderId="22" xfId="0" applyNumberFormat="1" applyFont="1" applyBorder="1" applyAlignment="1" applyProtection="1">
      <alignment horizontal="center" vertical="center"/>
      <protection locked="0"/>
    </xf>
    <xf numFmtId="167" fontId="9" fillId="0" borderId="22" xfId="0" applyNumberFormat="1" applyFont="1" applyBorder="1" applyAlignment="1" applyProtection="1">
      <alignment horizontal="center"/>
      <protection locked="0"/>
    </xf>
    <xf numFmtId="0" fontId="9" fillId="0" borderId="22" xfId="1" applyNumberFormat="1" applyFont="1" applyFill="1" applyBorder="1" applyAlignment="1" applyProtection="1">
      <alignment horizontal="right" vertical="center"/>
    </xf>
    <xf numFmtId="1" fontId="9" fillId="0" borderId="22" xfId="0"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protection locked="0"/>
    </xf>
    <xf numFmtId="167" fontId="9" fillId="0" borderId="23" xfId="0" applyNumberFormat="1" applyFont="1" applyBorder="1" applyAlignment="1" applyProtection="1">
      <alignment horizontal="center"/>
      <protection locked="0"/>
    </xf>
    <xf numFmtId="167" fontId="9" fillId="0" borderId="23" xfId="0" applyNumberFormat="1" applyFont="1" applyBorder="1" applyAlignment="1" applyProtection="1">
      <alignment horizontal="center" vertical="center"/>
      <protection locked="0"/>
    </xf>
    <xf numFmtId="0" fontId="9" fillId="0" borderId="23" xfId="1" applyNumberFormat="1" applyFont="1" applyFill="1" applyBorder="1" applyAlignment="1" applyProtection="1">
      <alignment horizontal="right" vertical="center"/>
    </xf>
    <xf numFmtId="0" fontId="9" fillId="11" borderId="21" xfId="0" applyFont="1" applyFill="1" applyBorder="1" applyAlignment="1">
      <alignment vertical="center"/>
    </xf>
    <xf numFmtId="170" fontId="9" fillId="0" borderId="21" xfId="0" applyNumberFormat="1" applyFont="1" applyBorder="1" applyAlignment="1">
      <alignment horizontal="center" vertical="center"/>
    </xf>
    <xf numFmtId="0" fontId="9" fillId="11" borderId="21" xfId="0" applyFont="1" applyFill="1" applyBorder="1" applyAlignment="1">
      <alignment horizontal="center" vertical="center"/>
    </xf>
    <xf numFmtId="170" fontId="9" fillId="0" borderId="21" xfId="0" applyNumberFormat="1" applyFont="1" applyBorder="1" applyAlignment="1" applyProtection="1">
      <alignment horizontal="center"/>
      <protection locked="0"/>
    </xf>
    <xf numFmtId="0" fontId="9" fillId="11" borderId="22" xfId="0" applyFont="1" applyFill="1" applyBorder="1" applyAlignment="1">
      <alignment vertical="center"/>
    </xf>
    <xf numFmtId="1" fontId="9" fillId="0" borderId="22" xfId="0" applyNumberFormat="1" applyFont="1" applyBorder="1" applyAlignment="1">
      <alignment horizontal="left" vertical="center"/>
    </xf>
    <xf numFmtId="170" fontId="9" fillId="0" borderId="22" xfId="0" applyNumberFormat="1" applyFont="1" applyBorder="1" applyAlignment="1">
      <alignment horizontal="center" vertical="center"/>
    </xf>
    <xf numFmtId="0" fontId="9" fillId="11" borderId="22" xfId="0" applyFont="1" applyFill="1" applyBorder="1" applyAlignment="1">
      <alignment horizontal="center" vertical="center"/>
    </xf>
    <xf numFmtId="170" fontId="9" fillId="0" borderId="22" xfId="0" applyNumberFormat="1" applyFont="1" applyBorder="1" applyAlignment="1" applyProtection="1">
      <alignment horizontal="center"/>
      <protection locked="0"/>
    </xf>
    <xf numFmtId="0" fontId="9" fillId="11" borderId="23" xfId="0" applyFont="1" applyFill="1" applyBorder="1" applyAlignment="1">
      <alignment vertical="center"/>
    </xf>
    <xf numFmtId="1" fontId="9" fillId="0" borderId="23" xfId="0" applyNumberFormat="1" applyFont="1" applyBorder="1" applyAlignment="1">
      <alignment horizontal="left" vertical="center"/>
    </xf>
    <xf numFmtId="170" fontId="9" fillId="0" borderId="23" xfId="0" applyNumberFormat="1" applyFont="1" applyBorder="1" applyAlignment="1">
      <alignment horizontal="center" vertical="center"/>
    </xf>
    <xf numFmtId="0" fontId="9" fillId="11" borderId="23" xfId="0" applyFont="1" applyFill="1" applyBorder="1" applyAlignment="1">
      <alignment horizontal="center" vertical="center"/>
    </xf>
    <xf numFmtId="170" fontId="9" fillId="0" borderId="23" xfId="0" applyNumberFormat="1" applyFont="1" applyBorder="1" applyAlignment="1" applyProtection="1">
      <alignment horizontal="center"/>
      <protection locked="0"/>
    </xf>
    <xf numFmtId="0" fontId="9" fillId="0" borderId="21" xfId="2" applyNumberFormat="1" applyFont="1" applyBorder="1" applyProtection="1">
      <protection locked="0"/>
    </xf>
    <xf numFmtId="0" fontId="9" fillId="0" borderId="22" xfId="2" applyNumberFormat="1" applyFont="1" applyBorder="1" applyProtection="1">
      <protection locked="0"/>
    </xf>
    <xf numFmtId="0" fontId="9" fillId="0" borderId="23" xfId="2" applyNumberFormat="1" applyFont="1" applyBorder="1" applyProtection="1">
      <protection locked="0"/>
    </xf>
    <xf numFmtId="0" fontId="2" fillId="9" borderId="6" xfId="2" applyNumberFormat="1" applyFont="1" applyFill="1" applyBorder="1"/>
    <xf numFmtId="0" fontId="9" fillId="0" borderId="21" xfId="2" applyNumberFormat="1" applyFont="1" applyBorder="1" applyAlignment="1">
      <alignment horizontal="center" vertical="center"/>
    </xf>
    <xf numFmtId="0" fontId="9" fillId="0" borderId="22" xfId="2" applyNumberFormat="1" applyFont="1" applyBorder="1" applyAlignment="1">
      <alignment horizontal="center" vertical="center"/>
    </xf>
    <xf numFmtId="0" fontId="9" fillId="0" borderId="23" xfId="2" applyNumberFormat="1" applyFont="1" applyBorder="1" applyAlignment="1">
      <alignment horizontal="center" vertical="center"/>
    </xf>
    <xf numFmtId="0" fontId="9" fillId="0" borderId="21" xfId="2" applyNumberFormat="1" applyFont="1" applyBorder="1"/>
    <xf numFmtId="0" fontId="9" fillId="0" borderId="22" xfId="2" applyNumberFormat="1" applyFont="1" applyBorder="1"/>
    <xf numFmtId="0" fontId="9" fillId="0" borderId="23" xfId="2" applyNumberFormat="1" applyFont="1" applyBorder="1"/>
    <xf numFmtId="0" fontId="2" fillId="9" borderId="15" xfId="2" applyNumberFormat="1" applyFont="1" applyFill="1" applyBorder="1"/>
    <xf numFmtId="0" fontId="9" fillId="0" borderId="21" xfId="2" applyNumberFormat="1" applyFont="1" applyFill="1" applyBorder="1" applyAlignment="1" applyProtection="1">
      <alignment horizontal="right" vertical="center"/>
      <protection locked="0"/>
    </xf>
    <xf numFmtId="0" fontId="9" fillId="0" borderId="21" xfId="2" applyNumberFormat="1" applyFont="1" applyBorder="1" applyAlignment="1">
      <alignment horizontal="right" vertical="center" wrapText="1"/>
    </xf>
    <xf numFmtId="0" fontId="9" fillId="0" borderId="22" xfId="2" applyNumberFormat="1" applyFont="1" applyFill="1" applyBorder="1" applyAlignment="1" applyProtection="1">
      <alignment horizontal="right" vertical="center"/>
      <protection locked="0"/>
    </xf>
    <xf numFmtId="0" fontId="9" fillId="0" borderId="22" xfId="2" applyNumberFormat="1" applyFont="1" applyBorder="1" applyAlignment="1">
      <alignment horizontal="right" vertical="center" wrapText="1"/>
    </xf>
    <xf numFmtId="0" fontId="9" fillId="0" borderId="23" xfId="2" applyNumberFormat="1" applyFont="1" applyFill="1" applyBorder="1" applyAlignment="1" applyProtection="1">
      <alignment horizontal="right" vertical="center"/>
      <protection locked="0"/>
    </xf>
    <xf numFmtId="0" fontId="9" fillId="0" borderId="23" xfId="2" applyNumberFormat="1" applyFont="1" applyBorder="1" applyAlignment="1">
      <alignment horizontal="right" vertical="center" wrapText="1"/>
    </xf>
    <xf numFmtId="0" fontId="2" fillId="9" borderId="18" xfId="2" applyNumberFormat="1" applyFont="1" applyFill="1" applyBorder="1" applyAlignment="1">
      <alignment horizontal="right"/>
    </xf>
    <xf numFmtId="0" fontId="2" fillId="9" borderId="20" xfId="2" applyNumberFormat="1" applyFont="1" applyFill="1" applyBorder="1" applyAlignment="1">
      <alignment horizontal="right"/>
    </xf>
    <xf numFmtId="0" fontId="5" fillId="0" borderId="21" xfId="0" applyFont="1" applyBorder="1" applyAlignment="1" applyProtection="1">
      <alignment horizontal="left"/>
      <protection locked="0"/>
    </xf>
    <xf numFmtId="0" fontId="5" fillId="0" borderId="21" xfId="0" applyFont="1" applyBorder="1" applyAlignment="1" applyProtection="1">
      <alignment horizontal="right"/>
      <protection locked="0"/>
    </xf>
    <xf numFmtId="0" fontId="5" fillId="0" borderId="21" xfId="0" applyFont="1" applyBorder="1" applyAlignment="1" applyProtection="1">
      <alignment horizontal="left" vertical="center"/>
      <protection locked="0"/>
    </xf>
    <xf numFmtId="0" fontId="5" fillId="0" borderId="21" xfId="0" applyFont="1" applyBorder="1" applyAlignment="1" applyProtection="1">
      <alignment horizontal="center"/>
      <protection locked="0"/>
    </xf>
    <xf numFmtId="0" fontId="5" fillId="0" borderId="21" xfId="1" applyNumberFormat="1" applyFont="1" applyFill="1" applyBorder="1" applyAlignment="1">
      <alignment horizontal="right" vertical="center"/>
    </xf>
    <xf numFmtId="9" fontId="5" fillId="0" borderId="21" xfId="3" applyFont="1" applyFill="1" applyBorder="1" applyAlignment="1">
      <alignment horizontal="center" vertical="center"/>
    </xf>
    <xf numFmtId="0" fontId="5" fillId="0" borderId="22" xfId="0" applyFont="1" applyBorder="1" applyAlignment="1" applyProtection="1">
      <alignment horizontal="left" vertical="center"/>
      <protection locked="0"/>
    </xf>
    <xf numFmtId="0" fontId="5" fillId="0" borderId="22" xfId="0" applyFont="1" applyBorder="1" applyAlignment="1" applyProtection="1">
      <alignment horizontal="right" vertical="center"/>
      <protection locked="0"/>
    </xf>
    <xf numFmtId="14" fontId="9" fillId="11" borderId="22" xfId="0" applyNumberFormat="1" applyFont="1" applyFill="1" applyBorder="1" applyAlignment="1" applyProtection="1">
      <alignment horizontal="center" vertical="center"/>
      <protection locked="0"/>
    </xf>
    <xf numFmtId="0" fontId="5" fillId="0" borderId="23" xfId="0" applyFont="1" applyBorder="1" applyAlignment="1" applyProtection="1">
      <alignment horizontal="left" vertical="center"/>
      <protection locked="0"/>
    </xf>
    <xf numFmtId="0" fontId="5" fillId="0" borderId="23" xfId="0" applyFont="1" applyBorder="1" applyAlignment="1" applyProtection="1">
      <alignment horizontal="right" vertical="center"/>
      <protection locked="0"/>
    </xf>
    <xf numFmtId="0" fontId="5" fillId="0" borderId="23" xfId="0" applyFont="1" applyBorder="1" applyAlignment="1" applyProtection="1">
      <alignment horizontal="left"/>
      <protection locked="0"/>
    </xf>
    <xf numFmtId="14" fontId="9" fillId="11" borderId="23" xfId="0" applyNumberFormat="1" applyFont="1" applyFill="1" applyBorder="1" applyAlignment="1" applyProtection="1">
      <alignment horizontal="center" vertical="center"/>
      <protection locked="0"/>
    </xf>
    <xf numFmtId="0" fontId="5" fillId="0" borderId="23" xfId="0" applyFont="1" applyBorder="1" applyAlignment="1" applyProtection="1">
      <alignment horizontal="right"/>
      <protection locked="0"/>
    </xf>
    <xf numFmtId="0" fontId="9" fillId="0" borderId="21" xfId="1" applyNumberFormat="1" applyFont="1" applyFill="1" applyBorder="1" applyAlignment="1" applyProtection="1">
      <alignment horizontal="right"/>
      <protection locked="0"/>
    </xf>
    <xf numFmtId="0" fontId="9" fillId="0" borderId="22" xfId="1" applyNumberFormat="1" applyFont="1" applyFill="1" applyBorder="1" applyAlignment="1" applyProtection="1">
      <alignment horizontal="right"/>
      <protection locked="0"/>
    </xf>
    <xf numFmtId="0" fontId="15" fillId="0" borderId="22" xfId="5" applyFont="1" applyFill="1" applyBorder="1"/>
    <xf numFmtId="0" fontId="9" fillId="0" borderId="23" xfId="1" applyNumberFormat="1" applyFont="1" applyFill="1" applyBorder="1" applyAlignment="1" applyProtection="1">
      <alignment horizontal="right"/>
      <protection locked="0"/>
    </xf>
    <xf numFmtId="0" fontId="15" fillId="0" borderId="23" xfId="5" applyFont="1" applyFill="1" applyBorder="1"/>
    <xf numFmtId="1" fontId="9" fillId="0" borderId="21" xfId="0" applyNumberFormat="1" applyFont="1" applyBorder="1"/>
    <xf numFmtId="0" fontId="9" fillId="0" borderId="21" xfId="0" applyFont="1" applyBorder="1" applyAlignment="1">
      <alignment horizontal="left"/>
    </xf>
    <xf numFmtId="1" fontId="9" fillId="0" borderId="22" xfId="0" applyNumberFormat="1" applyFont="1" applyBorder="1"/>
    <xf numFmtId="0" fontId="9" fillId="0" borderId="22" xfId="0" applyFont="1" applyBorder="1" applyAlignment="1">
      <alignment horizontal="left"/>
    </xf>
    <xf numFmtId="0" fontId="9" fillId="6" borderId="21" xfId="0" applyFont="1" applyFill="1" applyBorder="1" applyAlignment="1">
      <alignment vertical="center"/>
    </xf>
    <xf numFmtId="0" fontId="9" fillId="6" borderId="22" xfId="0" applyFont="1" applyFill="1" applyBorder="1" applyAlignment="1">
      <alignment vertical="center"/>
    </xf>
    <xf numFmtId="0" fontId="9" fillId="6" borderId="23" xfId="0" applyFont="1" applyFill="1" applyBorder="1" applyAlignment="1">
      <alignment vertical="center"/>
    </xf>
    <xf numFmtId="0" fontId="2" fillId="9" borderId="14" xfId="2" applyNumberFormat="1" applyFont="1" applyFill="1" applyBorder="1"/>
    <xf numFmtId="0" fontId="9" fillId="0" borderId="22" xfId="0" applyFont="1" applyBorder="1" applyAlignment="1" applyProtection="1">
      <alignment horizontal="left" wrapText="1"/>
      <protection locked="0"/>
    </xf>
    <xf numFmtId="14" fontId="9" fillId="0" borderId="21" xfId="0" applyNumberFormat="1" applyFont="1" applyBorder="1" applyAlignment="1">
      <alignment horizontal="center"/>
    </xf>
    <xf numFmtId="14" fontId="9" fillId="0" borderId="22" xfId="0" applyNumberFormat="1" applyFont="1" applyBorder="1" applyAlignment="1">
      <alignment horizontal="center"/>
    </xf>
    <xf numFmtId="0" fontId="9" fillId="0" borderId="22" xfId="5" applyFont="1" applyFill="1" applyBorder="1" applyAlignment="1">
      <alignment horizontal="right" wrapText="1"/>
    </xf>
    <xf numFmtId="0" fontId="9" fillId="0" borderId="22" xfId="0" applyFont="1" applyBorder="1" applyAlignment="1">
      <alignment horizontal="right"/>
    </xf>
    <xf numFmtId="0" fontId="9" fillId="0" borderId="23" xfId="0" applyFont="1" applyBorder="1" applyAlignment="1">
      <alignment horizontal="right"/>
    </xf>
    <xf numFmtId="0" fontId="9" fillId="0" borderId="23" xfId="0" applyFont="1" applyBorder="1" applyAlignment="1">
      <alignment horizontal="left"/>
    </xf>
    <xf numFmtId="173" fontId="9" fillId="0" borderId="21" xfId="0" applyNumberFormat="1" applyFont="1" applyBorder="1" applyAlignment="1">
      <alignment horizontal="center"/>
    </xf>
    <xf numFmtId="0" fontId="9" fillId="0" borderId="22" xfId="0" applyFont="1" applyBorder="1" applyAlignment="1">
      <alignment horizontal="left" wrapText="1"/>
    </xf>
    <xf numFmtId="0" fontId="9" fillId="0" borderId="22" xfId="0" applyFont="1" applyBorder="1" applyAlignment="1">
      <alignment wrapText="1"/>
    </xf>
    <xf numFmtId="173" fontId="9" fillId="0" borderId="22" xfId="0" applyNumberFormat="1" applyFont="1" applyBorder="1" applyAlignment="1">
      <alignment horizontal="center"/>
    </xf>
    <xf numFmtId="173" fontId="9" fillId="0" borderId="23" xfId="0" applyNumberFormat="1" applyFont="1" applyBorder="1" applyAlignment="1">
      <alignment horizontal="center"/>
    </xf>
    <xf numFmtId="0" fontId="9" fillId="0" borderId="23" xfId="0" applyFont="1" applyBorder="1" applyAlignment="1">
      <alignment vertical="center"/>
    </xf>
    <xf numFmtId="14" fontId="5" fillId="0" borderId="22" xfId="0" applyNumberFormat="1" applyFont="1" applyBorder="1" applyAlignment="1" applyProtection="1">
      <alignment horizontal="center"/>
      <protection locked="0"/>
    </xf>
    <xf numFmtId="0" fontId="5" fillId="0" borderId="22" xfId="1" applyNumberFormat="1" applyFont="1" applyBorder="1" applyAlignment="1" applyProtection="1">
      <alignment horizontal="right"/>
      <protection locked="0"/>
    </xf>
    <xf numFmtId="0" fontId="9" fillId="0" borderId="21" xfId="2" applyNumberFormat="1" applyFont="1" applyFill="1" applyBorder="1" applyAlignment="1">
      <alignment horizontal="right" vertical="center"/>
    </xf>
    <xf numFmtId="0" fontId="15" fillId="0" borderId="21" xfId="5" applyFont="1" applyBorder="1"/>
    <xf numFmtId="0" fontId="9" fillId="0" borderId="22" xfId="2" applyNumberFormat="1" applyFont="1" applyFill="1" applyBorder="1" applyAlignment="1">
      <alignment horizontal="right" vertical="center"/>
    </xf>
    <xf numFmtId="0" fontId="15" fillId="0" borderId="22" xfId="5" applyFont="1" applyBorder="1"/>
    <xf numFmtId="0" fontId="5" fillId="11" borderId="21" xfId="0" applyFont="1" applyFill="1" applyBorder="1" applyAlignment="1" applyProtection="1">
      <alignment horizontal="center"/>
      <protection locked="0"/>
    </xf>
    <xf numFmtId="14" fontId="5" fillId="0" borderId="21" xfId="0" applyNumberFormat="1" applyFont="1" applyBorder="1" applyAlignment="1" applyProtection="1">
      <alignment horizontal="center"/>
      <protection locked="0"/>
    </xf>
    <xf numFmtId="0" fontId="5" fillId="0" borderId="21" xfId="1" applyNumberFormat="1" applyFont="1" applyBorder="1" applyAlignment="1" applyProtection="1">
      <alignment horizontal="right"/>
      <protection locked="0"/>
    </xf>
    <xf numFmtId="0" fontId="5" fillId="11" borderId="22" xfId="0" applyFont="1" applyFill="1" applyBorder="1" applyAlignment="1" applyProtection="1">
      <alignment horizontal="center"/>
      <protection locked="0"/>
    </xf>
    <xf numFmtId="0" fontId="5" fillId="11" borderId="22" xfId="0" applyFont="1" applyFill="1" applyBorder="1" applyAlignment="1" applyProtection="1">
      <alignment horizontal="center" wrapText="1"/>
      <protection locked="0"/>
    </xf>
    <xf numFmtId="0" fontId="5" fillId="11" borderId="23" xfId="0" applyFont="1" applyFill="1" applyBorder="1" applyAlignment="1" applyProtection="1">
      <alignment horizontal="center"/>
      <protection locked="0"/>
    </xf>
    <xf numFmtId="0" fontId="5" fillId="0" borderId="23" xfId="0" applyFont="1" applyBorder="1" applyProtection="1">
      <protection locked="0"/>
    </xf>
    <xf numFmtId="14" fontId="5" fillId="0" borderId="23" xfId="0" applyNumberFormat="1" applyFont="1" applyBorder="1" applyAlignment="1" applyProtection="1">
      <alignment horizontal="center"/>
      <protection locked="0"/>
    </xf>
    <xf numFmtId="0" fontId="5" fillId="0" borderId="23" xfId="1" applyNumberFormat="1" applyFont="1" applyBorder="1" applyAlignment="1" applyProtection="1">
      <alignment horizontal="right"/>
      <protection locked="0"/>
    </xf>
    <xf numFmtId="1" fontId="9" fillId="0" borderId="22" xfId="8" applyNumberFormat="1" applyFont="1" applyBorder="1"/>
    <xf numFmtId="0" fontId="9" fillId="11" borderId="21" xfId="5" applyFont="1" applyFill="1" applyBorder="1" applyAlignment="1">
      <alignment vertical="center"/>
    </xf>
    <xf numFmtId="0" fontId="9" fillId="11" borderId="22" xfId="5" applyFont="1" applyFill="1" applyBorder="1" applyAlignment="1">
      <alignment vertical="center"/>
    </xf>
    <xf numFmtId="0" fontId="9" fillId="11" borderId="23" xfId="5" applyFont="1" applyFill="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9" xfId="0" applyBorder="1" applyAlignment="1">
      <alignment horizontal="left" vertical="center"/>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2" fillId="9" borderId="10" xfId="0" applyFont="1" applyFill="1" applyBorder="1" applyAlignment="1">
      <alignment horizontal="center"/>
    </xf>
    <xf numFmtId="0" fontId="2" fillId="9" borderId="13" xfId="0" applyFont="1" applyFill="1" applyBorder="1" applyAlignment="1">
      <alignment horizontal="center"/>
    </xf>
    <xf numFmtId="0" fontId="2" fillId="9" borderId="11" xfId="0" applyFont="1" applyFill="1" applyBorder="1" applyAlignment="1">
      <alignment horizontal="center"/>
    </xf>
    <xf numFmtId="0" fontId="10" fillId="10" borderId="10" xfId="0" applyFont="1" applyFill="1" applyBorder="1" applyAlignment="1">
      <alignment horizontal="center" vertical="center"/>
    </xf>
    <xf numFmtId="0" fontId="10" fillId="10" borderId="13" xfId="0" applyFont="1" applyFill="1" applyBorder="1" applyAlignment="1">
      <alignment horizontal="center" vertical="center"/>
    </xf>
    <xf numFmtId="0" fontId="10" fillId="10" borderId="11" xfId="0" applyFont="1"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4" fillId="5" borderId="3" xfId="0" applyFont="1" applyFill="1" applyBorder="1" applyAlignment="1">
      <alignment horizontal="center" vertical="center"/>
    </xf>
    <xf numFmtId="0" fontId="4" fillId="5" borderId="5"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5" xfId="0" applyFont="1" applyFill="1" applyBorder="1" applyAlignment="1">
      <alignment horizontal="center" vertic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2" fillId="0" borderId="9" xfId="0" applyFont="1" applyBorder="1" applyAlignment="1">
      <alignment horizontal="left" vertical="center"/>
    </xf>
    <xf numFmtId="0" fontId="20" fillId="0" borderId="0" xfId="0" applyFont="1" applyAlignment="1">
      <alignment horizontal="center" vertical="center"/>
    </xf>
    <xf numFmtId="167" fontId="2" fillId="5" borderId="4" xfId="3" applyNumberFormat="1" applyFont="1" applyFill="1" applyBorder="1" applyAlignment="1">
      <alignment horizontal="center" vertical="center"/>
    </xf>
    <xf numFmtId="167" fontId="2" fillId="5"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16" fillId="10" borderId="10" xfId="0" applyFont="1" applyFill="1" applyBorder="1" applyAlignment="1">
      <alignment horizontal="center" vertical="center"/>
    </xf>
    <xf numFmtId="0" fontId="16" fillId="10" borderId="13" xfId="0" applyFont="1" applyFill="1" applyBorder="1" applyAlignment="1">
      <alignment horizontal="center" vertical="center"/>
    </xf>
    <xf numFmtId="0" fontId="16" fillId="10" borderId="11" xfId="0" applyFont="1" applyFill="1" applyBorder="1" applyAlignment="1">
      <alignment horizontal="center" vertical="center"/>
    </xf>
  </cellXfs>
  <cellStyles count="9">
    <cellStyle name="Hipervínculo" xfId="5" builtinId="8"/>
    <cellStyle name="Millares" xfId="1" builtinId="3"/>
    <cellStyle name="Moneda" xfId="2" builtinId="4"/>
    <cellStyle name="Moneda [0] 2" xfId="7" xr:uid="{8E0379B5-B3A2-47D1-8094-78A1BB88B5F2}"/>
    <cellStyle name="Normal" xfId="0" builtinId="0"/>
    <cellStyle name="Normal 2" xfId="4" xr:uid="{FCA5098E-2001-46BC-9389-FC2AD0A2B754}"/>
    <cellStyle name="Normal 3" xfId="8" xr:uid="{1D161DFD-9D25-43E6-ACEF-382108B4684B}"/>
    <cellStyle name="Normal 4" xfId="6" xr:uid="{DA5D232E-104E-49A4-9901-6360C02EAA3A}"/>
    <cellStyle name="Porcentaje" xfId="3" builtinId="5"/>
  </cellStyles>
  <dxfs count="24">
    <dxf>
      <font>
        <b/>
        <i val="0"/>
      </font>
      <fill>
        <patternFill>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1390FD73-F28C-4DA0-A5FB-58767B6857A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C65C4364-51A9-432A-A15F-31B570AE2C0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3F36CA61-2D5F-406A-A1B7-27F42D83ECED}"/>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7A7B0F42-18C3-458A-8C76-C54D9C177148}"/>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4185F8B-66AC-43BC-9852-C9BBA5EFA350}"/>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95D84341-6C3D-4940-9417-7B03F07E355A}"/>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62D8E5AC-7224-4ADA-AF5D-9616FE442EC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0C7CD164-09BD-4AA0-A433-04BCC8A9DFD9}"/>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07EBA12B-D8ED-4273-91F6-E663C64830A5}"/>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7E7A3C2D-140F-42E9-BCD4-9D13976BD10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434681&amp;isFromPublicArea=True&amp;isModal=False" TargetMode="External"/><Relationship Id="rId13" Type="http://schemas.openxmlformats.org/officeDocument/2006/relationships/hyperlink" Target="https://community.secop.gov.co/Public/Tendering/ContractNoticePhases/View?PPI=CO1.PPI.29474527&amp;isFromPublicArea=True&amp;isModal=False" TargetMode="External"/><Relationship Id="rId18" Type="http://schemas.openxmlformats.org/officeDocument/2006/relationships/hyperlink" Target="https://community.secop.gov.co/Public/Tendering/ContractNoticePhases/View?PPI=CO1.PPI.29475709&amp;isFromPublicArea=True&amp;isModal=False" TargetMode="External"/><Relationship Id="rId3" Type="http://schemas.openxmlformats.org/officeDocument/2006/relationships/hyperlink" Target="https://community.secop.gov.co/Public/Tendering/ContractNoticePhases/View?PPI=CO1.PPI.29390028&amp;isFromPublicArea=True&amp;isModal=False" TargetMode="External"/><Relationship Id="rId21" Type="http://schemas.openxmlformats.org/officeDocument/2006/relationships/drawing" Target="../drawings/drawing1.xml"/><Relationship Id="rId7" Type="http://schemas.openxmlformats.org/officeDocument/2006/relationships/hyperlink" Target="https://community.secop.gov.co/Public/Tendering/ContractNoticePhases/View?PPI=CO1.PPI.29398301&amp;isFromPublicArea=True&amp;isModal=False" TargetMode="External"/><Relationship Id="rId12" Type="http://schemas.openxmlformats.org/officeDocument/2006/relationships/hyperlink" Target="https://community.secop.gov.co/Public/Tendering/ContractNoticePhases/View?PPI=CO1.PPI.29439562&amp;isFromPublicArea=True&amp;isModal=False" TargetMode="External"/><Relationship Id="rId17" Type="http://schemas.openxmlformats.org/officeDocument/2006/relationships/hyperlink" Target="https://community.secop.gov.co/Public/Tendering/ContractNoticePhases/View?PPI=CO1.PPI.29475602&amp;isFromPublicArea=True&amp;isModal=False" TargetMode="External"/><Relationship Id="rId2" Type="http://schemas.openxmlformats.org/officeDocument/2006/relationships/hyperlink" Target="https://community.secop.gov.co/Public/Tendering/ContractNoticePhases/View?PPI=CO1.PPI.29389902&amp;isFromPublicArea=True&amp;isModal=False" TargetMode="External"/><Relationship Id="rId16" Type="http://schemas.openxmlformats.org/officeDocument/2006/relationships/hyperlink" Target="https://community.secop.gov.co/Public/Tendering/ContractNoticePhases/View?PPI=CO1.PPI.29475502&amp;isFromPublicArea=True&amp;isModal=False" TargetMode="External"/><Relationship Id="rId20"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9387765&amp;isFromPublicArea=True&amp;isModal=False" TargetMode="External"/><Relationship Id="rId6" Type="http://schemas.openxmlformats.org/officeDocument/2006/relationships/hyperlink" Target="https://community.secop.gov.co/Public/Tendering/ContractNoticePhases/View?PPI=CO1.PPI.29395885&amp;isFromPublicArea=True&amp;isModal=False" TargetMode="External"/><Relationship Id="rId11" Type="http://schemas.openxmlformats.org/officeDocument/2006/relationships/hyperlink" Target="https://community.secop.gov.co/Public/Tendering/ContractNoticePhases/View?PPI=CO1.PPI.29437024&amp;isFromPublicArea=True&amp;isModal=False" TargetMode="External"/><Relationship Id="rId5" Type="http://schemas.openxmlformats.org/officeDocument/2006/relationships/hyperlink" Target="https://community.secop.gov.co/Public/Tendering/ContractNoticePhases/View?PPI=CO1.PPI.29394011&amp;isFromPublicArea=True&amp;isModal=False" TargetMode="External"/><Relationship Id="rId15" Type="http://schemas.openxmlformats.org/officeDocument/2006/relationships/hyperlink" Target="https://community.secop.gov.co/Public/Tendering/ContractNoticePhases/View?PPI=CO1.PPI.29475211&amp;isFromPublicArea=True&amp;isModal=False" TargetMode="External"/><Relationship Id="rId10" Type="http://schemas.openxmlformats.org/officeDocument/2006/relationships/hyperlink" Target="https://community.secop.gov.co/Public/Tendering/ContractNoticePhases/View?PPI=CO1.PPI.29438223&amp;isFromPublicArea=True&amp;isModal=False" TargetMode="External"/><Relationship Id="rId19" Type="http://schemas.openxmlformats.org/officeDocument/2006/relationships/hyperlink" Target="https://community.secop.gov.co/Public/Tendering/ContractNoticePhases/View?PPI=CO1.PPI.29580964&amp;isFromPublicArea=True&amp;isModal=False" TargetMode="External"/><Relationship Id="rId4" Type="http://schemas.openxmlformats.org/officeDocument/2006/relationships/hyperlink" Target="https://community.secop.gov.co/Public/Tendering/ContractNoticePhases/View?PPI=CO1.PPI.29387949&amp;isFromPublicArea=True&amp;isModal=False" TargetMode="External"/><Relationship Id="rId9" Type="http://schemas.openxmlformats.org/officeDocument/2006/relationships/hyperlink" Target="https://community.secop.gov.co/Public/Tendering/ContractNoticePhases/View?PPI=CO1.PPI.29435963&amp;isFromPublicArea=True&amp;isModal=False" TargetMode="External"/><Relationship Id="rId14" Type="http://schemas.openxmlformats.org/officeDocument/2006/relationships/hyperlink" Target="https://community.secop.gov.co/Public/Tendering/ContractNoticePhases/View?PPI=CO1.PPI.29473866&amp;isFromPublicArea=True&amp;isModal=Fals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454557&amp;isFromPublicArea=True&amp;isModal=False" TargetMode="External"/><Relationship Id="rId13" Type="http://schemas.openxmlformats.org/officeDocument/2006/relationships/hyperlink" Target="https://community.secop.gov.co/Public/Tendering/OpportunityDetail/Index?noticeUID=CO1.NTC.5454531&amp;isFromPublicArea=True&amp;isModal=False" TargetMode="External"/><Relationship Id="rId18" Type="http://schemas.openxmlformats.org/officeDocument/2006/relationships/hyperlink" Target="https://community.secop.gov.co/Public/Tendering/OpportunityDetail/Index?noticeUID=CO1.NTC.5470867&amp;isFromPublicArea=True&amp;isModal=False" TargetMode="External"/><Relationship Id="rId3" Type="http://schemas.openxmlformats.org/officeDocument/2006/relationships/hyperlink" Target="https://community.secop.gov.co/Public/Tendering/OpportunityDetail/Index?noticeUID=CO1.NTC.5454167&amp;isFromPublicArea=True&amp;isModal=False" TargetMode="External"/><Relationship Id="rId21" Type="http://schemas.openxmlformats.org/officeDocument/2006/relationships/hyperlink" Target="https://community.secop.gov.co/Public/Tendering/OpportunityDetail/Index?noticeUID=CO1.NTC.5542687&amp;isFromPublicArea=True&amp;isModal=False" TargetMode="External"/><Relationship Id="rId7" Type="http://schemas.openxmlformats.org/officeDocument/2006/relationships/hyperlink" Target="https://community.secop.gov.co/Public/Tendering/OpportunityDetail/Index?noticeUID=CO1.NTC.5454547&amp;isFromPublicArea=True&amp;isModal=False" TargetMode="External"/><Relationship Id="rId12" Type="http://schemas.openxmlformats.org/officeDocument/2006/relationships/hyperlink" Target="https://community.secop.gov.co/Public/Tendering/OpportunityDetail/Index?noticeUID=CO1.NTC.5454543&amp;isFromPublicArea=True&amp;isModal=False" TargetMode="External"/><Relationship Id="rId17" Type="http://schemas.openxmlformats.org/officeDocument/2006/relationships/hyperlink" Target="https://community.secop.gov.co/Public/Tendering/OpportunityDetail/Index?noticeUID=CO1.NTC.5470830&amp;isFromPublicArea=True&amp;isModal=False" TargetMode="External"/><Relationship Id="rId2" Type="http://schemas.openxmlformats.org/officeDocument/2006/relationships/hyperlink" Target="https://community.secop.gov.co/Public/Tendering/OpportunityDetail/Index?noticeUID=CO1.NTC.5454147&amp;isFromPublicArea=True&amp;isModal=False" TargetMode="External"/><Relationship Id="rId16" Type="http://schemas.openxmlformats.org/officeDocument/2006/relationships/hyperlink" Target="https://community.secop.gov.co/Public/Tendering/OpportunityDetail/Index?noticeUID=CO1.NTC.5470462&amp;isFromPublicArea=True&amp;isModal=False" TargetMode="External"/><Relationship Id="rId20" Type="http://schemas.openxmlformats.org/officeDocument/2006/relationships/hyperlink" Target="https://community.secop.gov.co/Public/Tendering/OpportunityDetail/Index?noticeUID=CO1.NTC.5511909&amp;isFromPublicArea=True&amp;isModal=False" TargetMode="External"/><Relationship Id="rId1" Type="http://schemas.openxmlformats.org/officeDocument/2006/relationships/hyperlink" Target="https://community.secop.gov.co/Public/Tendering/OpportunityDetail/Index?noticeUID=CO1.NTC.5454122&amp;isFromPublicArea=True&amp;isModal=False" TargetMode="External"/><Relationship Id="rId6" Type="http://schemas.openxmlformats.org/officeDocument/2006/relationships/hyperlink" Target="https://community.secop.gov.co/Public/Tendering/OpportunityDetail/Index?noticeUID=CO1.NTC.5454334&amp;isFromPublicArea=True&amp;isModal=False" TargetMode="External"/><Relationship Id="rId11" Type="http://schemas.openxmlformats.org/officeDocument/2006/relationships/hyperlink" Target="https://community.secop.gov.co/Public/Tendering/OpportunityDetail/Index?noticeUID=CO1.NTC.5454307&amp;isFromPublicArea=True&amp;isModal=False" TargetMode="External"/><Relationship Id="rId24" Type="http://schemas.openxmlformats.org/officeDocument/2006/relationships/drawing" Target="../drawings/drawing10.xml"/><Relationship Id="rId5" Type="http://schemas.openxmlformats.org/officeDocument/2006/relationships/hyperlink" Target="https://community.secop.gov.co/Public/Tendering/OpportunityDetail/Index?noticeUID=CO1.NTC.5454529&amp;isFromPublicArea=True&amp;isModal=False" TargetMode="External"/><Relationship Id="rId15" Type="http://schemas.openxmlformats.org/officeDocument/2006/relationships/hyperlink" Target="https://community.secop.gov.co/Public/Tendering/OpportunityDetail/Index?noticeUID=CO1.NTC.5471271&amp;isFromPublicArea=True&amp;isModal=False" TargetMode="External"/><Relationship Id="rId23" Type="http://schemas.openxmlformats.org/officeDocument/2006/relationships/printerSettings" Target="../printerSettings/printerSettings10.bin"/><Relationship Id="rId10" Type="http://schemas.openxmlformats.org/officeDocument/2006/relationships/hyperlink" Target="https://community.secop.gov.co/Public/Tendering/OpportunityDetail/Index?noticeUID=CO1.NTC.5452903&amp;isFromPublicArea=True&amp;isModal=False" TargetMode="External"/><Relationship Id="rId19" Type="http://schemas.openxmlformats.org/officeDocument/2006/relationships/hyperlink" Target="https://community.secop.gov.co/Public/Tendering/OpportunityDetail/Index?noticeUID=CO1.NTC.5504641&amp;isFromPublicArea=True&amp;isModal=False" TargetMode="External"/><Relationship Id="rId4" Type="http://schemas.openxmlformats.org/officeDocument/2006/relationships/hyperlink" Target="https://community.secop.gov.co/Public/Tendering/OpportunityDetail/Index?noticeUID=CO1.NTC.5454395&amp;isFromPublicArea=True&amp;isModal=False" TargetMode="External"/><Relationship Id="rId9" Type="http://schemas.openxmlformats.org/officeDocument/2006/relationships/hyperlink" Target="https://community.secop.gov.co/Public/Tendering/OpportunityDetail/Index?noticeUID=CO1.NTC.5454123&amp;isFromPublicArea=True&amp;isModal=False" TargetMode="External"/><Relationship Id="rId14" Type="http://schemas.openxmlformats.org/officeDocument/2006/relationships/hyperlink" Target="https://community.secop.gov.co/Public/Tendering/OpportunityDetail/Index?noticeUID=CO1.NTC.5454135&amp;isFromPublicArea=True&amp;isModal=False" TargetMode="External"/><Relationship Id="rId22" Type="http://schemas.openxmlformats.org/officeDocument/2006/relationships/hyperlink" Target="https://community.secop.gov.co/Public/Tendering/OpportunityDetail/Index?noticeUID=CO1.NTC.548238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537897&amp;isFromPublicArea=True&amp;isModal=False" TargetMode="External"/><Relationship Id="rId13" Type="http://schemas.openxmlformats.org/officeDocument/2006/relationships/hyperlink" Target="https://community.secop.gov.co/Public/Tendering/OpportunityDetail/Index?noticeUID=CO1.NTC.5548073&amp;isFromPublicArea=True&amp;isModal=False" TargetMode="External"/><Relationship Id="rId3" Type="http://schemas.openxmlformats.org/officeDocument/2006/relationships/hyperlink" Target="https://community.secop.gov.co/Public/Tendering/OpportunityDetail/Index?noticeUID=CO1.NTC.5512389&amp;isFromPublicArea=True&amp;isModal=False" TargetMode="External"/><Relationship Id="rId7" Type="http://schemas.openxmlformats.org/officeDocument/2006/relationships/hyperlink" Target="https://community.secop.gov.co/Public/Tendering/OpportunityDetail/Index?noticeUID=CO1.NTC.5532755&amp;isFromPublicArea=True&amp;isModal=False" TargetMode="External"/><Relationship Id="rId12" Type="http://schemas.openxmlformats.org/officeDocument/2006/relationships/hyperlink" Target="https://community.secop.gov.co/Public/Tendering/OpportunityDetail/Index?noticeUID=CO1.NTC.5541220&amp;isFromPublicArea=True&amp;isModal=False" TargetMode="External"/><Relationship Id="rId17" Type="http://schemas.openxmlformats.org/officeDocument/2006/relationships/drawing" Target="../drawings/drawing4.xml"/><Relationship Id="rId2" Type="http://schemas.openxmlformats.org/officeDocument/2006/relationships/hyperlink" Target="https://community.secop.gov.co/Public/Tendering/OpportunityDetail/Index?noticeUID=CO1.NTC.5512181&amp;isFromPublicArea=True&amp;isModal=False" TargetMode="External"/><Relationship Id="rId16"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5508608&amp;isFromPublicArea=True&amp;isModal=False" TargetMode="External"/><Relationship Id="rId6" Type="http://schemas.openxmlformats.org/officeDocument/2006/relationships/hyperlink" Target="https://community.secop.gov.co/Public/Tendering/OpportunityDetail/Index?noticeUID=CO1.NTC.5532434&amp;isFromPublicArea=True&amp;isModal=False" TargetMode="External"/><Relationship Id="rId11" Type="http://schemas.openxmlformats.org/officeDocument/2006/relationships/hyperlink" Target="https://community.secop.gov.co/Public/Tendering/OpportunityDetail/Index?noticeUID=CO1.NTC.5541216&amp;isFromPublicArea=True&amp;isModal=False" TargetMode="External"/><Relationship Id="rId5" Type="http://schemas.openxmlformats.org/officeDocument/2006/relationships/hyperlink" Target="https://community.secop.gov.co/Public/Tendering/OpportunityDetail/Index?noticeUID=CO1.NTC.5532419&amp;isFromPublicArea=True&amp;isModal=False" TargetMode="External"/><Relationship Id="rId15" Type="http://schemas.openxmlformats.org/officeDocument/2006/relationships/hyperlink" Target="https://community.secop.gov.co/Public/Tendering/ContractNoticePhases/View?PPI=CO1.PPI.29568238&amp;isFromPublicArea=True&amp;isModal=False" TargetMode="External"/><Relationship Id="rId10" Type="http://schemas.openxmlformats.org/officeDocument/2006/relationships/hyperlink" Target="https://community.secop.gov.co/Public/Tendering/OpportunityDetail/Index?noticeUID=CO1.NTC.5541075&amp;isFromPublicArea=True&amp;isModal=False" TargetMode="External"/><Relationship Id="rId4" Type="http://schemas.openxmlformats.org/officeDocument/2006/relationships/hyperlink" Target="https://community.secop.gov.co/Public/Tendering/ContractNoticePhases/View?PPI=CO1.PPI.29439153&amp;isFromPublicArea=True&amp;isModal=False" TargetMode="External"/><Relationship Id="rId9" Type="http://schemas.openxmlformats.org/officeDocument/2006/relationships/hyperlink" Target="https://community.secop.gov.co/Public/Tendering/OpportunityDetail/Index?noticeUID=CO1.NTC.5537589&amp;isFromPublicArea=True&amp;isModal=False" TargetMode="External"/><Relationship Id="rId14" Type="http://schemas.openxmlformats.org/officeDocument/2006/relationships/hyperlink" Target="https://community.secop.gov.co/Public/Tendering/OpportunityDetail/Index?noticeUID=CO1.NTC.5542229&amp;isFromPublicArea=True&amp;isModal=Fals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OpportunityDetail/Index?noticeUID=CO1.NTC.5504773&amp;isFromPublicArea=True&amp;isModal=False" TargetMode="External"/><Relationship Id="rId1" Type="http://schemas.openxmlformats.org/officeDocument/2006/relationships/hyperlink" Target="https://community.secop.gov.co/Public/Tendering/OpportunityDetail/Index?noticeUID=CO1.NTC.5504771&amp;isFromPublicArea=True&amp;isModal=False"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ommunity.secop.gov.co/Public/Tendering/OpportunityDetail/Index?noticeUID=CO1.NTC.5565410&amp;isFromPublicArea=True&amp;isModal=False" TargetMode="External"/><Relationship Id="rId1" Type="http://schemas.openxmlformats.org/officeDocument/2006/relationships/hyperlink" Target="https://community.secop.gov.co/Public/Tendering/OpportunityDetail/Index?noticeUID=CO1.NTC.5555148&amp;isFromPublicArea=True&amp;isModal=False"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576923&amp;isFromPublicArea=True&amp;isModal=False" TargetMode="External"/><Relationship Id="rId2" Type="http://schemas.openxmlformats.org/officeDocument/2006/relationships/hyperlink" Target="https://community.secop.gov.co/Public/Tendering/OpportunityDetail/Index?noticeUID=CO1.NTC.5534183&amp;isFromPublicArea=True&amp;isModal=False" TargetMode="External"/><Relationship Id="rId1" Type="http://schemas.openxmlformats.org/officeDocument/2006/relationships/hyperlink" Target="https://community.secop.gov.co/Public/Tendering/OpportunityDetail/Index?noticeUID=CO1.NTC.5534349&amp;isFromPublicArea=True&amp;isModal=False"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community.secop.gov.co/Public/Tendering/OpportunityDetail/Index?noticeUID=CO1.NTC.557629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99EA-A0E1-4ACD-A12F-FED99DC32DB8}">
  <dimension ref="A1:BT28"/>
  <sheetViews>
    <sheetView showGridLines="0" tabSelected="1"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7.140625" customWidth="1"/>
    <col min="7" max="7" width="15.85546875" customWidth="1"/>
    <col min="8" max="8" width="16.5703125" customWidth="1"/>
    <col min="9" max="9" width="17.42578125" customWidth="1"/>
    <col min="10" max="10" width="18.42578125" customWidth="1"/>
    <col min="11" max="11" width="13.85546875" customWidth="1"/>
    <col min="12" max="12" width="13.42578125" customWidth="1"/>
    <col min="13" max="13" width="24.85546875" customWidth="1"/>
    <col min="14" max="14" width="16.42578125" customWidth="1"/>
    <col min="16" max="16" width="12.42578125" customWidth="1"/>
    <col min="18" max="18" width="14.7109375" customWidth="1"/>
    <col min="19" max="19" width="16.28515625" customWidth="1"/>
    <col min="20" max="20" width="14.140625" customWidth="1"/>
    <col min="21" max="21" width="14.42578125" customWidth="1"/>
    <col min="22" max="22" width="17.140625" customWidth="1"/>
    <col min="23" max="23" width="13.85546875" customWidth="1"/>
    <col min="24" max="24" width="13.1406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2109</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34" t="s">
        <v>15</v>
      </c>
      <c r="C7" s="135" t="s">
        <v>16</v>
      </c>
      <c r="D7" s="141" t="s">
        <v>17</v>
      </c>
      <c r="E7" s="142" t="s">
        <v>18</v>
      </c>
      <c r="F7" s="142" t="s">
        <v>19</v>
      </c>
      <c r="G7" s="141" t="s">
        <v>20</v>
      </c>
      <c r="H7" s="134" t="s">
        <v>21</v>
      </c>
      <c r="I7" s="134" t="s">
        <v>71</v>
      </c>
      <c r="J7" s="134" t="s">
        <v>22</v>
      </c>
      <c r="K7" s="134" t="s">
        <v>23</v>
      </c>
      <c r="L7" s="134" t="s">
        <v>24</v>
      </c>
      <c r="M7" s="134" t="s">
        <v>25</v>
      </c>
      <c r="N7" s="135" t="s">
        <v>26</v>
      </c>
      <c r="O7" s="135" t="s">
        <v>27</v>
      </c>
      <c r="P7" s="134" t="s">
        <v>28</v>
      </c>
      <c r="Q7" s="134" t="s">
        <v>29</v>
      </c>
      <c r="R7" s="134" t="s">
        <v>30</v>
      </c>
      <c r="S7" s="134" t="s">
        <v>31</v>
      </c>
      <c r="T7" s="134" t="s">
        <v>32</v>
      </c>
      <c r="U7" s="135" t="s">
        <v>33</v>
      </c>
      <c r="V7" s="134" t="s">
        <v>34</v>
      </c>
      <c r="W7" s="134" t="s">
        <v>69</v>
      </c>
      <c r="X7" s="134" t="s">
        <v>35</v>
      </c>
      <c r="Y7" s="134" t="s">
        <v>36</v>
      </c>
      <c r="Z7" s="140" t="s">
        <v>37</v>
      </c>
      <c r="AA7" s="139" t="s">
        <v>38</v>
      </c>
      <c r="AB7" s="134" t="s">
        <v>39</v>
      </c>
      <c r="AC7" s="134" t="s">
        <v>40</v>
      </c>
      <c r="AD7" s="134" t="s">
        <v>41</v>
      </c>
      <c r="AE7" s="140" t="s">
        <v>42</v>
      </c>
      <c r="AF7" s="139" t="s">
        <v>43</v>
      </c>
      <c r="AG7" s="134" t="s">
        <v>44</v>
      </c>
      <c r="AH7" s="134" t="s">
        <v>45</v>
      </c>
      <c r="AI7" s="140" t="s">
        <v>46</v>
      </c>
      <c r="AJ7" s="134" t="s">
        <v>47</v>
      </c>
      <c r="AK7" s="140" t="s">
        <v>48</v>
      </c>
      <c r="AL7" s="140" t="s">
        <v>49</v>
      </c>
      <c r="AM7" s="139" t="s">
        <v>50</v>
      </c>
      <c r="AN7" s="139" t="s">
        <v>51</v>
      </c>
      <c r="AO7" s="134" t="s">
        <v>78</v>
      </c>
      <c r="AP7" s="134" t="s">
        <v>79</v>
      </c>
      <c r="AQ7" s="134" t="s">
        <v>52</v>
      </c>
      <c r="AR7" s="134" t="s">
        <v>53</v>
      </c>
      <c r="AS7" s="134" t="s">
        <v>54</v>
      </c>
      <c r="AT7" s="138" t="s">
        <v>55</v>
      </c>
      <c r="AU7" s="137" t="s">
        <v>56</v>
      </c>
      <c r="AV7" s="136" t="s">
        <v>57</v>
      </c>
      <c r="AW7" s="134" t="s">
        <v>58</v>
      </c>
      <c r="AX7" s="134" t="s">
        <v>59</v>
      </c>
      <c r="AY7" s="135" t="s">
        <v>60</v>
      </c>
      <c r="AZ7" s="135" t="s">
        <v>61</v>
      </c>
      <c r="BA7" s="135" t="s">
        <v>62</v>
      </c>
      <c r="BB7" s="21"/>
      <c r="BC7" s="21"/>
      <c r="BD7" s="21"/>
      <c r="BE7" s="21"/>
      <c r="BF7" s="21"/>
      <c r="BG7" s="21"/>
      <c r="BH7" s="21"/>
      <c r="BI7" s="21"/>
      <c r="BJ7" s="21"/>
      <c r="BK7" s="21"/>
      <c r="BL7" s="21"/>
      <c r="BM7" s="21"/>
      <c r="BN7" s="21"/>
      <c r="BO7" s="21"/>
      <c r="BP7" s="21"/>
      <c r="BQ7" s="21"/>
      <c r="BR7" s="21"/>
      <c r="BS7" s="21"/>
      <c r="BT7" s="21"/>
    </row>
    <row r="8" spans="1:72" x14ac:dyDescent="0.25">
      <c r="B8" s="55">
        <v>2024</v>
      </c>
      <c r="C8" s="55">
        <v>891780111</v>
      </c>
      <c r="D8" s="56" t="s">
        <v>63</v>
      </c>
      <c r="E8" s="65" t="s">
        <v>2108</v>
      </c>
      <c r="F8" s="65" t="s">
        <v>2107</v>
      </c>
      <c r="G8" s="58">
        <v>0</v>
      </c>
      <c r="H8" s="58" t="s">
        <v>72</v>
      </c>
      <c r="I8" s="56" t="s">
        <v>64</v>
      </c>
      <c r="J8" s="65" t="s">
        <v>2106</v>
      </c>
      <c r="K8" s="57">
        <v>27500000</v>
      </c>
      <c r="L8" s="55" t="s">
        <v>67</v>
      </c>
      <c r="M8" s="65" t="s">
        <v>2105</v>
      </c>
      <c r="N8" s="65">
        <v>1082845810</v>
      </c>
      <c r="O8" s="57">
        <v>41</v>
      </c>
      <c r="P8" s="289">
        <v>45306</v>
      </c>
      <c r="Q8" s="57">
        <v>44550000</v>
      </c>
      <c r="R8" s="289">
        <v>45310</v>
      </c>
      <c r="S8" s="57">
        <v>27500000</v>
      </c>
      <c r="T8" s="58" t="s">
        <v>65</v>
      </c>
      <c r="U8" s="65">
        <v>1082976788</v>
      </c>
      <c r="V8" s="201" t="s">
        <v>2059</v>
      </c>
      <c r="W8" s="289">
        <v>45310</v>
      </c>
      <c r="X8" s="289">
        <v>45310</v>
      </c>
      <c r="Y8" s="110" t="s">
        <v>74</v>
      </c>
      <c r="Z8" s="289">
        <v>45473</v>
      </c>
      <c r="AA8" s="65">
        <f t="shared" ref="AA8:AA27" si="0">+IF(Y8="1800-01-01",Z8-X8,Z8-Y8)</f>
        <v>163</v>
      </c>
      <c r="AB8" s="57">
        <v>0</v>
      </c>
      <c r="AC8" s="57">
        <v>0</v>
      </c>
      <c r="AD8" s="57">
        <v>0</v>
      </c>
      <c r="AE8" s="66" t="s">
        <v>74</v>
      </c>
      <c r="AF8" s="65">
        <f t="shared" ref="AF8:AF27" si="1">+IF(AE8="1800-01-01",0,AE8-Z8)</f>
        <v>0</v>
      </c>
      <c r="AG8" s="57">
        <v>0</v>
      </c>
      <c r="AH8" s="57">
        <v>0</v>
      </c>
      <c r="AI8" s="111" t="s">
        <v>74</v>
      </c>
      <c r="AJ8" s="61">
        <v>0</v>
      </c>
      <c r="AK8" s="112" t="s">
        <v>74</v>
      </c>
      <c r="AL8" s="112" t="s">
        <v>74</v>
      </c>
      <c r="AM8" s="65">
        <f t="shared" ref="AM8:AM27" si="2">+IF(AK8="1800-01-01",0,AL8-AK8)</f>
        <v>0</v>
      </c>
      <c r="AN8" s="65">
        <f>+K8+AC9-AH8</f>
        <v>27500000</v>
      </c>
      <c r="AO8" s="58" t="s">
        <v>66</v>
      </c>
      <c r="AP8" s="57">
        <v>27500000</v>
      </c>
      <c r="AQ8" s="58" t="s">
        <v>95</v>
      </c>
      <c r="AR8" s="57">
        <v>0</v>
      </c>
      <c r="AS8" s="112" t="s">
        <v>74</v>
      </c>
      <c r="AT8" s="269">
        <v>2500000</v>
      </c>
      <c r="AU8" s="68">
        <f t="shared" ref="AU8:AU27" si="3">AN8-AT8</f>
        <v>25000000</v>
      </c>
      <c r="AV8" s="69">
        <f t="shared" ref="AV8:AV27" si="4">+IFERROR(AT8/AN8,"_")</f>
        <v>9.0909090909090912E-2</v>
      </c>
      <c r="AW8" s="112" t="s">
        <v>74</v>
      </c>
      <c r="AX8" s="58" t="s">
        <v>106</v>
      </c>
      <c r="AY8" s="65" t="s">
        <v>2104</v>
      </c>
      <c r="AZ8" s="55" t="s">
        <v>66</v>
      </c>
      <c r="BA8" s="55" t="s">
        <v>66</v>
      </c>
      <c r="BB8" s="12"/>
    </row>
    <row r="9" spans="1:72" ht="18" customHeight="1" x14ac:dyDescent="0.25">
      <c r="B9" s="70">
        <v>2024</v>
      </c>
      <c r="C9" s="70">
        <v>891780111</v>
      </c>
      <c r="D9" s="71" t="s">
        <v>63</v>
      </c>
      <c r="E9" s="80" t="s">
        <v>2103</v>
      </c>
      <c r="F9" s="80" t="s">
        <v>2102</v>
      </c>
      <c r="G9" s="73">
        <v>0</v>
      </c>
      <c r="H9" s="73" t="s">
        <v>72</v>
      </c>
      <c r="I9" s="71" t="s">
        <v>64</v>
      </c>
      <c r="J9" s="80" t="s">
        <v>2101</v>
      </c>
      <c r="K9" s="72">
        <v>21450000</v>
      </c>
      <c r="L9" s="70" t="s">
        <v>67</v>
      </c>
      <c r="M9" s="290" t="s">
        <v>2100</v>
      </c>
      <c r="N9" s="291">
        <v>57170631</v>
      </c>
      <c r="O9" s="72">
        <v>40</v>
      </c>
      <c r="P9" s="292">
        <v>45306</v>
      </c>
      <c r="Q9" s="72">
        <v>38500000</v>
      </c>
      <c r="R9" s="292">
        <v>45310</v>
      </c>
      <c r="S9" s="72">
        <v>21450000</v>
      </c>
      <c r="T9" s="73" t="s">
        <v>65</v>
      </c>
      <c r="U9" s="80">
        <v>1082976788</v>
      </c>
      <c r="V9" s="203" t="s">
        <v>2059</v>
      </c>
      <c r="W9" s="292">
        <v>45310</v>
      </c>
      <c r="X9" s="292">
        <v>45310</v>
      </c>
      <c r="Y9" s="116" t="s">
        <v>74</v>
      </c>
      <c r="Z9" s="292">
        <v>45473</v>
      </c>
      <c r="AA9" s="80">
        <f t="shared" si="0"/>
        <v>163</v>
      </c>
      <c r="AB9" s="72">
        <v>0</v>
      </c>
      <c r="AC9" s="72">
        <v>0</v>
      </c>
      <c r="AD9" s="72">
        <v>0</v>
      </c>
      <c r="AE9" s="81" t="s">
        <v>74</v>
      </c>
      <c r="AF9" s="80">
        <f t="shared" si="1"/>
        <v>0</v>
      </c>
      <c r="AG9" s="72">
        <v>0</v>
      </c>
      <c r="AH9" s="72">
        <v>0</v>
      </c>
      <c r="AI9" s="117" t="s">
        <v>74</v>
      </c>
      <c r="AJ9" s="76">
        <v>0</v>
      </c>
      <c r="AK9" s="118" t="s">
        <v>74</v>
      </c>
      <c r="AL9" s="118" t="s">
        <v>74</v>
      </c>
      <c r="AM9" s="80">
        <f t="shared" si="2"/>
        <v>0</v>
      </c>
      <c r="AN9" s="80">
        <f>+K9+AC10-AH9</f>
        <v>21450000</v>
      </c>
      <c r="AO9" s="73" t="s">
        <v>66</v>
      </c>
      <c r="AP9" s="72">
        <v>21450000</v>
      </c>
      <c r="AQ9" s="73" t="s">
        <v>95</v>
      </c>
      <c r="AR9" s="72">
        <v>0</v>
      </c>
      <c r="AS9" s="118" t="s">
        <v>74</v>
      </c>
      <c r="AT9" s="270">
        <v>1950000</v>
      </c>
      <c r="AU9" s="83">
        <f t="shared" si="3"/>
        <v>19500000</v>
      </c>
      <c r="AV9" s="84">
        <f t="shared" si="4"/>
        <v>9.0909090909090912E-2</v>
      </c>
      <c r="AW9" s="118" t="s">
        <v>74</v>
      </c>
      <c r="AX9" s="73" t="s">
        <v>106</v>
      </c>
      <c r="AY9" s="271" t="s">
        <v>2099</v>
      </c>
      <c r="AZ9" s="70" t="s">
        <v>66</v>
      </c>
      <c r="BA9" s="70" t="s">
        <v>66</v>
      </c>
      <c r="BB9" s="12"/>
    </row>
    <row r="10" spans="1:72" x14ac:dyDescent="0.25">
      <c r="B10" s="70">
        <v>2024</v>
      </c>
      <c r="C10" s="70">
        <v>891780111</v>
      </c>
      <c r="D10" s="71" t="s">
        <v>63</v>
      </c>
      <c r="E10" s="80" t="s">
        <v>2098</v>
      </c>
      <c r="F10" s="80" t="s">
        <v>2097</v>
      </c>
      <c r="G10" s="73">
        <v>0</v>
      </c>
      <c r="H10" s="73" t="s">
        <v>72</v>
      </c>
      <c r="I10" s="71" t="s">
        <v>64</v>
      </c>
      <c r="J10" s="80" t="s">
        <v>2096</v>
      </c>
      <c r="K10" s="72">
        <v>20350000</v>
      </c>
      <c r="L10" s="70" t="s">
        <v>67</v>
      </c>
      <c r="M10" s="80" t="s">
        <v>2095</v>
      </c>
      <c r="N10" s="80">
        <v>57443718</v>
      </c>
      <c r="O10" s="72">
        <v>43</v>
      </c>
      <c r="P10" s="292">
        <v>45306</v>
      </c>
      <c r="Q10" s="72">
        <v>37950000</v>
      </c>
      <c r="R10" s="292">
        <v>45310</v>
      </c>
      <c r="S10" s="72">
        <v>20350000</v>
      </c>
      <c r="T10" s="73" t="s">
        <v>65</v>
      </c>
      <c r="U10" s="80">
        <v>37331294</v>
      </c>
      <c r="V10" s="203" t="s">
        <v>2012</v>
      </c>
      <c r="W10" s="292">
        <v>45310</v>
      </c>
      <c r="X10" s="292">
        <v>45310</v>
      </c>
      <c r="Y10" s="116" t="s">
        <v>74</v>
      </c>
      <c r="Z10" s="292">
        <v>45473</v>
      </c>
      <c r="AA10" s="80">
        <f t="shared" si="0"/>
        <v>163</v>
      </c>
      <c r="AB10" s="72">
        <v>0</v>
      </c>
      <c r="AC10" s="72">
        <v>0</v>
      </c>
      <c r="AD10" s="72">
        <v>0</v>
      </c>
      <c r="AE10" s="81" t="s">
        <v>74</v>
      </c>
      <c r="AF10" s="80">
        <f t="shared" si="1"/>
        <v>0</v>
      </c>
      <c r="AG10" s="72">
        <v>0</v>
      </c>
      <c r="AH10" s="72">
        <v>0</v>
      </c>
      <c r="AI10" s="117" t="s">
        <v>74</v>
      </c>
      <c r="AJ10" s="76">
        <v>0</v>
      </c>
      <c r="AK10" s="118" t="s">
        <v>74</v>
      </c>
      <c r="AL10" s="118" t="s">
        <v>74</v>
      </c>
      <c r="AM10" s="80">
        <f t="shared" si="2"/>
        <v>0</v>
      </c>
      <c r="AN10" s="80">
        <f>+K10+AC10-AH10</f>
        <v>20350000</v>
      </c>
      <c r="AO10" s="73" t="s">
        <v>66</v>
      </c>
      <c r="AP10" s="72">
        <v>20350000</v>
      </c>
      <c r="AQ10" s="73" t="s">
        <v>95</v>
      </c>
      <c r="AR10" s="72">
        <v>0</v>
      </c>
      <c r="AS10" s="118" t="s">
        <v>74</v>
      </c>
      <c r="AT10" s="270">
        <v>1850000</v>
      </c>
      <c r="AU10" s="83">
        <f t="shared" si="3"/>
        <v>18500000</v>
      </c>
      <c r="AV10" s="84">
        <f t="shared" si="4"/>
        <v>9.0909090909090912E-2</v>
      </c>
      <c r="AW10" s="118" t="s">
        <v>74</v>
      </c>
      <c r="AX10" s="73" t="s">
        <v>106</v>
      </c>
      <c r="AY10" s="271" t="s">
        <v>2094</v>
      </c>
      <c r="AZ10" s="70" t="s">
        <v>66</v>
      </c>
      <c r="BA10" s="70" t="s">
        <v>66</v>
      </c>
    </row>
    <row r="11" spans="1:72" ht="18" customHeight="1" x14ac:dyDescent="0.25">
      <c r="B11" s="70">
        <v>2024</v>
      </c>
      <c r="C11" s="70">
        <v>891780111</v>
      </c>
      <c r="D11" s="71" t="s">
        <v>63</v>
      </c>
      <c r="E11" s="80" t="s">
        <v>2093</v>
      </c>
      <c r="F11" s="80" t="s">
        <v>2092</v>
      </c>
      <c r="G11" s="73">
        <v>0</v>
      </c>
      <c r="H11" s="73" t="s">
        <v>72</v>
      </c>
      <c r="I11" s="71" t="s">
        <v>64</v>
      </c>
      <c r="J11" s="80" t="s">
        <v>2091</v>
      </c>
      <c r="K11" s="72">
        <v>17050000</v>
      </c>
      <c r="L11" s="70" t="s">
        <v>67</v>
      </c>
      <c r="M11" s="290" t="s">
        <v>2090</v>
      </c>
      <c r="N11" s="291">
        <v>1082947568</v>
      </c>
      <c r="O11" s="72">
        <v>40</v>
      </c>
      <c r="P11" s="292">
        <v>45306</v>
      </c>
      <c r="Q11" s="72">
        <v>38500000</v>
      </c>
      <c r="R11" s="292">
        <v>45310</v>
      </c>
      <c r="S11" s="72">
        <v>17050000</v>
      </c>
      <c r="T11" s="73" t="s">
        <v>65</v>
      </c>
      <c r="U11" s="80">
        <v>57426458</v>
      </c>
      <c r="V11" s="203" t="s">
        <v>2018</v>
      </c>
      <c r="W11" s="292">
        <v>45310</v>
      </c>
      <c r="X11" s="292">
        <v>45310</v>
      </c>
      <c r="Y11" s="116" t="s">
        <v>74</v>
      </c>
      <c r="Z11" s="292">
        <v>45473</v>
      </c>
      <c r="AA11" s="80">
        <f t="shared" si="0"/>
        <v>163</v>
      </c>
      <c r="AB11" s="72">
        <v>0</v>
      </c>
      <c r="AC11" s="72">
        <v>0</v>
      </c>
      <c r="AD11" s="72">
        <v>0</v>
      </c>
      <c r="AE11" s="81" t="s">
        <v>74</v>
      </c>
      <c r="AF11" s="80">
        <f t="shared" si="1"/>
        <v>0</v>
      </c>
      <c r="AG11" s="72">
        <v>0</v>
      </c>
      <c r="AH11" s="72">
        <v>0</v>
      </c>
      <c r="AI11" s="117" t="s">
        <v>74</v>
      </c>
      <c r="AJ11" s="76">
        <v>0</v>
      </c>
      <c r="AK11" s="118" t="s">
        <v>74</v>
      </c>
      <c r="AL11" s="118" t="s">
        <v>74</v>
      </c>
      <c r="AM11" s="80">
        <f t="shared" si="2"/>
        <v>0</v>
      </c>
      <c r="AN11" s="80">
        <f>+K11+AC11-AH11</f>
        <v>17050000</v>
      </c>
      <c r="AO11" s="73" t="s">
        <v>66</v>
      </c>
      <c r="AP11" s="72">
        <v>17050000</v>
      </c>
      <c r="AQ11" s="73" t="s">
        <v>95</v>
      </c>
      <c r="AR11" s="72">
        <v>0</v>
      </c>
      <c r="AS11" s="118" t="s">
        <v>74</v>
      </c>
      <c r="AT11" s="270">
        <v>1550000</v>
      </c>
      <c r="AU11" s="83">
        <f t="shared" si="3"/>
        <v>15500000</v>
      </c>
      <c r="AV11" s="84">
        <f t="shared" si="4"/>
        <v>9.0909090909090912E-2</v>
      </c>
      <c r="AW11" s="118" t="s">
        <v>74</v>
      </c>
      <c r="AX11" s="73" t="s">
        <v>106</v>
      </c>
      <c r="AY11" s="271" t="s">
        <v>2089</v>
      </c>
      <c r="AZ11" s="70" t="s">
        <v>66</v>
      </c>
      <c r="BA11" s="70" t="s">
        <v>66</v>
      </c>
    </row>
    <row r="12" spans="1:72" x14ac:dyDescent="0.25">
      <c r="B12" s="70">
        <v>2024</v>
      </c>
      <c r="C12" s="70">
        <v>891780111</v>
      </c>
      <c r="D12" s="71" t="s">
        <v>63</v>
      </c>
      <c r="E12" s="80" t="s">
        <v>2088</v>
      </c>
      <c r="F12" s="80" t="s">
        <v>2087</v>
      </c>
      <c r="G12" s="73">
        <v>0</v>
      </c>
      <c r="H12" s="73" t="s">
        <v>72</v>
      </c>
      <c r="I12" s="71" t="s">
        <v>64</v>
      </c>
      <c r="J12" s="80" t="s">
        <v>2086</v>
      </c>
      <c r="K12" s="72">
        <v>20350000</v>
      </c>
      <c r="L12" s="70" t="s">
        <v>67</v>
      </c>
      <c r="M12" s="80" t="s">
        <v>2085</v>
      </c>
      <c r="N12" s="80">
        <v>1082961155</v>
      </c>
      <c r="O12" s="72">
        <v>46</v>
      </c>
      <c r="P12" s="292">
        <v>45306</v>
      </c>
      <c r="Q12" s="72">
        <v>3740000</v>
      </c>
      <c r="R12" s="292">
        <v>45310</v>
      </c>
      <c r="S12" s="72">
        <v>20350000</v>
      </c>
      <c r="T12" s="73" t="s">
        <v>65</v>
      </c>
      <c r="U12" s="80">
        <v>1082976788</v>
      </c>
      <c r="V12" s="203" t="s">
        <v>2059</v>
      </c>
      <c r="W12" s="292">
        <v>45310</v>
      </c>
      <c r="X12" s="292">
        <v>45310</v>
      </c>
      <c r="Y12" s="116" t="s">
        <v>74</v>
      </c>
      <c r="Z12" s="292">
        <v>45473</v>
      </c>
      <c r="AA12" s="80">
        <f t="shared" si="0"/>
        <v>163</v>
      </c>
      <c r="AB12" s="72">
        <v>0</v>
      </c>
      <c r="AC12" s="72">
        <v>0</v>
      </c>
      <c r="AD12" s="72">
        <v>0</v>
      </c>
      <c r="AE12" s="81" t="s">
        <v>74</v>
      </c>
      <c r="AF12" s="80">
        <f t="shared" si="1"/>
        <v>0</v>
      </c>
      <c r="AG12" s="72">
        <v>0</v>
      </c>
      <c r="AH12" s="72">
        <v>0</v>
      </c>
      <c r="AI12" s="117" t="s">
        <v>74</v>
      </c>
      <c r="AJ12" s="76">
        <v>0</v>
      </c>
      <c r="AK12" s="118" t="s">
        <v>74</v>
      </c>
      <c r="AL12" s="118" t="s">
        <v>74</v>
      </c>
      <c r="AM12" s="80">
        <f t="shared" si="2"/>
        <v>0</v>
      </c>
      <c r="AN12" s="80">
        <f>+K12+AC12-AH12</f>
        <v>20350000</v>
      </c>
      <c r="AO12" s="73" t="s">
        <v>66</v>
      </c>
      <c r="AP12" s="72">
        <v>20350000</v>
      </c>
      <c r="AQ12" s="73" t="s">
        <v>95</v>
      </c>
      <c r="AR12" s="72">
        <v>0</v>
      </c>
      <c r="AS12" s="118" t="s">
        <v>74</v>
      </c>
      <c r="AT12" s="270">
        <v>1850000</v>
      </c>
      <c r="AU12" s="83">
        <f t="shared" si="3"/>
        <v>18500000</v>
      </c>
      <c r="AV12" s="84">
        <f t="shared" si="4"/>
        <v>9.0909090909090912E-2</v>
      </c>
      <c r="AW12" s="118" t="s">
        <v>74</v>
      </c>
      <c r="AX12" s="73" t="s">
        <v>106</v>
      </c>
      <c r="AY12" s="271" t="s">
        <v>2084</v>
      </c>
      <c r="AZ12" s="70" t="s">
        <v>66</v>
      </c>
      <c r="BA12" s="70" t="s">
        <v>66</v>
      </c>
    </row>
    <row r="13" spans="1:72" x14ac:dyDescent="0.25">
      <c r="B13" s="70">
        <v>2024</v>
      </c>
      <c r="C13" s="70">
        <v>891780111</v>
      </c>
      <c r="D13" s="71" t="s">
        <v>63</v>
      </c>
      <c r="E13" s="80" t="s">
        <v>2083</v>
      </c>
      <c r="F13" s="80" t="s">
        <v>2082</v>
      </c>
      <c r="G13" s="73">
        <v>0</v>
      </c>
      <c r="H13" s="73" t="s">
        <v>72</v>
      </c>
      <c r="I13" s="71" t="s">
        <v>64</v>
      </c>
      <c r="J13" s="72" t="s">
        <v>2081</v>
      </c>
      <c r="K13" s="72">
        <v>38500000</v>
      </c>
      <c r="L13" s="70" t="s">
        <v>67</v>
      </c>
      <c r="M13" s="80" t="s">
        <v>2080</v>
      </c>
      <c r="N13" s="72">
        <v>37511267</v>
      </c>
      <c r="O13" s="72">
        <v>42</v>
      </c>
      <c r="P13" s="292">
        <v>45306</v>
      </c>
      <c r="Q13" s="72">
        <v>50600000</v>
      </c>
      <c r="R13" s="292">
        <v>45310</v>
      </c>
      <c r="S13" s="72">
        <v>38500000</v>
      </c>
      <c r="T13" s="73" t="s">
        <v>65</v>
      </c>
      <c r="U13" s="80">
        <v>1082976788</v>
      </c>
      <c r="V13" s="203" t="s">
        <v>2059</v>
      </c>
      <c r="W13" s="292">
        <v>45310</v>
      </c>
      <c r="X13" s="292">
        <v>45310</v>
      </c>
      <c r="Y13" s="116" t="s">
        <v>74</v>
      </c>
      <c r="Z13" s="292">
        <v>45473</v>
      </c>
      <c r="AA13" s="80">
        <f t="shared" si="0"/>
        <v>163</v>
      </c>
      <c r="AB13" s="72">
        <v>0</v>
      </c>
      <c r="AC13" s="72">
        <v>0</v>
      </c>
      <c r="AD13" s="72">
        <v>0</v>
      </c>
      <c r="AE13" s="81" t="s">
        <v>74</v>
      </c>
      <c r="AF13" s="80">
        <f t="shared" si="1"/>
        <v>0</v>
      </c>
      <c r="AG13" s="72">
        <v>0</v>
      </c>
      <c r="AH13" s="72">
        <v>0</v>
      </c>
      <c r="AI13" s="117" t="s">
        <v>74</v>
      </c>
      <c r="AJ13" s="76">
        <v>0</v>
      </c>
      <c r="AK13" s="118" t="s">
        <v>74</v>
      </c>
      <c r="AL13" s="118" t="s">
        <v>74</v>
      </c>
      <c r="AM13" s="80">
        <f t="shared" si="2"/>
        <v>0</v>
      </c>
      <c r="AN13" s="80">
        <f>+K13+AC13-AH13</f>
        <v>38500000</v>
      </c>
      <c r="AO13" s="73" t="s">
        <v>66</v>
      </c>
      <c r="AP13" s="72">
        <v>38500000</v>
      </c>
      <c r="AQ13" s="73" t="s">
        <v>95</v>
      </c>
      <c r="AR13" s="72">
        <v>0</v>
      </c>
      <c r="AS13" s="118" t="s">
        <v>74</v>
      </c>
      <c r="AT13" s="270">
        <v>3500000</v>
      </c>
      <c r="AU13" s="83">
        <f t="shared" si="3"/>
        <v>35000000</v>
      </c>
      <c r="AV13" s="84">
        <f t="shared" si="4"/>
        <v>9.0909090909090912E-2</v>
      </c>
      <c r="AW13" s="118" t="s">
        <v>74</v>
      </c>
      <c r="AX13" s="73" t="s">
        <v>106</v>
      </c>
      <c r="AY13" s="271" t="s">
        <v>2079</v>
      </c>
      <c r="AZ13" s="70" t="s">
        <v>66</v>
      </c>
      <c r="BA13" s="70" t="s">
        <v>66</v>
      </c>
    </row>
    <row r="14" spans="1:72" x14ac:dyDescent="0.25">
      <c r="B14" s="70">
        <v>2024</v>
      </c>
      <c r="C14" s="70">
        <v>891780111</v>
      </c>
      <c r="D14" s="71" t="s">
        <v>63</v>
      </c>
      <c r="E14" s="80" t="s">
        <v>2078</v>
      </c>
      <c r="F14" s="80" t="s">
        <v>2077</v>
      </c>
      <c r="G14" s="73">
        <v>0</v>
      </c>
      <c r="H14" s="73" t="s">
        <v>72</v>
      </c>
      <c r="I14" s="71" t="s">
        <v>64</v>
      </c>
      <c r="J14" s="72" t="s">
        <v>2076</v>
      </c>
      <c r="K14" s="72">
        <v>17050000</v>
      </c>
      <c r="L14" s="70" t="s">
        <v>67</v>
      </c>
      <c r="M14" s="80" t="s">
        <v>2075</v>
      </c>
      <c r="N14" s="80">
        <v>1083033623</v>
      </c>
      <c r="O14" s="72">
        <v>41</v>
      </c>
      <c r="P14" s="292">
        <v>45306</v>
      </c>
      <c r="Q14" s="72">
        <v>44550000</v>
      </c>
      <c r="R14" s="292">
        <v>45310</v>
      </c>
      <c r="S14" s="72">
        <v>17050000</v>
      </c>
      <c r="T14" s="73" t="s">
        <v>65</v>
      </c>
      <c r="U14" s="80">
        <v>1082976788</v>
      </c>
      <c r="V14" s="203" t="s">
        <v>2059</v>
      </c>
      <c r="W14" s="292">
        <v>45310</v>
      </c>
      <c r="X14" s="292">
        <v>45310</v>
      </c>
      <c r="Y14" s="116" t="s">
        <v>74</v>
      </c>
      <c r="Z14" s="292">
        <v>45473</v>
      </c>
      <c r="AA14" s="80">
        <f t="shared" si="0"/>
        <v>163</v>
      </c>
      <c r="AB14" s="72">
        <v>0</v>
      </c>
      <c r="AC14" s="72">
        <v>0</v>
      </c>
      <c r="AD14" s="72">
        <v>0</v>
      </c>
      <c r="AE14" s="81" t="s">
        <v>74</v>
      </c>
      <c r="AF14" s="80">
        <f t="shared" si="1"/>
        <v>0</v>
      </c>
      <c r="AG14" s="72">
        <v>0</v>
      </c>
      <c r="AH14" s="72">
        <v>0</v>
      </c>
      <c r="AI14" s="117" t="s">
        <v>74</v>
      </c>
      <c r="AJ14" s="76">
        <v>0</v>
      </c>
      <c r="AK14" s="118" t="s">
        <v>74</v>
      </c>
      <c r="AL14" s="118" t="s">
        <v>74</v>
      </c>
      <c r="AM14" s="80">
        <f t="shared" si="2"/>
        <v>0</v>
      </c>
      <c r="AN14" s="80">
        <f>+K14+AC14-AH14</f>
        <v>17050000</v>
      </c>
      <c r="AO14" s="73" t="s">
        <v>66</v>
      </c>
      <c r="AP14" s="72">
        <v>17050000</v>
      </c>
      <c r="AQ14" s="73" t="s">
        <v>95</v>
      </c>
      <c r="AR14" s="72">
        <v>0</v>
      </c>
      <c r="AS14" s="118" t="s">
        <v>74</v>
      </c>
      <c r="AT14" s="270">
        <v>1550000</v>
      </c>
      <c r="AU14" s="83">
        <f t="shared" si="3"/>
        <v>15500000</v>
      </c>
      <c r="AV14" s="84">
        <f t="shared" si="4"/>
        <v>9.0909090909090912E-2</v>
      </c>
      <c r="AW14" s="118" t="s">
        <v>74</v>
      </c>
      <c r="AX14" s="73" t="s">
        <v>106</v>
      </c>
      <c r="AY14" s="271" t="s">
        <v>2074</v>
      </c>
      <c r="AZ14" s="70" t="s">
        <v>66</v>
      </c>
      <c r="BA14" s="70" t="s">
        <v>66</v>
      </c>
    </row>
    <row r="15" spans="1:72" x14ac:dyDescent="0.25">
      <c r="B15" s="70">
        <v>2024</v>
      </c>
      <c r="C15" s="70">
        <v>891780111</v>
      </c>
      <c r="D15" s="71" t="s">
        <v>63</v>
      </c>
      <c r="E15" s="80" t="s">
        <v>2073</v>
      </c>
      <c r="F15" s="80" t="s">
        <v>2072</v>
      </c>
      <c r="G15" s="73">
        <v>0</v>
      </c>
      <c r="H15" s="73" t="s">
        <v>72</v>
      </c>
      <c r="I15" s="71" t="s">
        <v>64</v>
      </c>
      <c r="J15" s="72" t="s">
        <v>2071</v>
      </c>
      <c r="K15" s="72">
        <v>12100000</v>
      </c>
      <c r="L15" s="70" t="s">
        <v>67</v>
      </c>
      <c r="M15" s="80" t="s">
        <v>2070</v>
      </c>
      <c r="N15" s="80">
        <v>1082942857</v>
      </c>
      <c r="O15" s="72">
        <v>42</v>
      </c>
      <c r="P15" s="292">
        <v>45306</v>
      </c>
      <c r="Q15" s="72">
        <v>50600000</v>
      </c>
      <c r="R15" s="292">
        <v>45310</v>
      </c>
      <c r="S15" s="72">
        <v>12100000</v>
      </c>
      <c r="T15" s="73" t="s">
        <v>65</v>
      </c>
      <c r="U15" s="80">
        <v>57426458</v>
      </c>
      <c r="V15" s="203" t="s">
        <v>2018</v>
      </c>
      <c r="W15" s="292">
        <v>45310</v>
      </c>
      <c r="X15" s="292">
        <v>45310</v>
      </c>
      <c r="Y15" s="116" t="s">
        <v>74</v>
      </c>
      <c r="Z15" s="292">
        <v>45473</v>
      </c>
      <c r="AA15" s="80">
        <f t="shared" si="0"/>
        <v>163</v>
      </c>
      <c r="AB15" s="72">
        <v>0</v>
      </c>
      <c r="AC15" s="72">
        <v>0</v>
      </c>
      <c r="AD15" s="72">
        <v>0</v>
      </c>
      <c r="AE15" s="81" t="s">
        <v>74</v>
      </c>
      <c r="AF15" s="80">
        <f t="shared" si="1"/>
        <v>0</v>
      </c>
      <c r="AG15" s="72">
        <v>0</v>
      </c>
      <c r="AH15" s="72">
        <v>0</v>
      </c>
      <c r="AI15" s="117" t="s">
        <v>74</v>
      </c>
      <c r="AJ15" s="76">
        <v>0</v>
      </c>
      <c r="AK15" s="118" t="s">
        <v>74</v>
      </c>
      <c r="AL15" s="118" t="s">
        <v>74</v>
      </c>
      <c r="AM15" s="80">
        <f t="shared" si="2"/>
        <v>0</v>
      </c>
      <c r="AN15" s="80">
        <f>+K15+AC15-AH15</f>
        <v>12100000</v>
      </c>
      <c r="AO15" s="73" t="s">
        <v>66</v>
      </c>
      <c r="AP15" s="72">
        <v>12100000</v>
      </c>
      <c r="AQ15" s="73" t="s">
        <v>95</v>
      </c>
      <c r="AR15" s="72">
        <v>0</v>
      </c>
      <c r="AS15" s="118" t="s">
        <v>74</v>
      </c>
      <c r="AT15" s="270">
        <v>1100000</v>
      </c>
      <c r="AU15" s="83">
        <f t="shared" si="3"/>
        <v>11000000</v>
      </c>
      <c r="AV15" s="84">
        <f t="shared" si="4"/>
        <v>9.0909090909090912E-2</v>
      </c>
      <c r="AW15" s="118" t="s">
        <v>74</v>
      </c>
      <c r="AX15" s="73" t="s">
        <v>106</v>
      </c>
      <c r="AY15" s="271" t="s">
        <v>2069</v>
      </c>
      <c r="AZ15" s="70" t="s">
        <v>66</v>
      </c>
      <c r="BA15" s="70" t="s">
        <v>66</v>
      </c>
    </row>
    <row r="16" spans="1:72" x14ac:dyDescent="0.25">
      <c r="B16" s="70">
        <v>2024</v>
      </c>
      <c r="C16" s="70">
        <v>891780111</v>
      </c>
      <c r="D16" s="71" t="s">
        <v>63</v>
      </c>
      <c r="E16" s="80" t="s">
        <v>2068</v>
      </c>
      <c r="F16" s="80" t="s">
        <v>2067</v>
      </c>
      <c r="G16" s="73">
        <v>0</v>
      </c>
      <c r="H16" s="73" t="s">
        <v>72</v>
      </c>
      <c r="I16" s="71" t="s">
        <v>64</v>
      </c>
      <c r="J16" s="72" t="s">
        <v>2066</v>
      </c>
      <c r="K16" s="72">
        <v>20350000</v>
      </c>
      <c r="L16" s="70" t="s">
        <v>67</v>
      </c>
      <c r="M16" s="80" t="s">
        <v>2065</v>
      </c>
      <c r="N16" s="80">
        <v>57442105</v>
      </c>
      <c r="O16" s="72">
        <v>44</v>
      </c>
      <c r="P16" s="292">
        <v>45306</v>
      </c>
      <c r="Q16" s="72">
        <v>40700000</v>
      </c>
      <c r="R16" s="292">
        <v>45314</v>
      </c>
      <c r="S16" s="72">
        <v>20350000</v>
      </c>
      <c r="T16" s="73" t="s">
        <v>65</v>
      </c>
      <c r="U16" s="80">
        <v>37331294</v>
      </c>
      <c r="V16" s="203" t="s">
        <v>2012</v>
      </c>
      <c r="W16" s="292">
        <v>45314</v>
      </c>
      <c r="X16" s="292">
        <v>45314</v>
      </c>
      <c r="Y16" s="116" t="s">
        <v>74</v>
      </c>
      <c r="Z16" s="292">
        <v>45473</v>
      </c>
      <c r="AA16" s="80">
        <f t="shared" si="0"/>
        <v>159</v>
      </c>
      <c r="AB16" s="72">
        <v>0</v>
      </c>
      <c r="AC16" s="72">
        <v>0</v>
      </c>
      <c r="AD16" s="72">
        <v>0</v>
      </c>
      <c r="AE16" s="81" t="s">
        <v>74</v>
      </c>
      <c r="AF16" s="80">
        <f t="shared" si="1"/>
        <v>0</v>
      </c>
      <c r="AG16" s="72">
        <v>0</v>
      </c>
      <c r="AH16" s="72">
        <v>0</v>
      </c>
      <c r="AI16" s="117" t="s">
        <v>74</v>
      </c>
      <c r="AJ16" s="76">
        <v>0</v>
      </c>
      <c r="AK16" s="118" t="s">
        <v>74</v>
      </c>
      <c r="AL16" s="118" t="s">
        <v>74</v>
      </c>
      <c r="AM16" s="80">
        <f t="shared" si="2"/>
        <v>0</v>
      </c>
      <c r="AN16" s="80">
        <f>+K16+AC16-AH16</f>
        <v>20350000</v>
      </c>
      <c r="AO16" s="73" t="s">
        <v>66</v>
      </c>
      <c r="AP16" s="72">
        <v>20350000</v>
      </c>
      <c r="AQ16" s="73" t="s">
        <v>95</v>
      </c>
      <c r="AR16" s="72">
        <v>0</v>
      </c>
      <c r="AS16" s="118" t="s">
        <v>74</v>
      </c>
      <c r="AT16" s="270">
        <v>1850000</v>
      </c>
      <c r="AU16" s="83">
        <f t="shared" si="3"/>
        <v>18500000</v>
      </c>
      <c r="AV16" s="84">
        <f t="shared" si="4"/>
        <v>9.0909090909090912E-2</v>
      </c>
      <c r="AW16" s="118" t="s">
        <v>74</v>
      </c>
      <c r="AX16" s="73" t="s">
        <v>106</v>
      </c>
      <c r="AY16" s="271" t="s">
        <v>2064</v>
      </c>
      <c r="AZ16" s="70" t="s">
        <v>66</v>
      </c>
      <c r="BA16" s="70" t="s">
        <v>66</v>
      </c>
    </row>
    <row r="17" spans="2:53" x14ac:dyDescent="0.25">
      <c r="B17" s="70">
        <v>2024</v>
      </c>
      <c r="C17" s="70">
        <v>891780111</v>
      </c>
      <c r="D17" s="71" t="s">
        <v>63</v>
      </c>
      <c r="E17" s="80" t="s">
        <v>2063</v>
      </c>
      <c r="F17" s="80" t="s">
        <v>2062</v>
      </c>
      <c r="G17" s="73">
        <v>0</v>
      </c>
      <c r="H17" s="73" t="s">
        <v>72</v>
      </c>
      <c r="I17" s="71" t="s">
        <v>64</v>
      </c>
      <c r="J17" s="72" t="s">
        <v>2061</v>
      </c>
      <c r="K17" s="72">
        <v>17050000</v>
      </c>
      <c r="L17" s="70" t="s">
        <v>67</v>
      </c>
      <c r="M17" s="80" t="s">
        <v>2060</v>
      </c>
      <c r="N17" s="80">
        <v>1091681564</v>
      </c>
      <c r="O17" s="72">
        <v>46</v>
      </c>
      <c r="P17" s="292">
        <v>45306</v>
      </c>
      <c r="Q17" s="72">
        <v>3740000</v>
      </c>
      <c r="R17" s="292">
        <v>45314</v>
      </c>
      <c r="S17" s="72">
        <v>17050000</v>
      </c>
      <c r="T17" s="73" t="s">
        <v>65</v>
      </c>
      <c r="U17" s="80">
        <v>1082976788</v>
      </c>
      <c r="V17" s="203" t="s">
        <v>2059</v>
      </c>
      <c r="W17" s="292">
        <v>45314</v>
      </c>
      <c r="X17" s="292">
        <v>45314</v>
      </c>
      <c r="Y17" s="116" t="s">
        <v>74</v>
      </c>
      <c r="Z17" s="292">
        <v>45473</v>
      </c>
      <c r="AA17" s="80">
        <f t="shared" si="0"/>
        <v>159</v>
      </c>
      <c r="AB17" s="72">
        <v>0</v>
      </c>
      <c r="AC17" s="72">
        <v>0</v>
      </c>
      <c r="AD17" s="72">
        <v>0</v>
      </c>
      <c r="AE17" s="81" t="s">
        <v>74</v>
      </c>
      <c r="AF17" s="80">
        <f t="shared" si="1"/>
        <v>0</v>
      </c>
      <c r="AG17" s="72">
        <v>0</v>
      </c>
      <c r="AH17" s="72">
        <v>0</v>
      </c>
      <c r="AI17" s="117" t="s">
        <v>74</v>
      </c>
      <c r="AJ17" s="76">
        <v>0</v>
      </c>
      <c r="AK17" s="118" t="s">
        <v>74</v>
      </c>
      <c r="AL17" s="118" t="s">
        <v>74</v>
      </c>
      <c r="AM17" s="80">
        <f t="shared" si="2"/>
        <v>0</v>
      </c>
      <c r="AN17" s="80">
        <f>+K17+AC17-AH17</f>
        <v>17050000</v>
      </c>
      <c r="AO17" s="73" t="s">
        <v>66</v>
      </c>
      <c r="AP17" s="72">
        <v>17050000</v>
      </c>
      <c r="AQ17" s="73" t="s">
        <v>95</v>
      </c>
      <c r="AR17" s="72">
        <v>0</v>
      </c>
      <c r="AS17" s="118" t="s">
        <v>74</v>
      </c>
      <c r="AT17" s="270">
        <v>1550000</v>
      </c>
      <c r="AU17" s="83">
        <f t="shared" si="3"/>
        <v>15500000</v>
      </c>
      <c r="AV17" s="84">
        <f t="shared" si="4"/>
        <v>9.0909090909090912E-2</v>
      </c>
      <c r="AW17" s="118" t="s">
        <v>74</v>
      </c>
      <c r="AX17" s="73" t="s">
        <v>106</v>
      </c>
      <c r="AY17" s="271" t="s">
        <v>2058</v>
      </c>
      <c r="AZ17" s="70" t="s">
        <v>66</v>
      </c>
      <c r="BA17" s="70" t="s">
        <v>66</v>
      </c>
    </row>
    <row r="18" spans="2:53" x14ac:dyDescent="0.25">
      <c r="B18" s="70">
        <v>2024</v>
      </c>
      <c r="C18" s="70">
        <v>891780111</v>
      </c>
      <c r="D18" s="71" t="s">
        <v>63</v>
      </c>
      <c r="E18" s="80" t="s">
        <v>2057</v>
      </c>
      <c r="F18" s="80" t="s">
        <v>2056</v>
      </c>
      <c r="G18" s="73">
        <v>0</v>
      </c>
      <c r="H18" s="73" t="s">
        <v>72</v>
      </c>
      <c r="I18" s="71" t="s">
        <v>64</v>
      </c>
      <c r="J18" s="72" t="s">
        <v>2055</v>
      </c>
      <c r="K18" s="72">
        <v>13750000</v>
      </c>
      <c r="L18" s="70" t="s">
        <v>67</v>
      </c>
      <c r="M18" s="80" t="s">
        <v>2054</v>
      </c>
      <c r="N18" s="80">
        <v>36669007</v>
      </c>
      <c r="O18" s="72">
        <v>45</v>
      </c>
      <c r="P18" s="292">
        <v>45306</v>
      </c>
      <c r="Q18" s="72">
        <v>51700000</v>
      </c>
      <c r="R18" s="292">
        <v>45314</v>
      </c>
      <c r="S18" s="72">
        <v>13750000</v>
      </c>
      <c r="T18" s="73" t="s">
        <v>65</v>
      </c>
      <c r="U18" s="80">
        <v>37331294</v>
      </c>
      <c r="V18" s="203" t="s">
        <v>2012</v>
      </c>
      <c r="W18" s="292">
        <v>45314</v>
      </c>
      <c r="X18" s="292">
        <v>45314</v>
      </c>
      <c r="Y18" s="116" t="s">
        <v>74</v>
      </c>
      <c r="Z18" s="292">
        <v>45473</v>
      </c>
      <c r="AA18" s="80">
        <f t="shared" si="0"/>
        <v>159</v>
      </c>
      <c r="AB18" s="72">
        <v>0</v>
      </c>
      <c r="AC18" s="72">
        <v>0</v>
      </c>
      <c r="AD18" s="72">
        <v>0</v>
      </c>
      <c r="AE18" s="81" t="s">
        <v>74</v>
      </c>
      <c r="AF18" s="80">
        <f t="shared" si="1"/>
        <v>0</v>
      </c>
      <c r="AG18" s="72">
        <v>0</v>
      </c>
      <c r="AH18" s="72">
        <v>0</v>
      </c>
      <c r="AI18" s="117" t="s">
        <v>74</v>
      </c>
      <c r="AJ18" s="76">
        <v>0</v>
      </c>
      <c r="AK18" s="118" t="s">
        <v>74</v>
      </c>
      <c r="AL18" s="118" t="s">
        <v>74</v>
      </c>
      <c r="AM18" s="80">
        <f t="shared" si="2"/>
        <v>0</v>
      </c>
      <c r="AN18" s="80">
        <f>+K18+AC18-AH18</f>
        <v>13750000</v>
      </c>
      <c r="AO18" s="73" t="s">
        <v>66</v>
      </c>
      <c r="AP18" s="72">
        <v>13750000</v>
      </c>
      <c r="AQ18" s="73" t="s">
        <v>95</v>
      </c>
      <c r="AR18" s="72">
        <v>0</v>
      </c>
      <c r="AS18" s="118" t="s">
        <v>74</v>
      </c>
      <c r="AT18" s="270">
        <v>1250000</v>
      </c>
      <c r="AU18" s="83">
        <f t="shared" si="3"/>
        <v>12500000</v>
      </c>
      <c r="AV18" s="84">
        <f t="shared" si="4"/>
        <v>9.0909090909090912E-2</v>
      </c>
      <c r="AW18" s="118" t="s">
        <v>74</v>
      </c>
      <c r="AX18" s="73" t="s">
        <v>106</v>
      </c>
      <c r="AY18" s="271" t="s">
        <v>2053</v>
      </c>
      <c r="AZ18" s="70" t="s">
        <v>66</v>
      </c>
      <c r="BA18" s="70" t="s">
        <v>66</v>
      </c>
    </row>
    <row r="19" spans="2:53" x14ac:dyDescent="0.25">
      <c r="B19" s="70">
        <v>2024</v>
      </c>
      <c r="C19" s="70">
        <v>891780111</v>
      </c>
      <c r="D19" s="71" t="s">
        <v>63</v>
      </c>
      <c r="E19" s="80" t="s">
        <v>2052</v>
      </c>
      <c r="F19" s="80" t="s">
        <v>2051</v>
      </c>
      <c r="G19" s="73">
        <v>0</v>
      </c>
      <c r="H19" s="73" t="s">
        <v>72</v>
      </c>
      <c r="I19" s="71" t="s">
        <v>64</v>
      </c>
      <c r="J19" s="72" t="s">
        <v>2050</v>
      </c>
      <c r="K19" s="72">
        <v>13750000</v>
      </c>
      <c r="L19" s="70" t="s">
        <v>67</v>
      </c>
      <c r="M19" s="80" t="s">
        <v>2049</v>
      </c>
      <c r="N19" s="80">
        <v>1083565949</v>
      </c>
      <c r="O19" s="72">
        <v>45</v>
      </c>
      <c r="P19" s="292">
        <v>45306</v>
      </c>
      <c r="Q19" s="72">
        <v>51700000</v>
      </c>
      <c r="R19" s="292">
        <v>45314</v>
      </c>
      <c r="S19" s="72">
        <v>13750000</v>
      </c>
      <c r="T19" s="73" t="s">
        <v>65</v>
      </c>
      <c r="U19" s="80">
        <v>37331294</v>
      </c>
      <c r="V19" s="203" t="s">
        <v>2012</v>
      </c>
      <c r="W19" s="292">
        <v>45314</v>
      </c>
      <c r="X19" s="292">
        <v>45314</v>
      </c>
      <c r="Y19" s="116" t="s">
        <v>74</v>
      </c>
      <c r="Z19" s="292">
        <v>45473</v>
      </c>
      <c r="AA19" s="80">
        <f t="shared" si="0"/>
        <v>159</v>
      </c>
      <c r="AB19" s="72">
        <v>0</v>
      </c>
      <c r="AC19" s="72">
        <v>0</v>
      </c>
      <c r="AD19" s="72">
        <v>0</v>
      </c>
      <c r="AE19" s="81" t="s">
        <v>74</v>
      </c>
      <c r="AF19" s="80">
        <f t="shared" si="1"/>
        <v>0</v>
      </c>
      <c r="AG19" s="72">
        <v>0</v>
      </c>
      <c r="AH19" s="72">
        <v>0</v>
      </c>
      <c r="AI19" s="117" t="s">
        <v>74</v>
      </c>
      <c r="AJ19" s="76">
        <v>0</v>
      </c>
      <c r="AK19" s="118" t="s">
        <v>74</v>
      </c>
      <c r="AL19" s="118" t="s">
        <v>74</v>
      </c>
      <c r="AM19" s="80">
        <f t="shared" si="2"/>
        <v>0</v>
      </c>
      <c r="AN19" s="80">
        <f>+K19+AC19-AH19</f>
        <v>13750000</v>
      </c>
      <c r="AO19" s="73" t="s">
        <v>66</v>
      </c>
      <c r="AP19" s="72">
        <v>13750000</v>
      </c>
      <c r="AQ19" s="73" t="s">
        <v>95</v>
      </c>
      <c r="AR19" s="72">
        <v>0</v>
      </c>
      <c r="AS19" s="118" t="s">
        <v>74</v>
      </c>
      <c r="AT19" s="270">
        <v>1250000</v>
      </c>
      <c r="AU19" s="83">
        <f t="shared" si="3"/>
        <v>12500000</v>
      </c>
      <c r="AV19" s="84">
        <f t="shared" si="4"/>
        <v>9.0909090909090912E-2</v>
      </c>
      <c r="AW19" s="118" t="s">
        <v>74</v>
      </c>
      <c r="AX19" s="73" t="s">
        <v>106</v>
      </c>
      <c r="AY19" s="271" t="s">
        <v>2048</v>
      </c>
      <c r="AZ19" s="70" t="s">
        <v>66</v>
      </c>
      <c r="BA19" s="70" t="s">
        <v>66</v>
      </c>
    </row>
    <row r="20" spans="2:53" x14ac:dyDescent="0.25">
      <c r="B20" s="70">
        <v>2024</v>
      </c>
      <c r="C20" s="70">
        <v>891780111</v>
      </c>
      <c r="D20" s="71" t="s">
        <v>63</v>
      </c>
      <c r="E20" s="80" t="s">
        <v>2047</v>
      </c>
      <c r="F20" s="80" t="s">
        <v>2046</v>
      </c>
      <c r="G20" s="73">
        <v>0</v>
      </c>
      <c r="H20" s="73" t="s">
        <v>72</v>
      </c>
      <c r="I20" s="71" t="s">
        <v>64</v>
      </c>
      <c r="J20" s="72" t="s">
        <v>2045</v>
      </c>
      <c r="K20" s="72">
        <v>17600000</v>
      </c>
      <c r="L20" s="70" t="s">
        <v>67</v>
      </c>
      <c r="M20" s="80" t="s">
        <v>2044</v>
      </c>
      <c r="N20" s="80">
        <v>1221979591</v>
      </c>
      <c r="O20" s="72">
        <v>43</v>
      </c>
      <c r="P20" s="292">
        <v>45306</v>
      </c>
      <c r="Q20" s="72">
        <v>37950000</v>
      </c>
      <c r="R20" s="292">
        <v>45314</v>
      </c>
      <c r="S20" s="72">
        <v>17600000</v>
      </c>
      <c r="T20" s="73" t="s">
        <v>65</v>
      </c>
      <c r="U20" s="80">
        <v>57426458</v>
      </c>
      <c r="V20" s="203" t="s">
        <v>2018</v>
      </c>
      <c r="W20" s="292">
        <v>45314</v>
      </c>
      <c r="X20" s="292">
        <v>45314</v>
      </c>
      <c r="Y20" s="116" t="s">
        <v>74</v>
      </c>
      <c r="Z20" s="292">
        <v>45473</v>
      </c>
      <c r="AA20" s="80">
        <f t="shared" si="0"/>
        <v>159</v>
      </c>
      <c r="AB20" s="72">
        <v>0</v>
      </c>
      <c r="AC20" s="72">
        <v>0</v>
      </c>
      <c r="AD20" s="72">
        <v>0</v>
      </c>
      <c r="AE20" s="81" t="s">
        <v>74</v>
      </c>
      <c r="AF20" s="80">
        <f t="shared" si="1"/>
        <v>0</v>
      </c>
      <c r="AG20" s="72">
        <v>0</v>
      </c>
      <c r="AH20" s="72">
        <v>0</v>
      </c>
      <c r="AI20" s="117" t="s">
        <v>74</v>
      </c>
      <c r="AJ20" s="76">
        <v>0</v>
      </c>
      <c r="AK20" s="118" t="s">
        <v>74</v>
      </c>
      <c r="AL20" s="118" t="s">
        <v>74</v>
      </c>
      <c r="AM20" s="80">
        <f t="shared" si="2"/>
        <v>0</v>
      </c>
      <c r="AN20" s="80">
        <f>+K20+AC20-AH20</f>
        <v>17600000</v>
      </c>
      <c r="AO20" s="73" t="s">
        <v>66</v>
      </c>
      <c r="AP20" s="72">
        <v>17600000</v>
      </c>
      <c r="AQ20" s="73" t="s">
        <v>95</v>
      </c>
      <c r="AR20" s="72">
        <v>0</v>
      </c>
      <c r="AS20" s="118" t="s">
        <v>74</v>
      </c>
      <c r="AT20" s="270">
        <v>1067000</v>
      </c>
      <c r="AU20" s="83">
        <f t="shared" si="3"/>
        <v>16533000</v>
      </c>
      <c r="AV20" s="84">
        <f t="shared" si="4"/>
        <v>6.0624999999999998E-2</v>
      </c>
      <c r="AW20" s="118" t="s">
        <v>74</v>
      </c>
      <c r="AX20" s="73" t="s">
        <v>106</v>
      </c>
      <c r="AY20" s="271" t="s">
        <v>2043</v>
      </c>
      <c r="AZ20" s="70" t="s">
        <v>66</v>
      </c>
      <c r="BA20" s="70" t="s">
        <v>66</v>
      </c>
    </row>
    <row r="21" spans="2:53" x14ac:dyDescent="0.25">
      <c r="B21" s="70">
        <v>2024</v>
      </c>
      <c r="C21" s="70">
        <v>891780111</v>
      </c>
      <c r="D21" s="71" t="s">
        <v>63</v>
      </c>
      <c r="E21" s="80" t="s">
        <v>2042</v>
      </c>
      <c r="F21" s="80" t="s">
        <v>2041</v>
      </c>
      <c r="G21" s="73">
        <v>0</v>
      </c>
      <c r="H21" s="73" t="s">
        <v>72</v>
      </c>
      <c r="I21" s="71" t="s">
        <v>64</v>
      </c>
      <c r="J21" s="72" t="s">
        <v>2040</v>
      </c>
      <c r="K21" s="72">
        <v>17067000</v>
      </c>
      <c r="L21" s="70" t="s">
        <v>67</v>
      </c>
      <c r="M21" s="80" t="s">
        <v>2039</v>
      </c>
      <c r="N21" s="80">
        <v>1082991569</v>
      </c>
      <c r="O21" s="72">
        <v>99</v>
      </c>
      <c r="P21" s="292">
        <v>45309</v>
      </c>
      <c r="Q21" s="72">
        <v>51201000</v>
      </c>
      <c r="R21" s="292">
        <v>45315</v>
      </c>
      <c r="S21" s="72">
        <v>17067000</v>
      </c>
      <c r="T21" s="73" t="s">
        <v>65</v>
      </c>
      <c r="U21" s="80">
        <v>37331294</v>
      </c>
      <c r="V21" s="203" t="s">
        <v>2012</v>
      </c>
      <c r="W21" s="292">
        <v>45315</v>
      </c>
      <c r="X21" s="292">
        <v>45315</v>
      </c>
      <c r="Y21" s="116" t="s">
        <v>74</v>
      </c>
      <c r="Z21" s="292">
        <v>45473</v>
      </c>
      <c r="AA21" s="80">
        <f t="shared" si="0"/>
        <v>158</v>
      </c>
      <c r="AB21" s="72">
        <v>0</v>
      </c>
      <c r="AC21" s="72">
        <v>0</v>
      </c>
      <c r="AD21" s="72">
        <v>0</v>
      </c>
      <c r="AE21" s="81" t="s">
        <v>74</v>
      </c>
      <c r="AF21" s="80">
        <f t="shared" si="1"/>
        <v>0</v>
      </c>
      <c r="AG21" s="72">
        <v>0</v>
      </c>
      <c r="AH21" s="72">
        <v>0</v>
      </c>
      <c r="AI21" s="117" t="s">
        <v>74</v>
      </c>
      <c r="AJ21" s="76">
        <v>0</v>
      </c>
      <c r="AK21" s="118" t="s">
        <v>74</v>
      </c>
      <c r="AL21" s="118" t="s">
        <v>74</v>
      </c>
      <c r="AM21" s="80">
        <f t="shared" si="2"/>
        <v>0</v>
      </c>
      <c r="AN21" s="80">
        <f>+K21+AC21-AH21</f>
        <v>17067000</v>
      </c>
      <c r="AO21" s="73" t="s">
        <v>66</v>
      </c>
      <c r="AP21" s="72">
        <v>17067000</v>
      </c>
      <c r="AQ21" s="73" t="s">
        <v>95</v>
      </c>
      <c r="AR21" s="72">
        <v>0</v>
      </c>
      <c r="AS21" s="118" t="s">
        <v>74</v>
      </c>
      <c r="AT21" s="270">
        <v>1067000</v>
      </c>
      <c r="AU21" s="83">
        <f t="shared" si="3"/>
        <v>16000000</v>
      </c>
      <c r="AV21" s="84">
        <f t="shared" si="4"/>
        <v>6.251831018925412E-2</v>
      </c>
      <c r="AW21" s="118" t="s">
        <v>74</v>
      </c>
      <c r="AX21" s="73" t="s">
        <v>106</v>
      </c>
      <c r="AY21" s="271" t="s">
        <v>2038</v>
      </c>
      <c r="AZ21" s="70" t="s">
        <v>66</v>
      </c>
      <c r="BA21" s="70" t="s">
        <v>66</v>
      </c>
    </row>
    <row r="22" spans="2:53" x14ac:dyDescent="0.25">
      <c r="B22" s="70">
        <v>2024</v>
      </c>
      <c r="C22" s="70">
        <v>891780111</v>
      </c>
      <c r="D22" s="71" t="s">
        <v>63</v>
      </c>
      <c r="E22" s="80" t="s">
        <v>2037</v>
      </c>
      <c r="F22" s="80" t="s">
        <v>2036</v>
      </c>
      <c r="G22" s="73">
        <v>0</v>
      </c>
      <c r="H22" s="73" t="s">
        <v>72</v>
      </c>
      <c r="I22" s="71" t="s">
        <v>64</v>
      </c>
      <c r="J22" s="72" t="s">
        <v>2035</v>
      </c>
      <c r="K22" s="72">
        <v>17067000</v>
      </c>
      <c r="L22" s="70" t="s">
        <v>67</v>
      </c>
      <c r="M22" s="80" t="s">
        <v>2034</v>
      </c>
      <c r="N22" s="80">
        <v>1082989749</v>
      </c>
      <c r="O22" s="72">
        <v>99</v>
      </c>
      <c r="P22" s="292">
        <v>45309</v>
      </c>
      <c r="Q22" s="72">
        <v>51201000</v>
      </c>
      <c r="R22" s="292">
        <v>45315</v>
      </c>
      <c r="S22" s="72">
        <v>17067000</v>
      </c>
      <c r="T22" s="73" t="s">
        <v>65</v>
      </c>
      <c r="U22" s="80">
        <v>37331294</v>
      </c>
      <c r="V22" s="203" t="s">
        <v>2012</v>
      </c>
      <c r="W22" s="292">
        <v>45315</v>
      </c>
      <c r="X22" s="292">
        <v>45315</v>
      </c>
      <c r="Y22" s="116" t="s">
        <v>74</v>
      </c>
      <c r="Z22" s="292">
        <v>45473</v>
      </c>
      <c r="AA22" s="80">
        <f t="shared" si="0"/>
        <v>158</v>
      </c>
      <c r="AB22" s="72">
        <v>0</v>
      </c>
      <c r="AC22" s="72">
        <v>0</v>
      </c>
      <c r="AD22" s="72">
        <v>0</v>
      </c>
      <c r="AE22" s="81" t="s">
        <v>74</v>
      </c>
      <c r="AF22" s="80">
        <f t="shared" si="1"/>
        <v>0</v>
      </c>
      <c r="AG22" s="72">
        <v>0</v>
      </c>
      <c r="AH22" s="72">
        <v>0</v>
      </c>
      <c r="AI22" s="117" t="s">
        <v>74</v>
      </c>
      <c r="AJ22" s="76">
        <v>0</v>
      </c>
      <c r="AK22" s="118" t="s">
        <v>74</v>
      </c>
      <c r="AL22" s="118" t="s">
        <v>74</v>
      </c>
      <c r="AM22" s="80">
        <f t="shared" si="2"/>
        <v>0</v>
      </c>
      <c r="AN22" s="80">
        <f>+K22+AC22-AH22</f>
        <v>17067000</v>
      </c>
      <c r="AO22" s="73" t="s">
        <v>66</v>
      </c>
      <c r="AP22" s="72">
        <v>17067000</v>
      </c>
      <c r="AQ22" s="73" t="s">
        <v>95</v>
      </c>
      <c r="AR22" s="72">
        <v>0</v>
      </c>
      <c r="AS22" s="118" t="s">
        <v>74</v>
      </c>
      <c r="AT22" s="270">
        <v>1067000</v>
      </c>
      <c r="AU22" s="83">
        <f t="shared" si="3"/>
        <v>16000000</v>
      </c>
      <c r="AV22" s="84">
        <f t="shared" si="4"/>
        <v>6.251831018925412E-2</v>
      </c>
      <c r="AW22" s="118" t="s">
        <v>74</v>
      </c>
      <c r="AX22" s="73" t="s">
        <v>106</v>
      </c>
      <c r="AY22" s="271" t="s">
        <v>2033</v>
      </c>
      <c r="AZ22" s="70" t="s">
        <v>66</v>
      </c>
      <c r="BA22" s="70" t="s">
        <v>66</v>
      </c>
    </row>
    <row r="23" spans="2:53" x14ac:dyDescent="0.25">
      <c r="B23" s="70">
        <v>2024</v>
      </c>
      <c r="C23" s="70">
        <v>891780111</v>
      </c>
      <c r="D23" s="71" t="s">
        <v>63</v>
      </c>
      <c r="E23" s="80" t="s">
        <v>2032</v>
      </c>
      <c r="F23" s="80" t="s">
        <v>2031</v>
      </c>
      <c r="G23" s="73">
        <v>0</v>
      </c>
      <c r="H23" s="73" t="s">
        <v>72</v>
      </c>
      <c r="I23" s="71" t="s">
        <v>64</v>
      </c>
      <c r="J23" s="72" t="s">
        <v>2030</v>
      </c>
      <c r="K23" s="72">
        <v>17067000</v>
      </c>
      <c r="L23" s="70" t="s">
        <v>67</v>
      </c>
      <c r="M23" s="80" t="s">
        <v>2029</v>
      </c>
      <c r="N23" s="80">
        <v>1083020130</v>
      </c>
      <c r="O23" s="72">
        <v>99</v>
      </c>
      <c r="P23" s="292">
        <v>45309</v>
      </c>
      <c r="Q23" s="72">
        <v>51201000</v>
      </c>
      <c r="R23" s="292">
        <v>45315</v>
      </c>
      <c r="S23" s="72">
        <v>17067000</v>
      </c>
      <c r="T23" s="73" t="s">
        <v>65</v>
      </c>
      <c r="U23" s="80">
        <v>37331294</v>
      </c>
      <c r="V23" s="203" t="s">
        <v>2012</v>
      </c>
      <c r="W23" s="292">
        <v>45315</v>
      </c>
      <c r="X23" s="292">
        <v>45315</v>
      </c>
      <c r="Y23" s="116" t="s">
        <v>74</v>
      </c>
      <c r="Z23" s="292">
        <v>45473</v>
      </c>
      <c r="AA23" s="80">
        <f t="shared" si="0"/>
        <v>158</v>
      </c>
      <c r="AB23" s="72">
        <v>0</v>
      </c>
      <c r="AC23" s="72">
        <v>0</v>
      </c>
      <c r="AD23" s="72">
        <v>0</v>
      </c>
      <c r="AE23" s="81" t="s">
        <v>74</v>
      </c>
      <c r="AF23" s="80">
        <f t="shared" si="1"/>
        <v>0</v>
      </c>
      <c r="AG23" s="72">
        <v>0</v>
      </c>
      <c r="AH23" s="72">
        <v>0</v>
      </c>
      <c r="AI23" s="117" t="s">
        <v>74</v>
      </c>
      <c r="AJ23" s="76">
        <v>0</v>
      </c>
      <c r="AK23" s="118" t="s">
        <v>74</v>
      </c>
      <c r="AL23" s="118" t="s">
        <v>74</v>
      </c>
      <c r="AM23" s="80">
        <f t="shared" si="2"/>
        <v>0</v>
      </c>
      <c r="AN23" s="80">
        <f>+K23+AC23-AH23</f>
        <v>17067000</v>
      </c>
      <c r="AO23" s="73" t="s">
        <v>66</v>
      </c>
      <c r="AP23" s="72">
        <v>17067000</v>
      </c>
      <c r="AQ23" s="73" t="s">
        <v>95</v>
      </c>
      <c r="AR23" s="72">
        <v>0</v>
      </c>
      <c r="AS23" s="118" t="s">
        <v>74</v>
      </c>
      <c r="AT23" s="270">
        <v>1067000</v>
      </c>
      <c r="AU23" s="83">
        <f t="shared" si="3"/>
        <v>16000000</v>
      </c>
      <c r="AV23" s="84">
        <f t="shared" si="4"/>
        <v>6.251831018925412E-2</v>
      </c>
      <c r="AW23" s="118" t="s">
        <v>74</v>
      </c>
      <c r="AX23" s="73" t="s">
        <v>106</v>
      </c>
      <c r="AY23" s="271" t="s">
        <v>2028</v>
      </c>
      <c r="AZ23" s="70" t="s">
        <v>66</v>
      </c>
      <c r="BA23" s="70" t="s">
        <v>66</v>
      </c>
    </row>
    <row r="24" spans="2:53" x14ac:dyDescent="0.25">
      <c r="B24" s="70">
        <v>2024</v>
      </c>
      <c r="C24" s="70">
        <v>891780111</v>
      </c>
      <c r="D24" s="71" t="s">
        <v>63</v>
      </c>
      <c r="E24" s="80" t="s">
        <v>2027</v>
      </c>
      <c r="F24" s="80" t="s">
        <v>2026</v>
      </c>
      <c r="G24" s="73">
        <v>0</v>
      </c>
      <c r="H24" s="73" t="s">
        <v>72</v>
      </c>
      <c r="I24" s="71" t="s">
        <v>64</v>
      </c>
      <c r="J24" s="72" t="s">
        <v>2025</v>
      </c>
      <c r="K24" s="72">
        <v>17067000</v>
      </c>
      <c r="L24" s="70" t="s">
        <v>67</v>
      </c>
      <c r="M24" s="80" t="s">
        <v>2024</v>
      </c>
      <c r="N24" s="80">
        <v>1082905242</v>
      </c>
      <c r="O24" s="72">
        <v>101</v>
      </c>
      <c r="P24" s="292">
        <v>45309</v>
      </c>
      <c r="Q24" s="72">
        <v>41067000</v>
      </c>
      <c r="R24" s="292">
        <v>45315</v>
      </c>
      <c r="S24" s="72">
        <v>17067000</v>
      </c>
      <c r="T24" s="73" t="s">
        <v>65</v>
      </c>
      <c r="U24" s="80">
        <v>37331294</v>
      </c>
      <c r="V24" s="203" t="s">
        <v>2012</v>
      </c>
      <c r="W24" s="292">
        <v>45315</v>
      </c>
      <c r="X24" s="292">
        <v>45315</v>
      </c>
      <c r="Y24" s="116" t="s">
        <v>74</v>
      </c>
      <c r="Z24" s="292">
        <v>45473</v>
      </c>
      <c r="AA24" s="80">
        <f t="shared" si="0"/>
        <v>158</v>
      </c>
      <c r="AB24" s="72">
        <v>0</v>
      </c>
      <c r="AC24" s="72">
        <v>0</v>
      </c>
      <c r="AD24" s="72">
        <v>0</v>
      </c>
      <c r="AE24" s="81" t="s">
        <v>74</v>
      </c>
      <c r="AF24" s="80">
        <f t="shared" si="1"/>
        <v>0</v>
      </c>
      <c r="AG24" s="72">
        <v>0</v>
      </c>
      <c r="AH24" s="72">
        <v>0</v>
      </c>
      <c r="AI24" s="117" t="s">
        <v>74</v>
      </c>
      <c r="AJ24" s="76">
        <v>0</v>
      </c>
      <c r="AK24" s="118" t="s">
        <v>74</v>
      </c>
      <c r="AL24" s="118" t="s">
        <v>74</v>
      </c>
      <c r="AM24" s="80">
        <f t="shared" si="2"/>
        <v>0</v>
      </c>
      <c r="AN24" s="80">
        <f>+K24+AC24-AH24</f>
        <v>17067000</v>
      </c>
      <c r="AO24" s="73" t="s">
        <v>66</v>
      </c>
      <c r="AP24" s="72">
        <v>17067000</v>
      </c>
      <c r="AQ24" s="73" t="s">
        <v>95</v>
      </c>
      <c r="AR24" s="72">
        <v>0</v>
      </c>
      <c r="AS24" s="118" t="s">
        <v>74</v>
      </c>
      <c r="AT24" s="270">
        <v>1067000</v>
      </c>
      <c r="AU24" s="83">
        <f t="shared" si="3"/>
        <v>16000000</v>
      </c>
      <c r="AV24" s="84">
        <f t="shared" si="4"/>
        <v>6.251831018925412E-2</v>
      </c>
      <c r="AW24" s="118" t="s">
        <v>74</v>
      </c>
      <c r="AX24" s="73" t="s">
        <v>106</v>
      </c>
      <c r="AY24" s="271" t="s">
        <v>2023</v>
      </c>
      <c r="AZ24" s="70" t="s">
        <v>66</v>
      </c>
      <c r="BA24" s="70" t="s">
        <v>66</v>
      </c>
    </row>
    <row r="25" spans="2:53" x14ac:dyDescent="0.25">
      <c r="B25" s="70">
        <v>2024</v>
      </c>
      <c r="C25" s="70">
        <v>891780111</v>
      </c>
      <c r="D25" s="71" t="s">
        <v>63</v>
      </c>
      <c r="E25" s="80" t="s">
        <v>2022</v>
      </c>
      <c r="F25" s="80" t="s">
        <v>2021</v>
      </c>
      <c r="G25" s="73">
        <v>0</v>
      </c>
      <c r="H25" s="73" t="s">
        <v>72</v>
      </c>
      <c r="I25" s="71" t="s">
        <v>64</v>
      </c>
      <c r="J25" s="72" t="s">
        <v>2020</v>
      </c>
      <c r="K25" s="72">
        <v>17067000</v>
      </c>
      <c r="L25" s="70" t="s">
        <v>67</v>
      </c>
      <c r="M25" s="80" t="s">
        <v>2019</v>
      </c>
      <c r="N25" s="80">
        <v>1151184718</v>
      </c>
      <c r="O25" s="72">
        <v>100</v>
      </c>
      <c r="P25" s="292">
        <v>45309</v>
      </c>
      <c r="Q25" s="72">
        <v>34134000</v>
      </c>
      <c r="R25" s="292">
        <v>45315</v>
      </c>
      <c r="S25" s="72">
        <v>17067000</v>
      </c>
      <c r="T25" s="73" t="s">
        <v>65</v>
      </c>
      <c r="U25" s="80">
        <v>57426458</v>
      </c>
      <c r="V25" s="203" t="s">
        <v>2018</v>
      </c>
      <c r="W25" s="292">
        <v>45315</v>
      </c>
      <c r="X25" s="292">
        <v>45315</v>
      </c>
      <c r="Y25" s="116" t="s">
        <v>74</v>
      </c>
      <c r="Z25" s="292">
        <v>45473</v>
      </c>
      <c r="AA25" s="80">
        <f t="shared" si="0"/>
        <v>158</v>
      </c>
      <c r="AB25" s="72">
        <v>0</v>
      </c>
      <c r="AC25" s="72">
        <v>0</v>
      </c>
      <c r="AD25" s="72">
        <v>0</v>
      </c>
      <c r="AE25" s="81" t="s">
        <v>74</v>
      </c>
      <c r="AF25" s="80">
        <f t="shared" si="1"/>
        <v>0</v>
      </c>
      <c r="AG25" s="72">
        <v>0</v>
      </c>
      <c r="AH25" s="72">
        <v>0</v>
      </c>
      <c r="AI25" s="117" t="s">
        <v>74</v>
      </c>
      <c r="AJ25" s="76">
        <v>0</v>
      </c>
      <c r="AK25" s="118" t="s">
        <v>74</v>
      </c>
      <c r="AL25" s="118" t="s">
        <v>74</v>
      </c>
      <c r="AM25" s="80">
        <f t="shared" si="2"/>
        <v>0</v>
      </c>
      <c r="AN25" s="80">
        <f>+K25+AC25-AH25</f>
        <v>17067000</v>
      </c>
      <c r="AO25" s="73" t="s">
        <v>66</v>
      </c>
      <c r="AP25" s="72">
        <v>17067000</v>
      </c>
      <c r="AQ25" s="73" t="s">
        <v>95</v>
      </c>
      <c r="AR25" s="72">
        <v>0</v>
      </c>
      <c r="AS25" s="118" t="s">
        <v>74</v>
      </c>
      <c r="AT25" s="270">
        <v>1067000</v>
      </c>
      <c r="AU25" s="83">
        <f t="shared" si="3"/>
        <v>16000000</v>
      </c>
      <c r="AV25" s="84">
        <f t="shared" si="4"/>
        <v>6.251831018925412E-2</v>
      </c>
      <c r="AW25" s="118" t="s">
        <v>74</v>
      </c>
      <c r="AX25" s="73" t="s">
        <v>106</v>
      </c>
      <c r="AY25" s="271" t="s">
        <v>2017</v>
      </c>
      <c r="AZ25" s="70" t="s">
        <v>66</v>
      </c>
      <c r="BA25" s="70" t="s">
        <v>66</v>
      </c>
    </row>
    <row r="26" spans="2:53" x14ac:dyDescent="0.25">
      <c r="B26" s="70">
        <v>2024</v>
      </c>
      <c r="C26" s="70">
        <v>891780111</v>
      </c>
      <c r="D26" s="71" t="s">
        <v>63</v>
      </c>
      <c r="E26" s="80" t="s">
        <v>2016</v>
      </c>
      <c r="F26" s="80" t="s">
        <v>2015</v>
      </c>
      <c r="G26" s="73">
        <v>0</v>
      </c>
      <c r="H26" s="73" t="s">
        <v>72</v>
      </c>
      <c r="I26" s="71" t="s">
        <v>64</v>
      </c>
      <c r="J26" s="72" t="s">
        <v>2014</v>
      </c>
      <c r="K26" s="72">
        <v>13200000</v>
      </c>
      <c r="L26" s="70" t="s">
        <v>67</v>
      </c>
      <c r="M26" s="80" t="s">
        <v>2013</v>
      </c>
      <c r="N26" s="80">
        <v>1082852286</v>
      </c>
      <c r="O26" s="72">
        <v>45</v>
      </c>
      <c r="P26" s="292">
        <v>45306</v>
      </c>
      <c r="Q26" s="72">
        <v>51700000</v>
      </c>
      <c r="R26" s="292">
        <v>45316</v>
      </c>
      <c r="S26" s="72">
        <v>13200000</v>
      </c>
      <c r="T26" s="73" t="s">
        <v>65</v>
      </c>
      <c r="U26" s="80">
        <v>37331294</v>
      </c>
      <c r="V26" s="203" t="s">
        <v>2012</v>
      </c>
      <c r="W26" s="292">
        <v>45316</v>
      </c>
      <c r="X26" s="292">
        <v>45316</v>
      </c>
      <c r="Y26" s="116" t="s">
        <v>74</v>
      </c>
      <c r="Z26" s="292">
        <v>45473</v>
      </c>
      <c r="AA26" s="80">
        <f t="shared" si="0"/>
        <v>157</v>
      </c>
      <c r="AB26" s="72">
        <v>0</v>
      </c>
      <c r="AC26" s="72">
        <v>0</v>
      </c>
      <c r="AD26" s="72">
        <v>0</v>
      </c>
      <c r="AE26" s="81" t="s">
        <v>74</v>
      </c>
      <c r="AF26" s="80">
        <f t="shared" si="1"/>
        <v>0</v>
      </c>
      <c r="AG26" s="72">
        <v>0</v>
      </c>
      <c r="AH26" s="72">
        <v>0</v>
      </c>
      <c r="AI26" s="117" t="s">
        <v>74</v>
      </c>
      <c r="AJ26" s="76">
        <v>0</v>
      </c>
      <c r="AK26" s="118" t="s">
        <v>74</v>
      </c>
      <c r="AL26" s="118" t="s">
        <v>74</v>
      </c>
      <c r="AM26" s="80">
        <f t="shared" si="2"/>
        <v>0</v>
      </c>
      <c r="AN26" s="80">
        <f>+K26+AC26-AH26</f>
        <v>13200000</v>
      </c>
      <c r="AO26" s="73" t="s">
        <v>66</v>
      </c>
      <c r="AP26" s="72">
        <v>13200000</v>
      </c>
      <c r="AQ26" s="73" t="s">
        <v>95</v>
      </c>
      <c r="AR26" s="72">
        <v>0</v>
      </c>
      <c r="AS26" s="118" t="s">
        <v>74</v>
      </c>
      <c r="AT26" s="270">
        <v>1200000</v>
      </c>
      <c r="AU26" s="83">
        <f t="shared" si="3"/>
        <v>12000000</v>
      </c>
      <c r="AV26" s="84">
        <f t="shared" si="4"/>
        <v>9.0909090909090912E-2</v>
      </c>
      <c r="AW26" s="118" t="s">
        <v>74</v>
      </c>
      <c r="AX26" s="73" t="s">
        <v>106</v>
      </c>
      <c r="AY26" s="271" t="s">
        <v>2011</v>
      </c>
      <c r="AZ26" s="70" t="s">
        <v>66</v>
      </c>
      <c r="BA26" s="70" t="s">
        <v>66</v>
      </c>
    </row>
    <row r="27" spans="2:53" ht="15.75" thickBot="1" x14ac:dyDescent="0.3">
      <c r="B27" s="119">
        <v>2024</v>
      </c>
      <c r="C27" s="119">
        <v>891780111</v>
      </c>
      <c r="D27" s="120" t="s">
        <v>63</v>
      </c>
      <c r="E27" s="170" t="s">
        <v>2010</v>
      </c>
      <c r="F27" s="80" t="s">
        <v>2009</v>
      </c>
      <c r="G27" s="122">
        <v>0</v>
      </c>
      <c r="H27" s="122" t="s">
        <v>72</v>
      </c>
      <c r="I27" s="120" t="s">
        <v>64</v>
      </c>
      <c r="J27" s="121" t="s">
        <v>2008</v>
      </c>
      <c r="K27" s="121">
        <v>14166000</v>
      </c>
      <c r="L27" s="119" t="s">
        <v>67</v>
      </c>
      <c r="M27" s="170" t="s">
        <v>2007</v>
      </c>
      <c r="N27" s="170">
        <v>36726367</v>
      </c>
      <c r="O27" s="121">
        <v>147</v>
      </c>
      <c r="P27" s="293">
        <v>45315</v>
      </c>
      <c r="Q27" s="121">
        <v>14166000</v>
      </c>
      <c r="R27" s="293">
        <v>45321</v>
      </c>
      <c r="S27" s="121">
        <v>14166000</v>
      </c>
      <c r="T27" s="122" t="s">
        <v>65</v>
      </c>
      <c r="U27" s="170">
        <v>85472735</v>
      </c>
      <c r="V27" s="294" t="s">
        <v>2006</v>
      </c>
      <c r="W27" s="293">
        <v>45321</v>
      </c>
      <c r="X27" s="293">
        <v>45321</v>
      </c>
      <c r="Y27" s="129" t="s">
        <v>74</v>
      </c>
      <c r="Z27" s="293">
        <v>45471</v>
      </c>
      <c r="AA27" s="170">
        <f t="shared" si="0"/>
        <v>150</v>
      </c>
      <c r="AB27" s="121">
        <v>0</v>
      </c>
      <c r="AC27" s="121">
        <v>0</v>
      </c>
      <c r="AD27" s="121">
        <v>0</v>
      </c>
      <c r="AE27" s="130" t="s">
        <v>74</v>
      </c>
      <c r="AF27" s="170">
        <f t="shared" si="1"/>
        <v>0</v>
      </c>
      <c r="AG27" s="121">
        <v>0</v>
      </c>
      <c r="AH27" s="121">
        <v>0</v>
      </c>
      <c r="AI27" s="131" t="s">
        <v>74</v>
      </c>
      <c r="AJ27" s="125">
        <v>0</v>
      </c>
      <c r="AK27" s="132" t="s">
        <v>74</v>
      </c>
      <c r="AL27" s="132" t="s">
        <v>74</v>
      </c>
      <c r="AM27" s="170">
        <f t="shared" si="2"/>
        <v>0</v>
      </c>
      <c r="AN27" s="170">
        <f>+K27+AC27-AH27</f>
        <v>14166000</v>
      </c>
      <c r="AO27" s="122" t="s">
        <v>66</v>
      </c>
      <c r="AP27" s="121">
        <v>14166000</v>
      </c>
      <c r="AQ27" s="122" t="s">
        <v>95</v>
      </c>
      <c r="AR27" s="121">
        <v>0</v>
      </c>
      <c r="AS27" s="132" t="s">
        <v>74</v>
      </c>
      <c r="AT27" s="272">
        <v>0</v>
      </c>
      <c r="AU27" s="171">
        <f t="shared" si="3"/>
        <v>14166000</v>
      </c>
      <c r="AV27" s="172">
        <f t="shared" si="4"/>
        <v>0</v>
      </c>
      <c r="AW27" s="132" t="s">
        <v>74</v>
      </c>
      <c r="AX27" s="122" t="s">
        <v>106</v>
      </c>
      <c r="AY27" s="273" t="s">
        <v>2005</v>
      </c>
      <c r="AZ27" s="119" t="s">
        <v>66</v>
      </c>
      <c r="BA27" s="119" t="s">
        <v>66</v>
      </c>
    </row>
    <row r="28" spans="2:53" s="23" customFormat="1" ht="15.75" thickBot="1" x14ac:dyDescent="0.3">
      <c r="B28" s="339" t="s">
        <v>68</v>
      </c>
      <c r="C28" s="340"/>
      <c r="D28" s="341"/>
      <c r="E28" s="43">
        <f>+SUBTOTAL(3,E8:E27)</f>
        <v>20</v>
      </c>
      <c r="F28" s="44"/>
      <c r="G28" s="45"/>
      <c r="H28" s="45"/>
      <c r="I28" s="45"/>
      <c r="J28" s="45"/>
      <c r="K28" s="46">
        <f>SUM(K8:K27)</f>
        <v>369551000</v>
      </c>
      <c r="L28" s="342"/>
      <c r="M28" s="343"/>
      <c r="N28" s="343"/>
      <c r="O28" s="343"/>
      <c r="P28" s="343"/>
      <c r="Q28" s="343"/>
      <c r="R28" s="343"/>
      <c r="S28" s="343"/>
      <c r="T28" s="343"/>
      <c r="U28" s="343"/>
      <c r="V28" s="343"/>
      <c r="W28" s="343"/>
      <c r="X28" s="343"/>
      <c r="Y28" s="343"/>
      <c r="Z28" s="343"/>
      <c r="AA28" s="344"/>
      <c r="AB28" s="47">
        <f>SUM(AB8:AB27)</f>
        <v>0</v>
      </c>
      <c r="AC28" s="48">
        <f>SUM(AC8:AC27)</f>
        <v>0</v>
      </c>
      <c r="AD28" s="48">
        <f>SUM(AD8:AD27)</f>
        <v>0</v>
      </c>
      <c r="AE28" s="49"/>
      <c r="AF28" s="48">
        <f>SUM(AF8:AF27)</f>
        <v>0</v>
      </c>
      <c r="AG28" s="48">
        <f>SUM(AG8:AG27)</f>
        <v>0</v>
      </c>
      <c r="AH28" s="50">
        <f>SUM(AH8:AH27)</f>
        <v>0</v>
      </c>
      <c r="AI28" s="49"/>
      <c r="AJ28" s="51">
        <f>SUM(AJ8:AJ27)</f>
        <v>0</v>
      </c>
      <c r="AK28" s="342"/>
      <c r="AL28" s="343"/>
      <c r="AM28" s="344"/>
      <c r="AN28" s="47">
        <f>SUM(AN8:AN27)</f>
        <v>369551000</v>
      </c>
      <c r="AO28" s="52"/>
      <c r="AP28" s="52"/>
      <c r="AQ28" s="49"/>
      <c r="AR28" s="48">
        <f>SUM(AR8:AR27)</f>
        <v>0</v>
      </c>
      <c r="AS28" s="49"/>
      <c r="AT28" s="53">
        <f>SUM(AT8:AT27)</f>
        <v>29352000</v>
      </c>
      <c r="AU28" s="54">
        <f>SUM(AU8:AU27)</f>
        <v>340199000</v>
      </c>
      <c r="AV28" s="342"/>
      <c r="AW28" s="343"/>
      <c r="AX28" s="343"/>
      <c r="AY28" s="343"/>
      <c r="AZ28" s="343"/>
      <c r="BA28" s="343"/>
    </row>
  </sheetData>
  <sheetProtection formatCells="0" formatColumns="0" formatRows="0" insertRows="0" deleteRows="0" autoFilter="0"/>
  <mergeCells count="22">
    <mergeCell ref="AV6:AX6"/>
    <mergeCell ref="AY6:BA6"/>
    <mergeCell ref="B28:D28"/>
    <mergeCell ref="L28:AA28"/>
    <mergeCell ref="AK28:AM28"/>
    <mergeCell ref="AV28:BA28"/>
    <mergeCell ref="W6:AA6"/>
    <mergeCell ref="AB6:AF6"/>
    <mergeCell ref="AG6:AI6"/>
    <mergeCell ref="AJ6:AM6"/>
    <mergeCell ref="E6:G6"/>
    <mergeCell ref="M6:N6"/>
    <mergeCell ref="O6:Q6"/>
    <mergeCell ref="R6:S6"/>
    <mergeCell ref="T6:V6"/>
    <mergeCell ref="AO6:AP6"/>
    <mergeCell ref="AQ6:AU6"/>
    <mergeCell ref="B3:C6"/>
    <mergeCell ref="D3:G4"/>
    <mergeCell ref="H3:I5"/>
    <mergeCell ref="F5:G5"/>
    <mergeCell ref="AB5:AM5"/>
  </mergeCells>
  <conditionalFormatting sqref="F5 E6">
    <cfRule type="containsText" dxfId="23" priority="4" operator="containsText" text="Seleccione Ordenador">
      <formula>NOT(ISERROR(SEARCH("Seleccione Ordenador",E5)))</formula>
    </cfRule>
  </conditionalFormatting>
  <conditionalFormatting sqref="F11">
    <cfRule type="colorScale" priority="2">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7 AF8:AF27 AM8:AP27 AU8:AV27">
    <cfRule type="expression" dxfId="22" priority="1">
      <formula>+_xlfn.ISFORMULA(AA8)</formula>
    </cfRule>
  </conditionalFormatting>
  <dataValidations count="9">
    <dataValidation type="list" allowBlank="1" showInputMessage="1" showErrorMessage="1" sqref="T8:T27 AO8:AO27" xr:uid="{00000000-0002-0000-0000-000008000000}">
      <formula1>"SI,NO"</formula1>
    </dataValidation>
    <dataValidation type="list" allowBlank="1" showInputMessage="1" showErrorMessage="1" sqref="AZ8:AZ27" xr:uid="{00000000-0002-0000-0000-000007000000}">
      <formula1>"SI,NO HA INICIADO"</formula1>
    </dataValidation>
    <dataValidation type="list" allowBlank="1" showInputMessage="1" showErrorMessage="1" sqref="BA8:BA27" xr:uid="{00000000-0002-0000-0000-000006000000}">
      <formula1>"SI,NA por TIPO Contrato"</formula1>
    </dataValidation>
    <dataValidation type="list" allowBlank="1" showInputMessage="1" showErrorMessage="1" sqref="I8:I27" xr:uid="{00000000-0002-0000-0000-000005000000}">
      <formula1>"FUNCIONAMIENTO,INVERSION,OTROS"</formula1>
    </dataValidation>
    <dataValidation type="list" allowBlank="1" showInputMessage="1" showErrorMessage="1" sqref="L8:L27" xr:uid="{00000000-0002-0000-0000-000004000000}">
      <formula1>"DIRECTA"</formula1>
    </dataValidation>
    <dataValidation type="list" allowBlank="1" showInputMessage="1" showErrorMessage="1" sqref="H8:H27" xr:uid="{00000000-0002-0000-0000-000003000000}">
      <formula1>"OTRO SECTOR"</formula1>
    </dataValidation>
    <dataValidation type="list" allowBlank="1" showInputMessage="1" showErrorMessage="1" sqref="AX8:AX27" xr:uid="{00000000-0002-0000-0000-000002000000}">
      <formula1>"Por iniciar,En ejecucion,Suspendido,Terminado,Liquidado"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0000000}">
      <formula1>"Seleccione el periodo a presentar,ENERO,FEBRERO,MARZO,ABRIL,MAYO,JUNIO,JULIO,AGOSTO,SEPTIEMBRE,OCTUBRE,NOVIEMBRE,DICIEMBRE"</formula1>
    </dataValidation>
  </dataValidations>
  <hyperlinks>
    <hyperlink ref="AY9" r:id="rId1" xr:uid="{4B7EFA4E-CEA1-4B4D-848F-D1642C4F556C}"/>
    <hyperlink ref="AY10" r:id="rId2" xr:uid="{88BD70F2-BC16-4A99-B715-4BF113476F38}"/>
    <hyperlink ref="AY11" r:id="rId3" xr:uid="{A5AC875C-1EE7-4B58-BD11-CEF9C620E161}"/>
    <hyperlink ref="AY12" r:id="rId4" xr:uid="{03BA042D-F04D-4858-891C-A89E1A0B812C}"/>
    <hyperlink ref="AY13" r:id="rId5" xr:uid="{1114285B-149E-4DF3-9948-1033AC9BC58D}"/>
    <hyperlink ref="AY14" r:id="rId6" xr:uid="{A9A5C799-C3C7-4A8A-8169-B0D8328EE151}"/>
    <hyperlink ref="AY15" r:id="rId7" xr:uid="{B4DE803A-3287-4CEA-8548-419B72AC3C25}"/>
    <hyperlink ref="AY16" r:id="rId8" xr:uid="{B43E3080-7CD6-4C75-8A3E-D4484ECA263F}"/>
    <hyperlink ref="AY17" r:id="rId9" xr:uid="{231AB2EE-2699-4492-963E-BE3C84DF3964}"/>
    <hyperlink ref="AY19" r:id="rId10" xr:uid="{8A1D32C2-AE24-4FED-8877-8D6BCB09BEDB}"/>
    <hyperlink ref="AY18" r:id="rId11" xr:uid="{1DC0CF25-111D-4B67-BFFE-AC1E784D2198}"/>
    <hyperlink ref="AY20" r:id="rId12" xr:uid="{1F300717-BEC2-4E41-B437-35635AD0CF69}"/>
    <hyperlink ref="AY21" r:id="rId13" xr:uid="{483EC7EA-215B-4FF8-A3C9-F5E45B5A99F1}"/>
    <hyperlink ref="AY22" r:id="rId14" xr:uid="{A033F881-9585-4DBA-9F1E-C3DC4AA0A4A3}"/>
    <hyperlink ref="AY23" r:id="rId15" xr:uid="{11742554-A14E-468C-915A-953A02965594}"/>
    <hyperlink ref="AY24" r:id="rId16" xr:uid="{2E5C1A48-96B1-401F-8D5E-FB9BDF90D37F}"/>
    <hyperlink ref="AY25" r:id="rId17" xr:uid="{B50F0507-CE33-4B74-84FD-C7F18F3641E4}"/>
    <hyperlink ref="AY26" r:id="rId18" xr:uid="{78D15040-F371-462B-8B19-1BA9F8569446}"/>
    <hyperlink ref="AY27" r:id="rId19" xr:uid="{C93B6ED5-9620-4EA8-8542-E871FC47702E}"/>
  </hyperlinks>
  <pageMargins left="0.7" right="0.7" top="0.75" bottom="0.75" header="0.3" footer="0.3"/>
  <pageSetup orientation="portrait" horizontalDpi="300" verticalDpi="300" r:id="rId20"/>
  <drawing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E8F2-A3CB-48D3-9068-76D761480AEF}">
  <dimension ref="A1:Q25"/>
  <sheetViews>
    <sheetView workbookViewId="0">
      <selection sqref="A1:Q25"/>
    </sheetView>
  </sheetViews>
  <sheetFormatPr baseColWidth="10" defaultRowHeight="15" x14ac:dyDescent="0.25"/>
  <sheetData>
    <row r="1" spans="1:17" ht="15" customHeight="1" x14ac:dyDescent="0.25">
      <c r="A1" s="356" t="s">
        <v>1974</v>
      </c>
      <c r="B1" s="356"/>
      <c r="C1" s="356"/>
      <c r="D1" s="356"/>
      <c r="E1" s="356"/>
      <c r="F1" s="356"/>
      <c r="G1" s="356"/>
      <c r="H1" s="356"/>
      <c r="I1" s="356"/>
      <c r="J1" s="356"/>
      <c r="K1" s="356"/>
      <c r="L1" s="356"/>
      <c r="M1" s="356"/>
      <c r="N1" s="356"/>
      <c r="O1" s="356"/>
      <c r="P1" s="356"/>
      <c r="Q1" s="356"/>
    </row>
    <row r="2" spans="1:17" ht="15" customHeight="1" x14ac:dyDescent="0.25">
      <c r="A2" s="356"/>
      <c r="B2" s="356"/>
      <c r="C2" s="356"/>
      <c r="D2" s="356"/>
      <c r="E2" s="356"/>
      <c r="F2" s="356"/>
      <c r="G2" s="356"/>
      <c r="H2" s="356"/>
      <c r="I2" s="356"/>
      <c r="J2" s="356"/>
      <c r="K2" s="356"/>
      <c r="L2" s="356"/>
      <c r="M2" s="356"/>
      <c r="N2" s="356"/>
      <c r="O2" s="356"/>
      <c r="P2" s="356"/>
      <c r="Q2" s="356"/>
    </row>
    <row r="3" spans="1:17" ht="15" customHeight="1" x14ac:dyDescent="0.25">
      <c r="A3" s="356"/>
      <c r="B3" s="356"/>
      <c r="C3" s="356"/>
      <c r="D3" s="356"/>
      <c r="E3" s="356"/>
      <c r="F3" s="356"/>
      <c r="G3" s="356"/>
      <c r="H3" s="356"/>
      <c r="I3" s="356"/>
      <c r="J3" s="356"/>
      <c r="K3" s="356"/>
      <c r="L3" s="356"/>
      <c r="M3" s="356"/>
      <c r="N3" s="356"/>
      <c r="O3" s="356"/>
      <c r="P3" s="356"/>
      <c r="Q3" s="356"/>
    </row>
    <row r="4" spans="1:17" ht="15" customHeight="1" x14ac:dyDescent="0.25">
      <c r="A4" s="356"/>
      <c r="B4" s="356"/>
      <c r="C4" s="356"/>
      <c r="D4" s="356"/>
      <c r="E4" s="356"/>
      <c r="F4" s="356"/>
      <c r="G4" s="356"/>
      <c r="H4" s="356"/>
      <c r="I4" s="356"/>
      <c r="J4" s="356"/>
      <c r="K4" s="356"/>
      <c r="L4" s="356"/>
      <c r="M4" s="356"/>
      <c r="N4" s="356"/>
      <c r="O4" s="356"/>
      <c r="P4" s="356"/>
      <c r="Q4" s="356"/>
    </row>
    <row r="5" spans="1:17" ht="15" customHeight="1" x14ac:dyDescent="0.25">
      <c r="A5" s="356"/>
      <c r="B5" s="356"/>
      <c r="C5" s="356"/>
      <c r="D5" s="356"/>
      <c r="E5" s="356"/>
      <c r="F5" s="356"/>
      <c r="G5" s="356"/>
      <c r="H5" s="356"/>
      <c r="I5" s="356"/>
      <c r="J5" s="356"/>
      <c r="K5" s="356"/>
      <c r="L5" s="356"/>
      <c r="M5" s="356"/>
      <c r="N5" s="356"/>
      <c r="O5" s="356"/>
      <c r="P5" s="356"/>
      <c r="Q5" s="356"/>
    </row>
    <row r="6" spans="1:17" ht="15" customHeight="1" x14ac:dyDescent="0.25">
      <c r="A6" s="356"/>
      <c r="B6" s="356"/>
      <c r="C6" s="356"/>
      <c r="D6" s="356"/>
      <c r="E6" s="356"/>
      <c r="F6" s="356"/>
      <c r="G6" s="356"/>
      <c r="H6" s="356"/>
      <c r="I6" s="356"/>
      <c r="J6" s="356"/>
      <c r="K6" s="356"/>
      <c r="L6" s="356"/>
      <c r="M6" s="356"/>
      <c r="N6" s="356"/>
      <c r="O6" s="356"/>
      <c r="P6" s="356"/>
      <c r="Q6" s="356"/>
    </row>
    <row r="7" spans="1:17" ht="15" customHeight="1" x14ac:dyDescent="0.25">
      <c r="A7" s="356"/>
      <c r="B7" s="356"/>
      <c r="C7" s="356"/>
      <c r="D7" s="356"/>
      <c r="E7" s="356"/>
      <c r="F7" s="356"/>
      <c r="G7" s="356"/>
      <c r="H7" s="356"/>
      <c r="I7" s="356"/>
      <c r="J7" s="356"/>
      <c r="K7" s="356"/>
      <c r="L7" s="356"/>
      <c r="M7" s="356"/>
      <c r="N7" s="356"/>
      <c r="O7" s="356"/>
      <c r="P7" s="356"/>
      <c r="Q7" s="356"/>
    </row>
    <row r="8" spans="1:17" ht="15" customHeight="1" x14ac:dyDescent="0.25">
      <c r="A8" s="356"/>
      <c r="B8" s="356"/>
      <c r="C8" s="356"/>
      <c r="D8" s="356"/>
      <c r="E8" s="356"/>
      <c r="F8" s="356"/>
      <c r="G8" s="356"/>
      <c r="H8" s="356"/>
      <c r="I8" s="356"/>
      <c r="J8" s="356"/>
      <c r="K8" s="356"/>
      <c r="L8" s="356"/>
      <c r="M8" s="356"/>
      <c r="N8" s="356"/>
      <c r="O8" s="356"/>
      <c r="P8" s="356"/>
      <c r="Q8" s="356"/>
    </row>
    <row r="9" spans="1:17" ht="15" customHeight="1" x14ac:dyDescent="0.25">
      <c r="A9" s="356"/>
      <c r="B9" s="356"/>
      <c r="C9" s="356"/>
      <c r="D9" s="356"/>
      <c r="E9" s="356"/>
      <c r="F9" s="356"/>
      <c r="G9" s="356"/>
      <c r="H9" s="356"/>
      <c r="I9" s="356"/>
      <c r="J9" s="356"/>
      <c r="K9" s="356"/>
      <c r="L9" s="356"/>
      <c r="M9" s="356"/>
      <c r="N9" s="356"/>
      <c r="O9" s="356"/>
      <c r="P9" s="356"/>
      <c r="Q9" s="356"/>
    </row>
    <row r="10" spans="1:17" ht="15" customHeight="1" x14ac:dyDescent="0.25">
      <c r="A10" s="356"/>
      <c r="B10" s="356"/>
      <c r="C10" s="356"/>
      <c r="D10" s="356"/>
      <c r="E10" s="356"/>
      <c r="F10" s="356"/>
      <c r="G10" s="356"/>
      <c r="H10" s="356"/>
      <c r="I10" s="356"/>
      <c r="J10" s="356"/>
      <c r="K10" s="356"/>
      <c r="L10" s="356"/>
      <c r="M10" s="356"/>
      <c r="N10" s="356"/>
      <c r="O10" s="356"/>
      <c r="P10" s="356"/>
      <c r="Q10" s="356"/>
    </row>
    <row r="11" spans="1:17" ht="15" customHeight="1" x14ac:dyDescent="0.25">
      <c r="A11" s="356"/>
      <c r="B11" s="356"/>
      <c r="C11" s="356"/>
      <c r="D11" s="356"/>
      <c r="E11" s="356"/>
      <c r="F11" s="356"/>
      <c r="G11" s="356"/>
      <c r="H11" s="356"/>
      <c r="I11" s="356"/>
      <c r="J11" s="356"/>
      <c r="K11" s="356"/>
      <c r="L11" s="356"/>
      <c r="M11" s="356"/>
      <c r="N11" s="356"/>
      <c r="O11" s="356"/>
      <c r="P11" s="356"/>
      <c r="Q11" s="356"/>
    </row>
    <row r="12" spans="1:17" ht="15" customHeight="1" x14ac:dyDescent="0.25">
      <c r="A12" s="356"/>
      <c r="B12" s="356"/>
      <c r="C12" s="356"/>
      <c r="D12" s="356"/>
      <c r="E12" s="356"/>
      <c r="F12" s="356"/>
      <c r="G12" s="356"/>
      <c r="H12" s="356"/>
      <c r="I12" s="356"/>
      <c r="J12" s="356"/>
      <c r="K12" s="356"/>
      <c r="L12" s="356"/>
      <c r="M12" s="356"/>
      <c r="N12" s="356"/>
      <c r="O12" s="356"/>
      <c r="P12" s="356"/>
      <c r="Q12" s="356"/>
    </row>
    <row r="13" spans="1:17" ht="15" customHeight="1" x14ac:dyDescent="0.25">
      <c r="A13" s="356"/>
      <c r="B13" s="356"/>
      <c r="C13" s="356"/>
      <c r="D13" s="356"/>
      <c r="E13" s="356"/>
      <c r="F13" s="356"/>
      <c r="G13" s="356"/>
      <c r="H13" s="356"/>
      <c r="I13" s="356"/>
      <c r="J13" s="356"/>
      <c r="K13" s="356"/>
      <c r="L13" s="356"/>
      <c r="M13" s="356"/>
      <c r="N13" s="356"/>
      <c r="O13" s="356"/>
      <c r="P13" s="356"/>
      <c r="Q13" s="356"/>
    </row>
    <row r="14" spans="1:17" ht="15" customHeight="1" x14ac:dyDescent="0.25">
      <c r="A14" s="356"/>
      <c r="B14" s="356"/>
      <c r="C14" s="356"/>
      <c r="D14" s="356"/>
      <c r="E14" s="356"/>
      <c r="F14" s="356"/>
      <c r="G14" s="356"/>
      <c r="H14" s="356"/>
      <c r="I14" s="356"/>
      <c r="J14" s="356"/>
      <c r="K14" s="356"/>
      <c r="L14" s="356"/>
      <c r="M14" s="356"/>
      <c r="N14" s="356"/>
      <c r="O14" s="356"/>
      <c r="P14" s="356"/>
      <c r="Q14" s="356"/>
    </row>
    <row r="15" spans="1:17" ht="15" customHeight="1" x14ac:dyDescent="0.25">
      <c r="A15" s="356"/>
      <c r="B15" s="356"/>
      <c r="C15" s="356"/>
      <c r="D15" s="356"/>
      <c r="E15" s="356"/>
      <c r="F15" s="356"/>
      <c r="G15" s="356"/>
      <c r="H15" s="356"/>
      <c r="I15" s="356"/>
      <c r="J15" s="356"/>
      <c r="K15" s="356"/>
      <c r="L15" s="356"/>
      <c r="M15" s="356"/>
      <c r="N15" s="356"/>
      <c r="O15" s="356"/>
      <c r="P15" s="356"/>
      <c r="Q15" s="356"/>
    </row>
    <row r="16" spans="1:17" ht="15" customHeight="1" x14ac:dyDescent="0.25">
      <c r="A16" s="356"/>
      <c r="B16" s="356"/>
      <c r="C16" s="356"/>
      <c r="D16" s="356"/>
      <c r="E16" s="356"/>
      <c r="F16" s="356"/>
      <c r="G16" s="356"/>
      <c r="H16" s="356"/>
      <c r="I16" s="356"/>
      <c r="J16" s="356"/>
      <c r="K16" s="356"/>
      <c r="L16" s="356"/>
      <c r="M16" s="356"/>
      <c r="N16" s="356"/>
      <c r="O16" s="356"/>
      <c r="P16" s="356"/>
      <c r="Q16" s="356"/>
    </row>
    <row r="17" spans="1:17" ht="15" customHeight="1" x14ac:dyDescent="0.25">
      <c r="A17" s="356"/>
      <c r="B17" s="356"/>
      <c r="C17" s="356"/>
      <c r="D17" s="356"/>
      <c r="E17" s="356"/>
      <c r="F17" s="356"/>
      <c r="G17" s="356"/>
      <c r="H17" s="356"/>
      <c r="I17" s="356"/>
      <c r="J17" s="356"/>
      <c r="K17" s="356"/>
      <c r="L17" s="356"/>
      <c r="M17" s="356"/>
      <c r="N17" s="356"/>
      <c r="O17" s="356"/>
      <c r="P17" s="356"/>
      <c r="Q17" s="356"/>
    </row>
    <row r="18" spans="1:17" ht="15" customHeight="1" x14ac:dyDescent="0.25">
      <c r="A18" s="356"/>
      <c r="B18" s="356"/>
      <c r="C18" s="356"/>
      <c r="D18" s="356"/>
      <c r="E18" s="356"/>
      <c r="F18" s="356"/>
      <c r="G18" s="356"/>
      <c r="H18" s="356"/>
      <c r="I18" s="356"/>
      <c r="J18" s="356"/>
      <c r="K18" s="356"/>
      <c r="L18" s="356"/>
      <c r="M18" s="356"/>
      <c r="N18" s="356"/>
      <c r="O18" s="356"/>
      <c r="P18" s="356"/>
      <c r="Q18" s="356"/>
    </row>
    <row r="19" spans="1:17" ht="15" customHeight="1" x14ac:dyDescent="0.25">
      <c r="A19" s="356"/>
      <c r="B19" s="356"/>
      <c r="C19" s="356"/>
      <c r="D19" s="356"/>
      <c r="E19" s="356"/>
      <c r="F19" s="356"/>
      <c r="G19" s="356"/>
      <c r="H19" s="356"/>
      <c r="I19" s="356"/>
      <c r="J19" s="356"/>
      <c r="K19" s="356"/>
      <c r="L19" s="356"/>
      <c r="M19" s="356"/>
      <c r="N19" s="356"/>
      <c r="O19" s="356"/>
      <c r="P19" s="356"/>
      <c r="Q19" s="356"/>
    </row>
    <row r="20" spans="1:17" ht="15" customHeight="1" x14ac:dyDescent="0.25">
      <c r="A20" s="356"/>
      <c r="B20" s="356"/>
      <c r="C20" s="356"/>
      <c r="D20" s="356"/>
      <c r="E20" s="356"/>
      <c r="F20" s="356"/>
      <c r="G20" s="356"/>
      <c r="H20" s="356"/>
      <c r="I20" s="356"/>
      <c r="J20" s="356"/>
      <c r="K20" s="356"/>
      <c r="L20" s="356"/>
      <c r="M20" s="356"/>
      <c r="N20" s="356"/>
      <c r="O20" s="356"/>
      <c r="P20" s="356"/>
      <c r="Q20" s="356"/>
    </row>
    <row r="21" spans="1:17" ht="15" customHeight="1" x14ac:dyDescent="0.25">
      <c r="A21" s="356"/>
      <c r="B21" s="356"/>
      <c r="C21" s="356"/>
      <c r="D21" s="356"/>
      <c r="E21" s="356"/>
      <c r="F21" s="356"/>
      <c r="G21" s="356"/>
      <c r="H21" s="356"/>
      <c r="I21" s="356"/>
      <c r="J21" s="356"/>
      <c r="K21" s="356"/>
      <c r="L21" s="356"/>
      <c r="M21" s="356"/>
      <c r="N21" s="356"/>
      <c r="O21" s="356"/>
      <c r="P21" s="356"/>
      <c r="Q21" s="356"/>
    </row>
    <row r="22" spans="1:17" ht="15" customHeight="1" x14ac:dyDescent="0.25">
      <c r="A22" s="356"/>
      <c r="B22" s="356"/>
      <c r="C22" s="356"/>
      <c r="D22" s="356"/>
      <c r="E22" s="356"/>
      <c r="F22" s="356"/>
      <c r="G22" s="356"/>
      <c r="H22" s="356"/>
      <c r="I22" s="356"/>
      <c r="J22" s="356"/>
      <c r="K22" s="356"/>
      <c r="L22" s="356"/>
      <c r="M22" s="356"/>
      <c r="N22" s="356"/>
      <c r="O22" s="356"/>
      <c r="P22" s="356"/>
      <c r="Q22" s="356"/>
    </row>
    <row r="23" spans="1:17" ht="15" customHeight="1" x14ac:dyDescent="0.25">
      <c r="A23" s="356"/>
      <c r="B23" s="356"/>
      <c r="C23" s="356"/>
      <c r="D23" s="356"/>
      <c r="E23" s="356"/>
      <c r="F23" s="356"/>
      <c r="G23" s="356"/>
      <c r="H23" s="356"/>
      <c r="I23" s="356"/>
      <c r="J23" s="356"/>
      <c r="K23" s="356"/>
      <c r="L23" s="356"/>
      <c r="M23" s="356"/>
      <c r="N23" s="356"/>
      <c r="O23" s="356"/>
      <c r="P23" s="356"/>
      <c r="Q23" s="356"/>
    </row>
    <row r="24" spans="1:17" ht="15" customHeight="1" x14ac:dyDescent="0.25">
      <c r="A24" s="356"/>
      <c r="B24" s="356"/>
      <c r="C24" s="356"/>
      <c r="D24" s="356"/>
      <c r="E24" s="356"/>
      <c r="F24" s="356"/>
      <c r="G24" s="356"/>
      <c r="H24" s="356"/>
      <c r="I24" s="356"/>
      <c r="J24" s="356"/>
      <c r="K24" s="356"/>
      <c r="L24" s="356"/>
      <c r="M24" s="356"/>
      <c r="N24" s="356"/>
      <c r="O24" s="356"/>
      <c r="P24" s="356"/>
      <c r="Q24" s="356"/>
    </row>
    <row r="25" spans="1:17" ht="15" customHeight="1" x14ac:dyDescent="0.25">
      <c r="A25" s="356"/>
      <c r="B25" s="356"/>
      <c r="C25" s="356"/>
      <c r="D25" s="356"/>
      <c r="E25" s="356"/>
      <c r="F25" s="356"/>
      <c r="G25" s="356"/>
      <c r="H25" s="356"/>
      <c r="I25" s="356"/>
      <c r="J25" s="356"/>
      <c r="K25" s="356"/>
      <c r="L25" s="356"/>
      <c r="M25" s="356"/>
      <c r="N25" s="356"/>
      <c r="O25" s="356"/>
      <c r="P25" s="356"/>
      <c r="Q25" s="356"/>
    </row>
  </sheetData>
  <mergeCells count="1">
    <mergeCell ref="A1:Q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CC89-05E1-4A4E-9552-9367815024B8}">
  <dimension ref="A1:BT15"/>
  <sheetViews>
    <sheetView showGridLines="0" workbookViewId="0">
      <selection activeCell="F19" sqref="F19"/>
    </sheetView>
  </sheetViews>
  <sheetFormatPr baseColWidth="10" defaultRowHeight="15" x14ac:dyDescent="0.25"/>
  <cols>
    <col min="1" max="1" width="2.5703125" customWidth="1"/>
    <col min="2" max="2" width="9.28515625" customWidth="1"/>
    <col min="3" max="3" width="13.5703125" customWidth="1"/>
    <col min="4" max="4" width="24.7109375" customWidth="1"/>
    <col min="5" max="5" width="17.5703125" customWidth="1"/>
    <col min="6" max="6" width="16.85546875" bestFit="1" customWidth="1"/>
    <col min="7" max="7" width="15.85546875" customWidth="1"/>
    <col min="8" max="8" width="16.5703125" customWidth="1"/>
    <col min="9" max="9" width="17.42578125" customWidth="1"/>
    <col min="10" max="10" width="18.42578125" customWidth="1"/>
    <col min="11" max="11" width="15.85546875" customWidth="1"/>
    <col min="12" max="12" width="13.42578125" customWidth="1"/>
    <col min="13" max="13" width="16.140625" customWidth="1"/>
    <col min="14" max="14" width="16.42578125" customWidth="1"/>
    <col min="16" max="16" width="12.42578125" customWidth="1"/>
    <col min="18" max="18" width="14.7109375" customWidth="1"/>
    <col min="19" max="19" width="16"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7.85546875" bestFit="1"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1963</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34" t="s">
        <v>15</v>
      </c>
      <c r="C7" s="135" t="s">
        <v>16</v>
      </c>
      <c r="D7" s="141" t="s">
        <v>17</v>
      </c>
      <c r="E7" s="142" t="s">
        <v>18</v>
      </c>
      <c r="F7" s="142" t="s">
        <v>19</v>
      </c>
      <c r="G7" s="141" t="s">
        <v>20</v>
      </c>
      <c r="H7" s="134" t="s">
        <v>21</v>
      </c>
      <c r="I7" s="134" t="s">
        <v>71</v>
      </c>
      <c r="J7" s="134" t="s">
        <v>22</v>
      </c>
      <c r="K7" s="134" t="s">
        <v>23</v>
      </c>
      <c r="L7" s="134" t="s">
        <v>24</v>
      </c>
      <c r="M7" s="134" t="s">
        <v>25</v>
      </c>
      <c r="N7" s="135" t="s">
        <v>26</v>
      </c>
      <c r="O7" s="135" t="s">
        <v>27</v>
      </c>
      <c r="P7" s="134" t="s">
        <v>28</v>
      </c>
      <c r="Q7" s="134" t="s">
        <v>29</v>
      </c>
      <c r="R7" s="134" t="s">
        <v>30</v>
      </c>
      <c r="S7" s="134" t="s">
        <v>31</v>
      </c>
      <c r="T7" s="134" t="s">
        <v>32</v>
      </c>
      <c r="U7" s="135" t="s">
        <v>33</v>
      </c>
      <c r="V7" s="134" t="s">
        <v>34</v>
      </c>
      <c r="W7" s="134" t="s">
        <v>69</v>
      </c>
      <c r="X7" s="134" t="s">
        <v>35</v>
      </c>
      <c r="Y7" s="134" t="s">
        <v>36</v>
      </c>
      <c r="Z7" s="140" t="s">
        <v>37</v>
      </c>
      <c r="AA7" s="139" t="s">
        <v>38</v>
      </c>
      <c r="AB7" s="134" t="s">
        <v>39</v>
      </c>
      <c r="AC7" s="134" t="s">
        <v>40</v>
      </c>
      <c r="AD7" s="134" t="s">
        <v>41</v>
      </c>
      <c r="AE7" s="140" t="s">
        <v>42</v>
      </c>
      <c r="AF7" s="139" t="s">
        <v>43</v>
      </c>
      <c r="AG7" s="134" t="s">
        <v>44</v>
      </c>
      <c r="AH7" s="134" t="s">
        <v>45</v>
      </c>
      <c r="AI7" s="140" t="s">
        <v>46</v>
      </c>
      <c r="AJ7" s="134" t="s">
        <v>47</v>
      </c>
      <c r="AK7" s="140" t="s">
        <v>48</v>
      </c>
      <c r="AL7" s="140" t="s">
        <v>49</v>
      </c>
      <c r="AM7" s="139" t="s">
        <v>50</v>
      </c>
      <c r="AN7" s="139" t="s">
        <v>51</v>
      </c>
      <c r="AO7" s="134" t="s">
        <v>78</v>
      </c>
      <c r="AP7" s="134" t="s">
        <v>79</v>
      </c>
      <c r="AQ7" s="134" t="s">
        <v>52</v>
      </c>
      <c r="AR7" s="134" t="s">
        <v>53</v>
      </c>
      <c r="AS7" s="134" t="s">
        <v>54</v>
      </c>
      <c r="AT7" s="138" t="s">
        <v>55</v>
      </c>
      <c r="AU7" s="137" t="s">
        <v>56</v>
      </c>
      <c r="AV7" s="136" t="s">
        <v>57</v>
      </c>
      <c r="AW7" s="134" t="s">
        <v>58</v>
      </c>
      <c r="AX7" s="134" t="s">
        <v>59</v>
      </c>
      <c r="AY7" s="135" t="s">
        <v>60</v>
      </c>
      <c r="AZ7" s="135" t="s">
        <v>61</v>
      </c>
      <c r="BA7" s="135"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5">
        <v>2024</v>
      </c>
      <c r="C8" s="55">
        <v>891780111</v>
      </c>
      <c r="D8" s="56" t="s">
        <v>63</v>
      </c>
      <c r="E8" s="65" t="s">
        <v>1962</v>
      </c>
      <c r="F8" s="62" t="s">
        <v>2182</v>
      </c>
      <c r="G8" s="58">
        <v>0</v>
      </c>
      <c r="H8" s="58" t="s">
        <v>72</v>
      </c>
      <c r="I8" s="56" t="s">
        <v>64</v>
      </c>
      <c r="J8" s="65" t="s">
        <v>1961</v>
      </c>
      <c r="K8" s="278">
        <v>51241392</v>
      </c>
      <c r="L8" s="55" t="s">
        <v>67</v>
      </c>
      <c r="M8" s="65" t="s">
        <v>1960</v>
      </c>
      <c r="N8" s="274">
        <v>57461792</v>
      </c>
      <c r="O8" s="61">
        <v>65</v>
      </c>
      <c r="P8" s="111">
        <v>45307</v>
      </c>
      <c r="Q8" s="57">
        <v>51241392</v>
      </c>
      <c r="R8" s="111">
        <v>45313</v>
      </c>
      <c r="S8" s="57">
        <v>51241392</v>
      </c>
      <c r="T8" s="58" t="s">
        <v>65</v>
      </c>
      <c r="U8" s="65">
        <v>72175282</v>
      </c>
      <c r="V8" s="275" t="s">
        <v>1959</v>
      </c>
      <c r="W8" s="283">
        <v>45313</v>
      </c>
      <c r="X8" s="283">
        <v>45313</v>
      </c>
      <c r="Y8" s="110" t="s">
        <v>74</v>
      </c>
      <c r="Z8" s="110">
        <v>45657</v>
      </c>
      <c r="AA8" s="65">
        <f>+IF(Y8="1800-01-01",Z8-X8,Z8-Y8)</f>
        <v>344</v>
      </c>
      <c r="AB8" s="57">
        <v>0</v>
      </c>
      <c r="AC8" s="57">
        <v>0</v>
      </c>
      <c r="AD8" s="57">
        <v>0</v>
      </c>
      <c r="AE8" s="66" t="s">
        <v>74</v>
      </c>
      <c r="AF8" s="65">
        <f>+IF(AE8="1800-01-01",0,AE8-Z8)</f>
        <v>0</v>
      </c>
      <c r="AG8" s="57">
        <v>0</v>
      </c>
      <c r="AH8" s="57">
        <v>0</v>
      </c>
      <c r="AI8" s="111" t="s">
        <v>74</v>
      </c>
      <c r="AJ8" s="61">
        <v>0</v>
      </c>
      <c r="AK8" s="111" t="s">
        <v>74</v>
      </c>
      <c r="AL8" s="111" t="s">
        <v>74</v>
      </c>
      <c r="AM8" s="65">
        <f>+IF(AK8="1800-01-01",0,AL8-AK8)</f>
        <v>0</v>
      </c>
      <c r="AN8" s="65">
        <f>+K8+AC8-AH8</f>
        <v>51241392</v>
      </c>
      <c r="AO8" s="58" t="s">
        <v>66</v>
      </c>
      <c r="AP8" s="57">
        <v>51241382</v>
      </c>
      <c r="AQ8" s="58" t="s">
        <v>95</v>
      </c>
      <c r="AR8" s="57">
        <v>0</v>
      </c>
      <c r="AS8" s="112" t="s">
        <v>74</v>
      </c>
      <c r="AT8" s="67">
        <v>0</v>
      </c>
      <c r="AU8" s="68">
        <f>AN8-AT8</f>
        <v>51241392</v>
      </c>
      <c r="AV8" s="69">
        <f>+IFERROR(AT8/AN8,"_")</f>
        <v>0</v>
      </c>
      <c r="AW8" s="112" t="s">
        <v>74</v>
      </c>
      <c r="AX8" s="58" t="s">
        <v>106</v>
      </c>
      <c r="AY8" s="65" t="s">
        <v>2183</v>
      </c>
      <c r="AZ8" s="55" t="s">
        <v>66</v>
      </c>
      <c r="BA8" s="55" t="s">
        <v>1942</v>
      </c>
    </row>
    <row r="9" spans="1:72" x14ac:dyDescent="0.25">
      <c r="B9" s="70">
        <v>2024</v>
      </c>
      <c r="C9" s="70">
        <v>891780111</v>
      </c>
      <c r="D9" s="71" t="s">
        <v>63</v>
      </c>
      <c r="E9" s="80" t="s">
        <v>1958</v>
      </c>
      <c r="F9" s="77" t="s">
        <v>2184</v>
      </c>
      <c r="G9" s="73">
        <v>0</v>
      </c>
      <c r="H9" s="73" t="s">
        <v>72</v>
      </c>
      <c r="I9" s="72" t="s">
        <v>64</v>
      </c>
      <c r="J9" s="80" t="s">
        <v>1957</v>
      </c>
      <c r="K9" s="279">
        <v>565989240</v>
      </c>
      <c r="L9" s="70" t="s">
        <v>67</v>
      </c>
      <c r="M9" s="80" t="s">
        <v>1956</v>
      </c>
      <c r="N9" s="276">
        <v>900864404</v>
      </c>
      <c r="O9" s="72">
        <v>55</v>
      </c>
      <c r="P9" s="116">
        <v>45306</v>
      </c>
      <c r="Q9" s="72">
        <v>569718300</v>
      </c>
      <c r="R9" s="116">
        <v>45314</v>
      </c>
      <c r="S9" s="72">
        <v>565989240</v>
      </c>
      <c r="T9" s="73" t="s">
        <v>65</v>
      </c>
      <c r="U9" s="276">
        <v>85459497</v>
      </c>
      <c r="V9" s="80" t="s">
        <v>746</v>
      </c>
      <c r="W9" s="284">
        <v>45314</v>
      </c>
      <c r="X9" s="284">
        <v>45314</v>
      </c>
      <c r="Y9" s="116" t="s">
        <v>74</v>
      </c>
      <c r="Z9" s="116">
        <v>45657</v>
      </c>
      <c r="AA9" s="80">
        <f t="shared" ref="AA9:AA14" si="0">+IF(Y9="1800-01-01",Z9-X9,Z9-Y9)</f>
        <v>343</v>
      </c>
      <c r="AB9" s="72">
        <v>0</v>
      </c>
      <c r="AC9" s="72">
        <v>0</v>
      </c>
      <c r="AD9" s="72">
        <v>0</v>
      </c>
      <c r="AE9" s="81" t="s">
        <v>74</v>
      </c>
      <c r="AF9" s="80">
        <f t="shared" ref="AF9:AF14" si="1">+IF(AE9="1800-01-01",0,AE9-Z9)</f>
        <v>0</v>
      </c>
      <c r="AG9" s="72">
        <v>0</v>
      </c>
      <c r="AH9" s="72">
        <v>0</v>
      </c>
      <c r="AI9" s="117" t="s">
        <v>74</v>
      </c>
      <c r="AJ9" s="72">
        <v>0</v>
      </c>
      <c r="AK9" s="73" t="s">
        <v>74</v>
      </c>
      <c r="AL9" s="73" t="s">
        <v>74</v>
      </c>
      <c r="AM9" s="80">
        <f t="shared" ref="AM9:AM14" si="2">+IF(AK9="1800-01-01",0,AL9-AK9)</f>
        <v>0</v>
      </c>
      <c r="AN9" s="80">
        <f>+K9+AC9-AH9</f>
        <v>565989240</v>
      </c>
      <c r="AO9" s="73" t="s">
        <v>66</v>
      </c>
      <c r="AP9" s="72">
        <v>565989240</v>
      </c>
      <c r="AQ9" s="73" t="s">
        <v>95</v>
      </c>
      <c r="AR9" s="72">
        <v>0</v>
      </c>
      <c r="AS9" s="118" t="s">
        <v>74</v>
      </c>
      <c r="AT9" s="191">
        <v>0</v>
      </c>
      <c r="AU9" s="83">
        <f>AN9-AT9</f>
        <v>565989240</v>
      </c>
      <c r="AV9" s="84">
        <f t="shared" ref="AV9:AV14" si="3">+IFERROR(AT9/AN9,"_")</f>
        <v>0</v>
      </c>
      <c r="AW9" s="118" t="s">
        <v>74</v>
      </c>
      <c r="AX9" s="73" t="s">
        <v>106</v>
      </c>
      <c r="AY9" s="80" t="s">
        <v>2185</v>
      </c>
      <c r="AZ9" s="70" t="s">
        <v>66</v>
      </c>
      <c r="BA9" s="70" t="s">
        <v>1942</v>
      </c>
      <c r="BB9" s="12"/>
    </row>
    <row r="10" spans="1:72" x14ac:dyDescent="0.25">
      <c r="B10" s="70">
        <v>2024</v>
      </c>
      <c r="C10" s="70">
        <v>891780111</v>
      </c>
      <c r="D10" s="71" t="s">
        <v>63</v>
      </c>
      <c r="E10" s="72" t="s">
        <v>1955</v>
      </c>
      <c r="F10" s="77" t="s">
        <v>2186</v>
      </c>
      <c r="G10" s="73">
        <v>0</v>
      </c>
      <c r="H10" s="73" t="s">
        <v>72</v>
      </c>
      <c r="I10" s="72" t="s">
        <v>258</v>
      </c>
      <c r="J10" s="72" t="s">
        <v>1954</v>
      </c>
      <c r="K10" s="279">
        <v>328731312</v>
      </c>
      <c r="L10" s="70" t="s">
        <v>67</v>
      </c>
      <c r="M10" s="72" t="s">
        <v>1953</v>
      </c>
      <c r="N10" s="72">
        <v>890406136</v>
      </c>
      <c r="O10" s="72">
        <v>109</v>
      </c>
      <c r="P10" s="116">
        <v>45310</v>
      </c>
      <c r="Q10" s="72">
        <v>328771963</v>
      </c>
      <c r="R10" s="116">
        <v>45320</v>
      </c>
      <c r="S10" s="72">
        <v>328731312</v>
      </c>
      <c r="T10" s="73" t="s">
        <v>65</v>
      </c>
      <c r="U10" s="310">
        <v>85151631</v>
      </c>
      <c r="V10" s="72" t="s">
        <v>1952</v>
      </c>
      <c r="W10" s="116">
        <v>45320</v>
      </c>
      <c r="X10" s="116">
        <v>45328</v>
      </c>
      <c r="Y10" s="116">
        <v>45328</v>
      </c>
      <c r="Z10" s="116">
        <v>45347</v>
      </c>
      <c r="AA10" s="80">
        <f t="shared" si="0"/>
        <v>19</v>
      </c>
      <c r="AB10" s="72">
        <v>0</v>
      </c>
      <c r="AC10" s="72">
        <v>0</v>
      </c>
      <c r="AD10" s="72">
        <v>0</v>
      </c>
      <c r="AE10" s="81" t="s">
        <v>74</v>
      </c>
      <c r="AF10" s="80">
        <f t="shared" si="1"/>
        <v>0</v>
      </c>
      <c r="AG10" s="72">
        <v>0</v>
      </c>
      <c r="AH10" s="72">
        <v>0</v>
      </c>
      <c r="AI10" s="117" t="s">
        <v>74</v>
      </c>
      <c r="AJ10" s="72">
        <v>0</v>
      </c>
      <c r="AK10" s="73" t="s">
        <v>74</v>
      </c>
      <c r="AL10" s="73" t="s">
        <v>74</v>
      </c>
      <c r="AM10" s="80">
        <f>+IF(AK10="1800-01-01",0,AL10-AK10)</f>
        <v>0</v>
      </c>
      <c r="AN10" s="80">
        <f>+K10+AC10-AH10</f>
        <v>328731312</v>
      </c>
      <c r="AO10" s="73" t="s">
        <v>66</v>
      </c>
      <c r="AP10" s="72">
        <v>328731312</v>
      </c>
      <c r="AQ10" s="73" t="s">
        <v>66</v>
      </c>
      <c r="AR10" s="72">
        <v>164365656</v>
      </c>
      <c r="AS10" s="118" t="s">
        <v>74</v>
      </c>
      <c r="AT10" s="191">
        <v>0</v>
      </c>
      <c r="AU10" s="83">
        <f t="shared" ref="AU10:AU14" si="4">AN10-AT10</f>
        <v>328731312</v>
      </c>
      <c r="AV10" s="84">
        <f t="shared" si="3"/>
        <v>0</v>
      </c>
      <c r="AW10" s="118" t="s">
        <v>74</v>
      </c>
      <c r="AX10" s="73" t="s">
        <v>106</v>
      </c>
      <c r="AY10" s="80" t="s">
        <v>2187</v>
      </c>
      <c r="AZ10" s="70" t="s">
        <v>66</v>
      </c>
      <c r="BA10" s="70" t="s">
        <v>1942</v>
      </c>
      <c r="BB10" s="12"/>
    </row>
    <row r="11" spans="1:72" x14ac:dyDescent="0.25">
      <c r="B11" s="70">
        <v>2024</v>
      </c>
      <c r="C11" s="70">
        <v>891780111</v>
      </c>
      <c r="D11" s="71" t="s">
        <v>63</v>
      </c>
      <c r="E11" s="72" t="s">
        <v>1951</v>
      </c>
      <c r="F11" s="282" t="s">
        <v>2188</v>
      </c>
      <c r="G11" s="73">
        <v>0</v>
      </c>
      <c r="H11" s="73" t="s">
        <v>72</v>
      </c>
      <c r="I11" s="72" t="s">
        <v>258</v>
      </c>
      <c r="J11" s="72" t="s">
        <v>1950</v>
      </c>
      <c r="K11" s="279">
        <v>2687930000</v>
      </c>
      <c r="L11" s="70" t="s">
        <v>67</v>
      </c>
      <c r="M11" s="72" t="s">
        <v>1949</v>
      </c>
      <c r="N11" s="72">
        <v>900173983</v>
      </c>
      <c r="O11" s="72">
        <v>146</v>
      </c>
      <c r="P11" s="116">
        <v>45315</v>
      </c>
      <c r="Q11" s="72">
        <v>2687930000</v>
      </c>
      <c r="R11" s="116">
        <v>45321</v>
      </c>
      <c r="S11" s="72">
        <v>2687930000</v>
      </c>
      <c r="T11" s="73" t="s">
        <v>65</v>
      </c>
      <c r="U11" s="203">
        <v>85152695</v>
      </c>
      <c r="V11" s="277" t="s">
        <v>1948</v>
      </c>
      <c r="W11" s="116">
        <v>45321</v>
      </c>
      <c r="X11" s="116"/>
      <c r="Y11" s="116" t="s">
        <v>74</v>
      </c>
      <c r="Z11" s="116"/>
      <c r="AA11" s="80">
        <f t="shared" si="0"/>
        <v>0</v>
      </c>
      <c r="AB11" s="72">
        <v>0</v>
      </c>
      <c r="AC11" s="72">
        <v>0</v>
      </c>
      <c r="AD11" s="72">
        <v>0</v>
      </c>
      <c r="AE11" s="81" t="s">
        <v>74</v>
      </c>
      <c r="AF11" s="80">
        <f t="shared" si="1"/>
        <v>0</v>
      </c>
      <c r="AG11" s="72">
        <v>0</v>
      </c>
      <c r="AH11" s="72">
        <v>0</v>
      </c>
      <c r="AI11" s="117" t="s">
        <v>74</v>
      </c>
      <c r="AJ11" s="72">
        <v>0</v>
      </c>
      <c r="AK11" s="73" t="s">
        <v>74</v>
      </c>
      <c r="AL11" s="73" t="s">
        <v>74</v>
      </c>
      <c r="AM11" s="80">
        <f>+IF(AK11="1800-01-01",0,AL11-AK11)</f>
        <v>0</v>
      </c>
      <c r="AN11" s="80">
        <f>+K11+AC11-AH11</f>
        <v>2687930000</v>
      </c>
      <c r="AO11" s="73" t="s">
        <v>66</v>
      </c>
      <c r="AP11" s="72">
        <v>134049271</v>
      </c>
      <c r="AQ11" s="73" t="s">
        <v>95</v>
      </c>
      <c r="AR11" s="72">
        <v>0</v>
      </c>
      <c r="AS11" s="118" t="s">
        <v>74</v>
      </c>
      <c r="AT11" s="191">
        <v>0</v>
      </c>
      <c r="AU11" s="83">
        <f t="shared" si="4"/>
        <v>2687930000</v>
      </c>
      <c r="AV11" s="84">
        <f t="shared" si="3"/>
        <v>0</v>
      </c>
      <c r="AW11" s="118" t="s">
        <v>74</v>
      </c>
      <c r="AX11" s="73" t="s">
        <v>1947</v>
      </c>
      <c r="AY11" s="80" t="s">
        <v>2189</v>
      </c>
      <c r="AZ11" s="70" t="s">
        <v>66</v>
      </c>
      <c r="BA11" s="70" t="s">
        <v>1942</v>
      </c>
    </row>
    <row r="12" spans="1:72" x14ac:dyDescent="0.25">
      <c r="B12" s="70">
        <v>2024</v>
      </c>
      <c r="C12" s="70">
        <v>891780111</v>
      </c>
      <c r="D12" s="71" t="s">
        <v>63</v>
      </c>
      <c r="E12" s="72" t="s">
        <v>1946</v>
      </c>
      <c r="F12" s="77" t="s">
        <v>2190</v>
      </c>
      <c r="G12" s="73">
        <v>0</v>
      </c>
      <c r="H12" s="73" t="s">
        <v>72</v>
      </c>
      <c r="I12" s="72" t="s">
        <v>64</v>
      </c>
      <c r="J12" s="80" t="s">
        <v>1945</v>
      </c>
      <c r="K12" s="279">
        <v>43000000</v>
      </c>
      <c r="L12" s="70" t="s">
        <v>67</v>
      </c>
      <c r="M12" s="80" t="s">
        <v>1944</v>
      </c>
      <c r="N12" s="276">
        <v>39048396</v>
      </c>
      <c r="O12" s="72">
        <v>56</v>
      </c>
      <c r="P12" s="116">
        <v>45306</v>
      </c>
      <c r="Q12" s="72">
        <v>43000000</v>
      </c>
      <c r="R12" s="116">
        <v>45308</v>
      </c>
      <c r="S12" s="72">
        <v>43000000</v>
      </c>
      <c r="T12" s="73" t="s">
        <v>65</v>
      </c>
      <c r="U12" s="72">
        <v>36722626</v>
      </c>
      <c r="V12" s="72" t="s">
        <v>1943</v>
      </c>
      <c r="W12" s="116">
        <v>45308</v>
      </c>
      <c r="X12" s="116">
        <v>45308</v>
      </c>
      <c r="Y12" s="116" t="s">
        <v>74</v>
      </c>
      <c r="Z12" s="116">
        <v>45323</v>
      </c>
      <c r="AA12" s="80">
        <f t="shared" si="0"/>
        <v>15</v>
      </c>
      <c r="AB12" s="72">
        <v>0</v>
      </c>
      <c r="AC12" s="72">
        <v>0</v>
      </c>
      <c r="AD12" s="72">
        <v>0</v>
      </c>
      <c r="AE12" s="81" t="s">
        <v>74</v>
      </c>
      <c r="AF12" s="80">
        <f t="shared" si="1"/>
        <v>0</v>
      </c>
      <c r="AG12" s="72">
        <v>0</v>
      </c>
      <c r="AH12" s="72">
        <v>0</v>
      </c>
      <c r="AI12" s="117" t="s">
        <v>74</v>
      </c>
      <c r="AJ12" s="72">
        <v>0</v>
      </c>
      <c r="AK12" s="73" t="s">
        <v>74</v>
      </c>
      <c r="AL12" s="73" t="s">
        <v>74</v>
      </c>
      <c r="AM12" s="80">
        <f t="shared" si="2"/>
        <v>0</v>
      </c>
      <c r="AN12" s="80">
        <f>+K12+AC12-AH12</f>
        <v>43000000</v>
      </c>
      <c r="AO12" s="73" t="s">
        <v>66</v>
      </c>
      <c r="AP12" s="72">
        <v>43000000</v>
      </c>
      <c r="AQ12" s="73" t="s">
        <v>95</v>
      </c>
      <c r="AR12" s="72">
        <v>0</v>
      </c>
      <c r="AS12" s="118" t="s">
        <v>74</v>
      </c>
      <c r="AT12" s="191">
        <v>0</v>
      </c>
      <c r="AU12" s="83">
        <f t="shared" si="4"/>
        <v>43000000</v>
      </c>
      <c r="AV12" s="84">
        <f t="shared" si="3"/>
        <v>0</v>
      </c>
      <c r="AW12" s="118" t="s">
        <v>74</v>
      </c>
      <c r="AX12" s="73" t="s">
        <v>80</v>
      </c>
      <c r="AY12" s="80" t="s">
        <v>2191</v>
      </c>
      <c r="AZ12" s="70" t="s">
        <v>66</v>
      </c>
      <c r="BA12" s="70" t="s">
        <v>1942</v>
      </c>
    </row>
    <row r="13" spans="1:72" x14ac:dyDescent="0.25">
      <c r="B13" s="70">
        <v>2024</v>
      </c>
      <c r="C13" s="70">
        <v>891780111</v>
      </c>
      <c r="D13" s="71" t="s">
        <v>63</v>
      </c>
      <c r="E13" s="72" t="s">
        <v>2192</v>
      </c>
      <c r="F13" s="77" t="s">
        <v>2193</v>
      </c>
      <c r="G13" s="73">
        <v>0</v>
      </c>
      <c r="H13" s="73" t="s">
        <v>72</v>
      </c>
      <c r="I13" s="72" t="s">
        <v>64</v>
      </c>
      <c r="J13" s="72" t="s">
        <v>2194</v>
      </c>
      <c r="K13" s="279">
        <v>142350000</v>
      </c>
      <c r="L13" s="70" t="s">
        <v>67</v>
      </c>
      <c r="M13" s="72" t="s">
        <v>2195</v>
      </c>
      <c r="N13" s="72">
        <v>900681702</v>
      </c>
      <c r="O13" s="72">
        <v>68</v>
      </c>
      <c r="P13" s="116">
        <v>45307</v>
      </c>
      <c r="Q13" s="72">
        <v>142350000</v>
      </c>
      <c r="R13" s="116">
        <v>45320</v>
      </c>
      <c r="S13" s="72">
        <v>142350000</v>
      </c>
      <c r="T13" s="73" t="s">
        <v>65</v>
      </c>
      <c r="U13" s="72">
        <v>84452087</v>
      </c>
      <c r="V13" s="72" t="s">
        <v>2196</v>
      </c>
      <c r="W13" s="116">
        <v>45320</v>
      </c>
      <c r="X13" s="116">
        <v>45329</v>
      </c>
      <c r="Y13" s="116">
        <v>45328</v>
      </c>
      <c r="Z13" s="116">
        <v>45401</v>
      </c>
      <c r="AA13" s="80">
        <f t="shared" si="0"/>
        <v>73</v>
      </c>
      <c r="AB13" s="72">
        <v>0</v>
      </c>
      <c r="AC13" s="72">
        <v>0</v>
      </c>
      <c r="AD13" s="72">
        <v>0</v>
      </c>
      <c r="AE13" s="81" t="s">
        <v>74</v>
      </c>
      <c r="AF13" s="80">
        <f t="shared" si="1"/>
        <v>0</v>
      </c>
      <c r="AG13" s="72">
        <v>0</v>
      </c>
      <c r="AH13" s="72">
        <v>0</v>
      </c>
      <c r="AI13" s="117" t="s">
        <v>74</v>
      </c>
      <c r="AJ13" s="72">
        <v>0</v>
      </c>
      <c r="AK13" s="73" t="s">
        <v>74</v>
      </c>
      <c r="AL13" s="73" t="s">
        <v>74</v>
      </c>
      <c r="AM13" s="80">
        <f t="shared" si="2"/>
        <v>0</v>
      </c>
      <c r="AN13" s="80">
        <f>+K13+AC13-AH13</f>
        <v>142350000</v>
      </c>
      <c r="AO13" s="73" t="s">
        <v>66</v>
      </c>
      <c r="AP13" s="72">
        <v>142350000</v>
      </c>
      <c r="AQ13" s="73" t="s">
        <v>66</v>
      </c>
      <c r="AR13" s="72">
        <v>71175000</v>
      </c>
      <c r="AS13" s="118" t="s">
        <v>74</v>
      </c>
      <c r="AT13" s="191">
        <v>0</v>
      </c>
      <c r="AU13" s="83">
        <f t="shared" si="4"/>
        <v>142350000</v>
      </c>
      <c r="AV13" s="84">
        <f t="shared" si="3"/>
        <v>0</v>
      </c>
      <c r="AW13" s="118" t="s">
        <v>74</v>
      </c>
      <c r="AX13" s="73" t="s">
        <v>1947</v>
      </c>
      <c r="AY13" s="80" t="s">
        <v>2197</v>
      </c>
      <c r="AZ13" s="70" t="s">
        <v>66</v>
      </c>
      <c r="BA13" s="70" t="s">
        <v>1942</v>
      </c>
    </row>
    <row r="14" spans="1:72" ht="15.75" thickBot="1" x14ac:dyDescent="0.3">
      <c r="B14" s="119">
        <v>2024</v>
      </c>
      <c r="C14" s="119">
        <v>891780111</v>
      </c>
      <c r="D14" s="120" t="s">
        <v>63</v>
      </c>
      <c r="E14" s="121" t="s">
        <v>2198</v>
      </c>
      <c r="F14" s="185" t="s">
        <v>2199</v>
      </c>
      <c r="G14" s="122">
        <v>0</v>
      </c>
      <c r="H14" s="122" t="s">
        <v>72</v>
      </c>
      <c r="I14" s="121" t="s">
        <v>64</v>
      </c>
      <c r="J14" s="121" t="s">
        <v>2200</v>
      </c>
      <c r="K14" s="280">
        <v>60000000</v>
      </c>
      <c r="L14" s="119" t="s">
        <v>67</v>
      </c>
      <c r="M14" s="121" t="s">
        <v>2201</v>
      </c>
      <c r="N14" s="121">
        <v>901781602</v>
      </c>
      <c r="O14" s="121">
        <v>140</v>
      </c>
      <c r="P14" s="129">
        <v>45314</v>
      </c>
      <c r="Q14" s="121">
        <v>60000000</v>
      </c>
      <c r="R14" s="129">
        <v>45321</v>
      </c>
      <c r="S14" s="121">
        <v>60000000</v>
      </c>
      <c r="T14" s="122" t="s">
        <v>66</v>
      </c>
      <c r="U14" s="121">
        <v>57461757</v>
      </c>
      <c r="V14" s="121" t="s">
        <v>2202</v>
      </c>
      <c r="W14" s="129">
        <v>45321</v>
      </c>
      <c r="X14" s="129">
        <v>45323</v>
      </c>
      <c r="Y14" s="129">
        <v>45323</v>
      </c>
      <c r="Z14" s="129">
        <v>45473</v>
      </c>
      <c r="AA14" s="170">
        <f t="shared" si="0"/>
        <v>150</v>
      </c>
      <c r="AB14" s="121">
        <v>0</v>
      </c>
      <c r="AC14" s="121">
        <v>0</v>
      </c>
      <c r="AD14" s="121">
        <v>0</v>
      </c>
      <c r="AE14" s="130" t="s">
        <v>74</v>
      </c>
      <c r="AF14" s="170">
        <f t="shared" si="1"/>
        <v>0</v>
      </c>
      <c r="AG14" s="121">
        <v>0</v>
      </c>
      <c r="AH14" s="121">
        <v>0</v>
      </c>
      <c r="AI14" s="131" t="s">
        <v>74</v>
      </c>
      <c r="AJ14" s="121">
        <v>0</v>
      </c>
      <c r="AK14" s="122" t="s">
        <v>74</v>
      </c>
      <c r="AL14" s="122" t="s">
        <v>74</v>
      </c>
      <c r="AM14" s="170">
        <f t="shared" si="2"/>
        <v>0</v>
      </c>
      <c r="AN14" s="170">
        <f>+K14+AC14-AH14</f>
        <v>60000000</v>
      </c>
      <c r="AO14" s="122" t="s">
        <v>66</v>
      </c>
      <c r="AP14" s="121">
        <v>60000000</v>
      </c>
      <c r="AQ14" s="122" t="s">
        <v>95</v>
      </c>
      <c r="AR14" s="121">
        <v>0</v>
      </c>
      <c r="AS14" s="132" t="s">
        <v>74</v>
      </c>
      <c r="AT14" s="194">
        <v>0</v>
      </c>
      <c r="AU14" s="171">
        <f t="shared" si="4"/>
        <v>60000000</v>
      </c>
      <c r="AV14" s="172">
        <f t="shared" si="3"/>
        <v>0</v>
      </c>
      <c r="AW14" s="132" t="s">
        <v>74</v>
      </c>
      <c r="AX14" s="122" t="s">
        <v>106</v>
      </c>
      <c r="AY14" s="170" t="s">
        <v>2203</v>
      </c>
      <c r="AZ14" s="119" t="s">
        <v>66</v>
      </c>
      <c r="BA14" s="119" t="s">
        <v>1942</v>
      </c>
    </row>
    <row r="15" spans="1:72" s="23" customFormat="1" ht="15.75" thickBot="1" x14ac:dyDescent="0.3">
      <c r="B15" s="339" t="s">
        <v>68</v>
      </c>
      <c r="C15" s="340"/>
      <c r="D15" s="341"/>
      <c r="E15" s="43">
        <f>+SUBTOTAL(3,E8:E14)</f>
        <v>7</v>
      </c>
      <c r="F15" s="44"/>
      <c r="G15" s="45"/>
      <c r="H15" s="45"/>
      <c r="I15" s="45"/>
      <c r="J15" s="45"/>
      <c r="K15" s="281">
        <f>SUM(K8:K14)</f>
        <v>3879241944</v>
      </c>
      <c r="L15" s="342"/>
      <c r="M15" s="343"/>
      <c r="N15" s="343"/>
      <c r="O15" s="343"/>
      <c r="P15" s="343"/>
      <c r="Q15" s="343"/>
      <c r="R15" s="343"/>
      <c r="S15" s="343"/>
      <c r="T15" s="343"/>
      <c r="U15" s="343"/>
      <c r="V15" s="343"/>
      <c r="W15" s="343"/>
      <c r="X15" s="343"/>
      <c r="Y15" s="343"/>
      <c r="Z15" s="343"/>
      <c r="AA15" s="344"/>
      <c r="AB15" s="47">
        <f>SUM(AB8:AB14)</f>
        <v>0</v>
      </c>
      <c r="AC15" s="48">
        <f>SUM(AC8:AC14)</f>
        <v>0</v>
      </c>
      <c r="AD15" s="48">
        <f>SUM(AD8:AD14)</f>
        <v>0</v>
      </c>
      <c r="AE15" s="49"/>
      <c r="AF15" s="48">
        <f>SUM(AF8:AF14)</f>
        <v>0</v>
      </c>
      <c r="AG15" s="48">
        <f>SUM(AG8:AG14)</f>
        <v>0</v>
      </c>
      <c r="AH15" s="50">
        <f>SUM(AH8:AH14)</f>
        <v>0</v>
      </c>
      <c r="AI15" s="49"/>
      <c r="AJ15" s="51">
        <f>SUM(AJ8:AJ14)</f>
        <v>0</v>
      </c>
      <c r="AK15" s="342"/>
      <c r="AL15" s="343"/>
      <c r="AM15" s="344"/>
      <c r="AN15" s="47">
        <f>SUM(AN8:AN14)</f>
        <v>3879241944</v>
      </c>
      <c r="AO15" s="52"/>
      <c r="AP15" s="52"/>
      <c r="AQ15" s="49"/>
      <c r="AR15" s="48">
        <f>SUM(AR8:AR14)</f>
        <v>235540656</v>
      </c>
      <c r="AS15" s="49"/>
      <c r="AT15" s="53">
        <f>SUM(AT8:AT14)</f>
        <v>0</v>
      </c>
      <c r="AU15" s="54">
        <f>SUM(AU8:AU14)</f>
        <v>3879241944</v>
      </c>
      <c r="AV15" s="342"/>
      <c r="AW15" s="343"/>
      <c r="AX15" s="343"/>
      <c r="AY15" s="343"/>
      <c r="AZ15" s="343"/>
      <c r="BA15" s="343"/>
    </row>
  </sheetData>
  <sheetProtection formatCells="0" formatColumns="0" formatRows="0" insertRows="0" deleteRows="0" autoFilter="0"/>
  <mergeCells count="22">
    <mergeCell ref="AB5:AM5"/>
    <mergeCell ref="E6:G6"/>
    <mergeCell ref="M6:N6"/>
    <mergeCell ref="O6:Q6"/>
    <mergeCell ref="R6:S6"/>
    <mergeCell ref="T6:V6"/>
    <mergeCell ref="AV6:AX6"/>
    <mergeCell ref="AY6:BA6"/>
    <mergeCell ref="B15:D15"/>
    <mergeCell ref="L15:AA15"/>
    <mergeCell ref="AK15:AM15"/>
    <mergeCell ref="AV15:BA15"/>
    <mergeCell ref="W6:AA6"/>
    <mergeCell ref="AB6:AF6"/>
    <mergeCell ref="AG6:AI6"/>
    <mergeCell ref="AJ6:AM6"/>
    <mergeCell ref="AO6:AP6"/>
    <mergeCell ref="AQ6:AU6"/>
    <mergeCell ref="B3:C6"/>
    <mergeCell ref="D3:G4"/>
    <mergeCell ref="H3:I5"/>
    <mergeCell ref="F5:G5"/>
  </mergeCells>
  <conditionalFormatting sqref="F5 E6">
    <cfRule type="containsText" dxfId="6"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P9 AA8:AA14 AF8:AF14 AU8:AV14 AM10:AO10 AM11:AP14">
    <cfRule type="expression" dxfId="5" priority="1">
      <formula>+_xlfn.ISFORMULA(AA8)</formula>
    </cfRule>
  </conditionalFormatting>
  <dataValidations count="9">
    <dataValidation type="list" allowBlank="1" showInputMessage="1" showErrorMessage="1" sqref="AX8:AX14" xr:uid="{278DEBB5-A867-47EA-9E04-793E221775A0}">
      <formula1>"Por iniciar,En ejecucion,Suspendido,Terminado,Liquidado"</formula1>
    </dataValidation>
    <dataValidation type="list" allowBlank="1" showInputMessage="1" showErrorMessage="1" sqref="H8:H14" xr:uid="{4CD83178-82E9-4063-8664-1146F5F7B818}">
      <formula1>"OTRO SECTOR"</formula1>
    </dataValidation>
    <dataValidation type="list" allowBlank="1" showInputMessage="1" showErrorMessage="1" sqref="L8:L14" xr:uid="{177AD833-C44F-4676-BBA9-38E5C73B2039}">
      <formula1>"DIRECTA"</formula1>
    </dataValidation>
    <dataValidation type="list" allowBlank="1" showInputMessage="1" showErrorMessage="1" sqref="BA8:BA14" xr:uid="{991F75B8-62DC-4F02-A158-D215B61AEA84}">
      <formula1>"SI,NA por TIPO Contrato"</formula1>
    </dataValidation>
    <dataValidation type="list" allowBlank="1" showInputMessage="1" showErrorMessage="1" sqref="AZ8:AZ14" xr:uid="{D13F0EAE-613E-4BAE-A6DA-ED8D30B2DAA1}">
      <formula1>"SI,NO HA INICIADO"</formula1>
    </dataValidation>
    <dataValidation type="list" allowBlank="1" showInputMessage="1" showErrorMessage="1" sqref="AQ8:AQ14 T8:T14 AO8:AO14" xr:uid="{18314064-586B-4BDF-8ADD-6A9E4043D37F}">
      <formula1>"SI,NO"</formula1>
    </dataValidation>
    <dataValidation type="list" allowBlank="1" showInputMessage="1" showErrorMessage="1" sqref="I8" xr:uid="{1E45AADA-E5B5-47E7-914D-07464B2FE8DB}">
      <formula1>"FUNCIONAMIENTO,INVERSION,OTROS"</formula1>
    </dataValidation>
    <dataValidation type="list" allowBlank="1" showInputMessage="1" showErrorMessage="1" errorTitle="ERROR" error="SOLO VALIDO LISTA DESPLEGABLE" promptTitle="ESCOJA EL PERIODO" sqref="F5" xr:uid="{65D16600-27AE-4C84-906B-A3956D1B2432}">
      <formula1>"Seleccione el periodo a presentar,ENERO,FEBRERO,MARZO,ABRIL,MAYO,JUNIO,JULIO,AGOSTO,SEPTIEMBRE,OCTUBRE,NOVIEMBRE,DICIEMBRE"</formula1>
    </dataValidation>
    <dataValidation type="list" allowBlank="1" showInputMessage="1" showErrorMessage="1" sqref="J4" xr:uid="{80CB960C-1B2E-4704-BBF1-F4D7D6064FD8}">
      <formula1>"42,250,1000,3000"</formula1>
    </dataValidation>
  </dataValidation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322B-E1AC-49B6-8044-B13A13C35811}">
  <dimension ref="A1:BT288"/>
  <sheetViews>
    <sheetView showGridLines="0" zoomScaleNormal="100" workbookViewId="0">
      <selection activeCell="H7" sqref="H7"/>
    </sheetView>
  </sheetViews>
  <sheetFormatPr baseColWidth="10" defaultRowHeight="15" x14ac:dyDescent="0.25"/>
  <cols>
    <col min="1" max="1" width="2.5703125" customWidth="1"/>
    <col min="2" max="2" width="9.28515625" customWidth="1"/>
    <col min="3" max="3" width="13.5703125" customWidth="1"/>
    <col min="4" max="4" width="26.140625" customWidth="1"/>
    <col min="5" max="5" width="20.140625" customWidth="1"/>
    <col min="6" max="6" width="16.7109375" customWidth="1"/>
    <col min="7" max="7" width="13.85546875" style="148" customWidth="1"/>
    <col min="8" max="8" width="16.5703125" customWidth="1"/>
    <col min="9" max="9" width="17.42578125" customWidth="1"/>
    <col min="10" max="10" width="18.42578125" customWidth="1"/>
    <col min="11" max="11" width="16.28515625" customWidth="1"/>
    <col min="12" max="12" width="15" customWidth="1"/>
    <col min="13" max="13" width="16.140625" customWidth="1"/>
    <col min="14" max="14" width="16.42578125" customWidth="1"/>
    <col min="15" max="15" width="12" customWidth="1"/>
    <col min="16" max="16" width="14.7109375" style="147" customWidth="1"/>
    <col min="17" max="17" width="18.28515625" customWidth="1"/>
    <col min="18" max="18" width="17.7109375" style="147" customWidth="1"/>
    <col min="19" max="19" width="15" customWidth="1"/>
    <col min="20" max="20" width="14.140625" customWidth="1"/>
    <col min="21" max="21" width="14.42578125" customWidth="1"/>
    <col min="22" max="22" width="17.140625" customWidth="1"/>
    <col min="23" max="23" width="15.7109375" style="147" customWidth="1"/>
    <col min="24" max="24" width="14.42578125" style="147" customWidth="1"/>
    <col min="25" max="25" width="15.85546875" customWidth="1"/>
    <col min="26" max="26" width="15.85546875" style="147" customWidth="1"/>
    <col min="27" max="27" width="13.28515625" customWidth="1"/>
    <col min="28" max="29" width="11.42578125" customWidth="1"/>
    <col min="30" max="30" width="13.42578125" customWidth="1"/>
    <col min="31" max="31" width="21.5703125" style="147" customWidth="1"/>
    <col min="32" max="32" width="13.5703125" customWidth="1"/>
    <col min="33" max="33" width="16.5703125" customWidth="1"/>
    <col min="34" max="34" width="14.28515625" customWidth="1"/>
    <col min="35" max="35" width="15.85546875" style="147" customWidth="1"/>
    <col min="36" max="36" width="15.5703125" customWidth="1"/>
    <col min="37" max="37" width="15" customWidth="1"/>
    <col min="38" max="38" width="16.42578125" customWidth="1"/>
    <col min="39" max="39" width="15.7109375" customWidth="1"/>
    <col min="40" max="42" width="14.85546875" customWidth="1"/>
    <col min="43" max="43" width="14.7109375" customWidth="1"/>
    <col min="44" max="44" width="14.28515625" customWidth="1"/>
    <col min="45" max="45" width="15.42578125" customWidth="1"/>
    <col min="46" max="46" width="13.42578125" customWidth="1"/>
    <col min="47" max="47" width="12.85546875" customWidth="1"/>
    <col min="48" max="48" width="12" customWidth="1"/>
    <col min="49" max="49" width="14.42578125" style="147" customWidth="1"/>
    <col min="50" max="50" width="12.42578125" customWidth="1"/>
  </cols>
  <sheetData>
    <row r="1" spans="1:72" ht="7.5" customHeight="1" x14ac:dyDescent="0.25">
      <c r="V1" s="1"/>
    </row>
    <row r="2" spans="1:72" ht="11.25" customHeight="1" thickBot="1" x14ac:dyDescent="0.3">
      <c r="H2" s="169"/>
      <c r="V2" s="1"/>
    </row>
    <row r="3" spans="1:72" ht="21" customHeight="1" thickBot="1" x14ac:dyDescent="0.3">
      <c r="B3" s="317"/>
      <c r="C3" s="318"/>
      <c r="D3" s="359" t="s">
        <v>70</v>
      </c>
      <c r="E3" s="360"/>
      <c r="F3" s="360"/>
      <c r="G3" s="361"/>
      <c r="H3" s="329" t="s">
        <v>0</v>
      </c>
      <c r="I3" s="330"/>
      <c r="J3" s="4" t="s">
        <v>75</v>
      </c>
      <c r="K3" s="9"/>
      <c r="L3" s="5"/>
      <c r="M3" s="5"/>
      <c r="N3" s="5"/>
      <c r="O3" s="5"/>
      <c r="P3" s="165"/>
      <c r="Q3" s="5"/>
      <c r="R3" s="165"/>
      <c r="S3" s="5"/>
      <c r="T3" s="5"/>
      <c r="U3" s="5"/>
      <c r="V3" s="6"/>
      <c r="W3" s="166"/>
      <c r="X3" s="165"/>
      <c r="Y3" s="6"/>
      <c r="Z3" s="165"/>
      <c r="AA3" s="6"/>
      <c r="AB3" s="5"/>
      <c r="AC3" s="6"/>
      <c r="AD3" s="5"/>
      <c r="AE3" s="166"/>
      <c r="AF3" s="5"/>
      <c r="AG3" s="6"/>
      <c r="AH3" s="5"/>
      <c r="AI3" s="166"/>
      <c r="AJ3" s="5"/>
      <c r="AK3" s="6"/>
      <c r="AL3" s="5"/>
      <c r="AM3" s="6"/>
      <c r="AN3" s="5"/>
      <c r="AO3" s="5"/>
      <c r="AP3" s="5"/>
      <c r="AQ3" s="5"/>
      <c r="AR3" s="5"/>
      <c r="AS3" s="5"/>
      <c r="AT3" s="6"/>
      <c r="AU3" s="5"/>
      <c r="AV3" s="6"/>
      <c r="AW3" s="165"/>
      <c r="AX3" s="6"/>
      <c r="AY3" s="5"/>
      <c r="AZ3" s="6"/>
      <c r="BA3" s="5"/>
    </row>
    <row r="4" spans="1:72" ht="28.5" customHeight="1" thickBot="1" x14ac:dyDescent="0.3">
      <c r="B4" s="319"/>
      <c r="C4" s="320"/>
      <c r="D4" s="362"/>
      <c r="E4" s="363"/>
      <c r="F4" s="363"/>
      <c r="G4" s="364"/>
      <c r="H4" s="331"/>
      <c r="I4" s="332"/>
      <c r="J4" s="3">
        <v>3000</v>
      </c>
      <c r="K4" s="4" t="s">
        <v>1</v>
      </c>
      <c r="L4" s="5"/>
      <c r="M4" s="5"/>
      <c r="N4" s="5"/>
      <c r="O4" s="5"/>
      <c r="P4" s="165"/>
      <c r="Q4" s="5"/>
      <c r="R4" s="165"/>
      <c r="S4" s="5"/>
      <c r="T4" s="5"/>
      <c r="U4" s="5"/>
      <c r="V4" s="6"/>
      <c r="W4" s="166"/>
      <c r="X4" s="165"/>
      <c r="Y4" s="6"/>
      <c r="Z4" s="165"/>
      <c r="AA4" s="6"/>
      <c r="AB4" s="5"/>
      <c r="AC4" s="6"/>
      <c r="AD4" s="5"/>
      <c r="AE4" s="166"/>
      <c r="AF4" s="5"/>
      <c r="AG4" s="6"/>
      <c r="AH4" s="5"/>
      <c r="AI4" s="166"/>
      <c r="AJ4" s="5"/>
      <c r="AK4" s="6"/>
      <c r="AL4" s="5"/>
      <c r="AM4" s="6"/>
      <c r="AN4" s="5"/>
      <c r="AO4" s="5"/>
      <c r="AP4" s="5"/>
      <c r="AQ4" s="5"/>
      <c r="AR4" s="5"/>
      <c r="AS4" s="5"/>
      <c r="AT4" s="6"/>
      <c r="AU4" s="5"/>
      <c r="AV4" s="6"/>
      <c r="AW4" s="165"/>
      <c r="AX4" s="6"/>
      <c r="AY4" s="5"/>
      <c r="AZ4" s="6"/>
      <c r="BA4" s="5"/>
    </row>
    <row r="5" spans="1:72" ht="23.25" customHeight="1" thickBot="1" x14ac:dyDescent="0.3">
      <c r="B5" s="319"/>
      <c r="C5" s="320"/>
      <c r="D5" s="7" t="s">
        <v>141</v>
      </c>
      <c r="E5" s="8"/>
      <c r="F5" s="335" t="s">
        <v>100</v>
      </c>
      <c r="G5" s="335"/>
      <c r="H5" s="333"/>
      <c r="I5" s="334"/>
      <c r="J5" s="168">
        <f>+K6*J4</f>
        <v>3900000000</v>
      </c>
      <c r="K5" s="167" t="s">
        <v>2</v>
      </c>
      <c r="L5" s="5"/>
      <c r="M5" s="5"/>
      <c r="N5" s="5"/>
      <c r="O5" s="5"/>
      <c r="P5" s="165"/>
      <c r="Q5" s="5"/>
      <c r="R5" s="165"/>
      <c r="S5" s="5"/>
      <c r="T5" s="5"/>
      <c r="U5" s="5"/>
      <c r="V5" s="6"/>
      <c r="W5" s="166"/>
      <c r="X5" s="166"/>
      <c r="Y5" s="6"/>
      <c r="Z5" s="166"/>
      <c r="AA5" s="6"/>
      <c r="AB5" s="336" t="s">
        <v>3</v>
      </c>
      <c r="AC5" s="337"/>
      <c r="AD5" s="337"/>
      <c r="AE5" s="337"/>
      <c r="AF5" s="337"/>
      <c r="AG5" s="337"/>
      <c r="AH5" s="337"/>
      <c r="AI5" s="357"/>
      <c r="AJ5" s="337"/>
      <c r="AK5" s="337"/>
      <c r="AL5" s="337"/>
      <c r="AM5" s="338"/>
      <c r="AN5" s="5"/>
      <c r="AO5" s="5"/>
      <c r="AP5" s="5"/>
      <c r="AQ5" s="5"/>
      <c r="AR5" s="5"/>
      <c r="AS5" s="5"/>
      <c r="AT5" s="5"/>
      <c r="AU5" s="5"/>
      <c r="AV5" s="5"/>
      <c r="AW5" s="165"/>
      <c r="AX5" s="5"/>
      <c r="AY5" s="5"/>
      <c r="AZ5" s="5"/>
      <c r="BA5" s="5"/>
    </row>
    <row r="6" spans="1:72" ht="23.25" customHeight="1" thickBot="1" x14ac:dyDescent="0.3">
      <c r="B6" s="321"/>
      <c r="C6" s="322"/>
      <c r="D6" s="13" t="s">
        <v>4</v>
      </c>
      <c r="E6" s="365" t="s">
        <v>1941</v>
      </c>
      <c r="F6" s="366"/>
      <c r="G6" s="367"/>
      <c r="H6" s="36" t="s">
        <v>76</v>
      </c>
      <c r="I6" s="37"/>
      <c r="J6" s="38"/>
      <c r="K6" s="164">
        <v>1300000</v>
      </c>
      <c r="L6" s="5"/>
      <c r="M6" s="314" t="s">
        <v>5</v>
      </c>
      <c r="N6" s="315"/>
      <c r="O6" s="314" t="s">
        <v>6</v>
      </c>
      <c r="P6" s="315"/>
      <c r="Q6" s="316"/>
      <c r="R6" s="314" t="s">
        <v>7</v>
      </c>
      <c r="S6" s="316"/>
      <c r="T6" s="314" t="s">
        <v>8</v>
      </c>
      <c r="U6" s="315"/>
      <c r="V6" s="315"/>
      <c r="W6" s="336" t="s">
        <v>9</v>
      </c>
      <c r="X6" s="337"/>
      <c r="Y6" s="337"/>
      <c r="Z6" s="337"/>
      <c r="AA6" s="338"/>
      <c r="AB6" s="336" t="s">
        <v>10</v>
      </c>
      <c r="AC6" s="337"/>
      <c r="AD6" s="337"/>
      <c r="AE6" s="337"/>
      <c r="AF6" s="338"/>
      <c r="AG6" s="314" t="s">
        <v>11</v>
      </c>
      <c r="AH6" s="315"/>
      <c r="AI6" s="358"/>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149" customFormat="1" ht="90.75" thickBot="1" x14ac:dyDescent="0.3">
      <c r="A7" s="163"/>
      <c r="B7" s="151" t="s">
        <v>15</v>
      </c>
      <c r="C7" s="152" t="s">
        <v>16</v>
      </c>
      <c r="D7" s="162" t="s">
        <v>17</v>
      </c>
      <c r="E7" s="161" t="s">
        <v>18</v>
      </c>
      <c r="F7" s="161" t="s">
        <v>19</v>
      </c>
      <c r="G7" s="160" t="s">
        <v>20</v>
      </c>
      <c r="H7" s="151" t="s">
        <v>21</v>
      </c>
      <c r="I7" s="151" t="s">
        <v>71</v>
      </c>
      <c r="J7" s="151" t="s">
        <v>22</v>
      </c>
      <c r="K7" s="151" t="s">
        <v>23</v>
      </c>
      <c r="L7" s="151" t="s">
        <v>24</v>
      </c>
      <c r="M7" s="151" t="s">
        <v>25</v>
      </c>
      <c r="N7" s="152" t="s">
        <v>26</v>
      </c>
      <c r="O7" s="152" t="s">
        <v>27</v>
      </c>
      <c r="P7" s="153" t="s">
        <v>28</v>
      </c>
      <c r="Q7" s="151" t="s">
        <v>29</v>
      </c>
      <c r="R7" s="153" t="s">
        <v>30</v>
      </c>
      <c r="S7" s="151" t="s">
        <v>31</v>
      </c>
      <c r="T7" s="151" t="s">
        <v>32</v>
      </c>
      <c r="U7" s="152" t="s">
        <v>33</v>
      </c>
      <c r="V7" s="151" t="s">
        <v>34</v>
      </c>
      <c r="W7" s="153" t="s">
        <v>69</v>
      </c>
      <c r="X7" s="153" t="s">
        <v>35</v>
      </c>
      <c r="Y7" s="151" t="s">
        <v>36</v>
      </c>
      <c r="Z7" s="159" t="s">
        <v>37</v>
      </c>
      <c r="AA7" s="157" t="s">
        <v>38</v>
      </c>
      <c r="AB7" s="151" t="s">
        <v>39</v>
      </c>
      <c r="AC7" s="151" t="s">
        <v>40</v>
      </c>
      <c r="AD7" s="151" t="s">
        <v>41</v>
      </c>
      <c r="AE7" s="159" t="s">
        <v>42</v>
      </c>
      <c r="AF7" s="157" t="s">
        <v>43</v>
      </c>
      <c r="AG7" s="151" t="s">
        <v>44</v>
      </c>
      <c r="AH7" s="151" t="s">
        <v>45</v>
      </c>
      <c r="AI7" s="159" t="s">
        <v>46</v>
      </c>
      <c r="AJ7" s="151" t="s">
        <v>47</v>
      </c>
      <c r="AK7" s="158" t="s">
        <v>48</v>
      </c>
      <c r="AL7" s="158" t="s">
        <v>49</v>
      </c>
      <c r="AM7" s="157" t="s">
        <v>50</v>
      </c>
      <c r="AN7" s="157" t="s">
        <v>51</v>
      </c>
      <c r="AO7" s="151" t="s">
        <v>78</v>
      </c>
      <c r="AP7" s="151" t="s">
        <v>79</v>
      </c>
      <c r="AQ7" s="151" t="s">
        <v>52</v>
      </c>
      <c r="AR7" s="151" t="s">
        <v>53</v>
      </c>
      <c r="AS7" s="151" t="s">
        <v>54</v>
      </c>
      <c r="AT7" s="156" t="s">
        <v>55</v>
      </c>
      <c r="AU7" s="155" t="s">
        <v>56</v>
      </c>
      <c r="AV7" s="154" t="s">
        <v>57</v>
      </c>
      <c r="AW7" s="153" t="s">
        <v>58</v>
      </c>
      <c r="AX7" s="151" t="s">
        <v>59</v>
      </c>
      <c r="AY7" s="152" t="s">
        <v>60</v>
      </c>
      <c r="AZ7" s="152" t="s">
        <v>61</v>
      </c>
      <c r="BA7" s="152" t="s">
        <v>62</v>
      </c>
      <c r="BB7" s="150"/>
      <c r="BC7" s="150"/>
      <c r="BD7" s="150"/>
      <c r="BE7" s="150"/>
      <c r="BF7" s="150"/>
      <c r="BG7" s="150"/>
      <c r="BH7" s="150"/>
      <c r="BI7" s="150"/>
      <c r="BJ7" s="150"/>
      <c r="BK7" s="150"/>
      <c r="BL7" s="150"/>
      <c r="BM7" s="150"/>
      <c r="BN7" s="150"/>
      <c r="BO7" s="150"/>
      <c r="BP7" s="150"/>
      <c r="BQ7" s="150"/>
      <c r="BR7" s="150"/>
      <c r="BS7" s="150"/>
      <c r="BT7" s="150"/>
    </row>
    <row r="8" spans="1:72" x14ac:dyDescent="0.25">
      <c r="B8" s="55">
        <v>2024</v>
      </c>
      <c r="C8" s="55">
        <v>891780111</v>
      </c>
      <c r="D8" s="56" t="s">
        <v>63</v>
      </c>
      <c r="E8" s="57" t="s">
        <v>1940</v>
      </c>
      <c r="F8" s="57" t="s">
        <v>1939</v>
      </c>
      <c r="G8" s="209">
        <v>0</v>
      </c>
      <c r="H8" s="58" t="s">
        <v>72</v>
      </c>
      <c r="I8" s="56" t="s">
        <v>64</v>
      </c>
      <c r="J8" s="59" t="s">
        <v>1938</v>
      </c>
      <c r="K8" s="57">
        <v>21560000</v>
      </c>
      <c r="L8" s="55" t="s">
        <v>67</v>
      </c>
      <c r="M8" s="59" t="s">
        <v>1937</v>
      </c>
      <c r="N8" s="60">
        <v>57291189</v>
      </c>
      <c r="O8" s="61">
        <v>13</v>
      </c>
      <c r="P8" s="210">
        <v>45302</v>
      </c>
      <c r="Q8" s="57">
        <v>4518689382</v>
      </c>
      <c r="R8" s="210">
        <v>45306</v>
      </c>
      <c r="S8" s="57">
        <v>21560000</v>
      </c>
      <c r="T8" s="58" t="s">
        <v>65</v>
      </c>
      <c r="U8" s="61">
        <v>26671578</v>
      </c>
      <c r="V8" s="59" t="s">
        <v>964</v>
      </c>
      <c r="W8" s="211">
        <v>45306</v>
      </c>
      <c r="X8" s="211">
        <v>45306</v>
      </c>
      <c r="Y8" s="110" t="s">
        <v>74</v>
      </c>
      <c r="Z8" s="211">
        <v>45457</v>
      </c>
      <c r="AA8" s="65">
        <f t="shared" ref="AA8:AA71" si="0">+IF(Y8="1800-01-01",Z8-X8,Z8-Y8)</f>
        <v>151</v>
      </c>
      <c r="AB8" s="57">
        <v>0</v>
      </c>
      <c r="AC8" s="57">
        <v>0</v>
      </c>
      <c r="AD8" s="57">
        <v>0</v>
      </c>
      <c r="AE8" s="210" t="s">
        <v>74</v>
      </c>
      <c r="AF8" s="65">
        <f t="shared" ref="AF8:AF71" si="1">+IF(AE8="1800-01-01",0,AE8-Z8)</f>
        <v>0</v>
      </c>
      <c r="AG8" s="57">
        <v>0</v>
      </c>
      <c r="AH8" s="57">
        <v>0</v>
      </c>
      <c r="AI8" s="210" t="s">
        <v>74</v>
      </c>
      <c r="AJ8" s="58">
        <v>0</v>
      </c>
      <c r="AK8" s="111" t="s">
        <v>74</v>
      </c>
      <c r="AL8" s="111" t="s">
        <v>74</v>
      </c>
      <c r="AM8" s="65">
        <f t="shared" ref="AM8:AM71" si="2">+IF(AK8="1800-01-01",0,AL8-AK8)</f>
        <v>0</v>
      </c>
      <c r="AN8" s="65">
        <f>+K8+AC8-AH8</f>
        <v>21560000</v>
      </c>
      <c r="AO8" s="58" t="s">
        <v>66</v>
      </c>
      <c r="AP8" s="57">
        <v>21560000</v>
      </c>
      <c r="AQ8" s="58" t="s">
        <v>95</v>
      </c>
      <c r="AR8" s="57">
        <v>0</v>
      </c>
      <c r="AS8" s="112" t="s">
        <v>74</v>
      </c>
      <c r="AT8" s="212">
        <v>2800000</v>
      </c>
      <c r="AU8" s="68">
        <f t="shared" ref="AU8:AU71" si="3">AN8-AT8</f>
        <v>18760000</v>
      </c>
      <c r="AV8" s="69">
        <f t="shared" ref="AV8:AV71" si="4">+IFERROR(AT8/AN8,"_")</f>
        <v>0.12987012987012986</v>
      </c>
      <c r="AW8" s="210" t="s">
        <v>74</v>
      </c>
      <c r="AX8" s="58" t="s">
        <v>106</v>
      </c>
      <c r="AY8" s="59" t="s">
        <v>1936</v>
      </c>
      <c r="AZ8" s="55" t="s">
        <v>66</v>
      </c>
      <c r="BA8" s="55" t="s">
        <v>66</v>
      </c>
    </row>
    <row r="9" spans="1:72" x14ac:dyDescent="0.25">
      <c r="B9" s="70">
        <v>2024</v>
      </c>
      <c r="C9" s="70">
        <v>891780111</v>
      </c>
      <c r="D9" s="71" t="s">
        <v>63</v>
      </c>
      <c r="E9" s="72" t="s">
        <v>1935</v>
      </c>
      <c r="F9" s="72" t="s">
        <v>1934</v>
      </c>
      <c r="G9" s="213">
        <v>0</v>
      </c>
      <c r="H9" s="73" t="s">
        <v>72</v>
      </c>
      <c r="I9" s="71" t="s">
        <v>64</v>
      </c>
      <c r="J9" s="72" t="s">
        <v>1933</v>
      </c>
      <c r="K9" s="72">
        <v>18993000</v>
      </c>
      <c r="L9" s="70" t="s">
        <v>67</v>
      </c>
      <c r="M9" s="72" t="s">
        <v>1932</v>
      </c>
      <c r="N9" s="72">
        <v>1098731749</v>
      </c>
      <c r="O9" s="76">
        <v>13</v>
      </c>
      <c r="P9" s="214">
        <v>45302</v>
      </c>
      <c r="Q9" s="72">
        <v>4518689382</v>
      </c>
      <c r="R9" s="215">
        <v>45306</v>
      </c>
      <c r="S9" s="72">
        <v>18993000</v>
      </c>
      <c r="T9" s="73" t="s">
        <v>65</v>
      </c>
      <c r="U9" s="72">
        <v>93400727</v>
      </c>
      <c r="V9" s="72" t="s">
        <v>773</v>
      </c>
      <c r="W9" s="215">
        <v>45306</v>
      </c>
      <c r="X9" s="215">
        <v>45306</v>
      </c>
      <c r="Y9" s="116" t="s">
        <v>74</v>
      </c>
      <c r="Z9" s="215">
        <v>45457</v>
      </c>
      <c r="AA9" s="80">
        <f t="shared" si="0"/>
        <v>151</v>
      </c>
      <c r="AB9" s="72">
        <v>0</v>
      </c>
      <c r="AC9" s="72">
        <v>0</v>
      </c>
      <c r="AD9" s="72">
        <v>0</v>
      </c>
      <c r="AE9" s="214" t="s">
        <v>74</v>
      </c>
      <c r="AF9" s="80">
        <f t="shared" si="1"/>
        <v>0</v>
      </c>
      <c r="AG9" s="72">
        <v>0</v>
      </c>
      <c r="AH9" s="72">
        <v>0</v>
      </c>
      <c r="AI9" s="214" t="s">
        <v>74</v>
      </c>
      <c r="AJ9" s="73">
        <v>0</v>
      </c>
      <c r="AK9" s="117" t="s">
        <v>74</v>
      </c>
      <c r="AL9" s="117" t="s">
        <v>74</v>
      </c>
      <c r="AM9" s="80">
        <f t="shared" si="2"/>
        <v>0</v>
      </c>
      <c r="AN9" s="80">
        <f>+K9+AC9-AH9</f>
        <v>18993000</v>
      </c>
      <c r="AO9" s="73" t="s">
        <v>66</v>
      </c>
      <c r="AP9" s="72">
        <v>18993000</v>
      </c>
      <c r="AQ9" s="73" t="s">
        <v>95</v>
      </c>
      <c r="AR9" s="72">
        <v>0</v>
      </c>
      <c r="AS9" s="118" t="s">
        <v>74</v>
      </c>
      <c r="AT9" s="216">
        <v>2467000</v>
      </c>
      <c r="AU9" s="83">
        <f t="shared" si="3"/>
        <v>16526000</v>
      </c>
      <c r="AV9" s="84">
        <f t="shared" si="4"/>
        <v>0.12988995945874796</v>
      </c>
      <c r="AW9" s="214" t="s">
        <v>74</v>
      </c>
      <c r="AX9" s="73" t="s">
        <v>106</v>
      </c>
      <c r="AY9" s="72" t="s">
        <v>1931</v>
      </c>
      <c r="AZ9" s="70" t="s">
        <v>66</v>
      </c>
      <c r="BA9" s="70" t="s">
        <v>66</v>
      </c>
    </row>
    <row r="10" spans="1:72" x14ac:dyDescent="0.25">
      <c r="B10" s="70">
        <v>2024</v>
      </c>
      <c r="C10" s="70">
        <v>891780111</v>
      </c>
      <c r="D10" s="71" t="s">
        <v>63</v>
      </c>
      <c r="E10" s="72" t="s">
        <v>1930</v>
      </c>
      <c r="F10" s="72" t="s">
        <v>1929</v>
      </c>
      <c r="G10" s="213">
        <v>0</v>
      </c>
      <c r="H10" s="73" t="s">
        <v>72</v>
      </c>
      <c r="I10" s="71" t="s">
        <v>64</v>
      </c>
      <c r="J10" s="72" t="s">
        <v>1928</v>
      </c>
      <c r="K10" s="72">
        <v>16940000</v>
      </c>
      <c r="L10" s="70" t="s">
        <v>67</v>
      </c>
      <c r="M10" s="72" t="s">
        <v>1927</v>
      </c>
      <c r="N10" s="72">
        <v>1045726836</v>
      </c>
      <c r="O10" s="76">
        <v>13</v>
      </c>
      <c r="P10" s="214">
        <v>45302</v>
      </c>
      <c r="Q10" s="72">
        <v>4518689382</v>
      </c>
      <c r="R10" s="215">
        <v>45306</v>
      </c>
      <c r="S10" s="72">
        <v>16940000</v>
      </c>
      <c r="T10" s="73" t="s">
        <v>65</v>
      </c>
      <c r="U10" s="72">
        <v>12621405</v>
      </c>
      <c r="V10" s="72" t="s">
        <v>546</v>
      </c>
      <c r="W10" s="215">
        <v>45306</v>
      </c>
      <c r="X10" s="215">
        <v>45306</v>
      </c>
      <c r="Y10" s="116" t="s">
        <v>74</v>
      </c>
      <c r="Z10" s="215">
        <v>45457</v>
      </c>
      <c r="AA10" s="80">
        <f t="shared" si="0"/>
        <v>151</v>
      </c>
      <c r="AB10" s="72">
        <v>0</v>
      </c>
      <c r="AC10" s="72">
        <v>0</v>
      </c>
      <c r="AD10" s="72">
        <v>0</v>
      </c>
      <c r="AE10" s="214" t="s">
        <v>74</v>
      </c>
      <c r="AF10" s="80">
        <f t="shared" si="1"/>
        <v>0</v>
      </c>
      <c r="AG10" s="72">
        <v>0</v>
      </c>
      <c r="AH10" s="72">
        <v>0</v>
      </c>
      <c r="AI10" s="214" t="s">
        <v>74</v>
      </c>
      <c r="AJ10" s="73">
        <v>0</v>
      </c>
      <c r="AK10" s="117" t="s">
        <v>74</v>
      </c>
      <c r="AL10" s="117" t="s">
        <v>74</v>
      </c>
      <c r="AM10" s="80">
        <f t="shared" si="2"/>
        <v>0</v>
      </c>
      <c r="AN10" s="80">
        <f>+K10+AC10-AH10</f>
        <v>16940000</v>
      </c>
      <c r="AO10" s="73" t="s">
        <v>66</v>
      </c>
      <c r="AP10" s="72">
        <v>16940000</v>
      </c>
      <c r="AQ10" s="73" t="s">
        <v>95</v>
      </c>
      <c r="AR10" s="72">
        <v>0</v>
      </c>
      <c r="AS10" s="118" t="s">
        <v>74</v>
      </c>
      <c r="AT10" s="216">
        <v>2200000</v>
      </c>
      <c r="AU10" s="83">
        <f t="shared" si="3"/>
        <v>14740000</v>
      </c>
      <c r="AV10" s="84">
        <f t="shared" si="4"/>
        <v>0.12987012987012986</v>
      </c>
      <c r="AW10" s="214" t="s">
        <v>74</v>
      </c>
      <c r="AX10" s="73" t="s">
        <v>106</v>
      </c>
      <c r="AY10" s="72" t="s">
        <v>1926</v>
      </c>
      <c r="AZ10" s="70" t="s">
        <v>66</v>
      </c>
      <c r="BA10" s="70" t="s">
        <v>66</v>
      </c>
    </row>
    <row r="11" spans="1:72" x14ac:dyDescent="0.25">
      <c r="B11" s="70">
        <v>2024</v>
      </c>
      <c r="C11" s="70">
        <v>891780111</v>
      </c>
      <c r="D11" s="71" t="s">
        <v>63</v>
      </c>
      <c r="E11" s="72" t="s">
        <v>1925</v>
      </c>
      <c r="F11" s="72" t="s">
        <v>1924</v>
      </c>
      <c r="G11" s="213">
        <v>0</v>
      </c>
      <c r="H11" s="73" t="s">
        <v>72</v>
      </c>
      <c r="I11" s="71" t="s">
        <v>64</v>
      </c>
      <c r="J11" s="72" t="s">
        <v>1923</v>
      </c>
      <c r="K11" s="72">
        <v>16940000</v>
      </c>
      <c r="L11" s="70" t="s">
        <v>67</v>
      </c>
      <c r="M11" s="72" t="s">
        <v>1922</v>
      </c>
      <c r="N11" s="72">
        <v>1082931831</v>
      </c>
      <c r="O11" s="76">
        <v>13</v>
      </c>
      <c r="P11" s="214">
        <v>45302</v>
      </c>
      <c r="Q11" s="72">
        <v>4518689382</v>
      </c>
      <c r="R11" s="215">
        <v>45306</v>
      </c>
      <c r="S11" s="72">
        <v>16940000</v>
      </c>
      <c r="T11" s="73" t="s">
        <v>65</v>
      </c>
      <c r="U11" s="72">
        <v>93400727</v>
      </c>
      <c r="V11" s="72" t="s">
        <v>773</v>
      </c>
      <c r="W11" s="215">
        <v>45306</v>
      </c>
      <c r="X11" s="215">
        <v>45306</v>
      </c>
      <c r="Y11" s="116" t="s">
        <v>74</v>
      </c>
      <c r="Z11" s="215">
        <v>45457</v>
      </c>
      <c r="AA11" s="80">
        <f t="shared" si="0"/>
        <v>151</v>
      </c>
      <c r="AB11" s="72">
        <v>0</v>
      </c>
      <c r="AC11" s="72">
        <v>0</v>
      </c>
      <c r="AD11" s="72">
        <v>0</v>
      </c>
      <c r="AE11" s="214" t="s">
        <v>74</v>
      </c>
      <c r="AF11" s="80">
        <f t="shared" si="1"/>
        <v>0</v>
      </c>
      <c r="AG11" s="72">
        <v>0</v>
      </c>
      <c r="AH11" s="72">
        <v>0</v>
      </c>
      <c r="AI11" s="214" t="s">
        <v>74</v>
      </c>
      <c r="AJ11" s="73">
        <v>0</v>
      </c>
      <c r="AK11" s="117" t="s">
        <v>74</v>
      </c>
      <c r="AL11" s="117" t="s">
        <v>74</v>
      </c>
      <c r="AM11" s="80">
        <f t="shared" si="2"/>
        <v>0</v>
      </c>
      <c r="AN11" s="80">
        <f>+K11+AC11-AH11</f>
        <v>16940000</v>
      </c>
      <c r="AO11" s="73" t="s">
        <v>66</v>
      </c>
      <c r="AP11" s="72">
        <v>16940000</v>
      </c>
      <c r="AQ11" s="73" t="s">
        <v>95</v>
      </c>
      <c r="AR11" s="72">
        <v>0</v>
      </c>
      <c r="AS11" s="118" t="s">
        <v>74</v>
      </c>
      <c r="AT11" s="216">
        <v>2200000</v>
      </c>
      <c r="AU11" s="83">
        <f t="shared" si="3"/>
        <v>14740000</v>
      </c>
      <c r="AV11" s="84">
        <f t="shared" si="4"/>
        <v>0.12987012987012986</v>
      </c>
      <c r="AW11" s="214" t="s">
        <v>74</v>
      </c>
      <c r="AX11" s="73" t="s">
        <v>106</v>
      </c>
      <c r="AY11" s="72" t="s">
        <v>1921</v>
      </c>
      <c r="AZ11" s="70" t="s">
        <v>66</v>
      </c>
      <c r="BA11" s="70" t="s">
        <v>66</v>
      </c>
    </row>
    <row r="12" spans="1:72" x14ac:dyDescent="0.25">
      <c r="B12" s="70">
        <v>2024</v>
      </c>
      <c r="C12" s="70">
        <v>891780111</v>
      </c>
      <c r="D12" s="71" t="s">
        <v>63</v>
      </c>
      <c r="E12" s="72" t="s">
        <v>1920</v>
      </c>
      <c r="F12" s="72" t="s">
        <v>1919</v>
      </c>
      <c r="G12" s="213">
        <v>0</v>
      </c>
      <c r="H12" s="73" t="s">
        <v>72</v>
      </c>
      <c r="I12" s="71" t="s">
        <v>64</v>
      </c>
      <c r="J12" s="72" t="s">
        <v>1918</v>
      </c>
      <c r="K12" s="72">
        <v>15400000</v>
      </c>
      <c r="L12" s="70" t="s">
        <v>67</v>
      </c>
      <c r="M12" s="72" t="s">
        <v>1917</v>
      </c>
      <c r="N12" s="72">
        <v>1083038004</v>
      </c>
      <c r="O12" s="76">
        <v>13</v>
      </c>
      <c r="P12" s="214">
        <v>45302</v>
      </c>
      <c r="Q12" s="72">
        <v>4518689382</v>
      </c>
      <c r="R12" s="215">
        <v>45306</v>
      </c>
      <c r="S12" s="72">
        <v>15400000</v>
      </c>
      <c r="T12" s="73" t="s">
        <v>65</v>
      </c>
      <c r="U12" s="72">
        <v>93400727</v>
      </c>
      <c r="V12" s="72" t="s">
        <v>773</v>
      </c>
      <c r="W12" s="215">
        <v>45306</v>
      </c>
      <c r="X12" s="215">
        <v>45306</v>
      </c>
      <c r="Y12" s="116" t="s">
        <v>74</v>
      </c>
      <c r="Z12" s="215">
        <v>45457</v>
      </c>
      <c r="AA12" s="80">
        <f t="shared" si="0"/>
        <v>151</v>
      </c>
      <c r="AB12" s="72">
        <v>0</v>
      </c>
      <c r="AC12" s="72">
        <v>0</v>
      </c>
      <c r="AD12" s="72">
        <v>0</v>
      </c>
      <c r="AE12" s="214" t="s">
        <v>74</v>
      </c>
      <c r="AF12" s="80">
        <f t="shared" si="1"/>
        <v>0</v>
      </c>
      <c r="AG12" s="72">
        <v>0</v>
      </c>
      <c r="AH12" s="72">
        <v>0</v>
      </c>
      <c r="AI12" s="214" t="s">
        <v>74</v>
      </c>
      <c r="AJ12" s="73">
        <v>0</v>
      </c>
      <c r="AK12" s="117" t="s">
        <v>74</v>
      </c>
      <c r="AL12" s="117" t="s">
        <v>74</v>
      </c>
      <c r="AM12" s="80">
        <f t="shared" si="2"/>
        <v>0</v>
      </c>
      <c r="AN12" s="80">
        <f>+K12+AC12-AH12</f>
        <v>15400000</v>
      </c>
      <c r="AO12" s="73" t="s">
        <v>66</v>
      </c>
      <c r="AP12" s="72">
        <v>15400000</v>
      </c>
      <c r="AQ12" s="73" t="s">
        <v>95</v>
      </c>
      <c r="AR12" s="72">
        <v>0</v>
      </c>
      <c r="AS12" s="118" t="s">
        <v>74</v>
      </c>
      <c r="AT12" s="216">
        <v>2000000</v>
      </c>
      <c r="AU12" s="83">
        <f t="shared" si="3"/>
        <v>13400000</v>
      </c>
      <c r="AV12" s="84">
        <f t="shared" si="4"/>
        <v>0.12987012987012986</v>
      </c>
      <c r="AW12" s="214" t="s">
        <v>74</v>
      </c>
      <c r="AX12" s="73" t="s">
        <v>106</v>
      </c>
      <c r="AY12" s="72" t="s">
        <v>1916</v>
      </c>
      <c r="AZ12" s="70" t="s">
        <v>66</v>
      </c>
      <c r="BA12" s="70" t="s">
        <v>66</v>
      </c>
    </row>
    <row r="13" spans="1:72" x14ac:dyDescent="0.25">
      <c r="B13" s="70">
        <v>2024</v>
      </c>
      <c r="C13" s="70">
        <v>891780111</v>
      </c>
      <c r="D13" s="71" t="s">
        <v>63</v>
      </c>
      <c r="E13" s="72" t="s">
        <v>1915</v>
      </c>
      <c r="F13" s="72" t="s">
        <v>1914</v>
      </c>
      <c r="G13" s="213">
        <v>0</v>
      </c>
      <c r="H13" s="73" t="s">
        <v>72</v>
      </c>
      <c r="I13" s="71" t="s">
        <v>64</v>
      </c>
      <c r="J13" s="72" t="s">
        <v>1913</v>
      </c>
      <c r="K13" s="72">
        <v>18993000</v>
      </c>
      <c r="L13" s="70" t="s">
        <v>67</v>
      </c>
      <c r="M13" s="72" t="s">
        <v>1912</v>
      </c>
      <c r="N13" s="72">
        <v>1083019267</v>
      </c>
      <c r="O13" s="76">
        <v>13</v>
      </c>
      <c r="P13" s="214">
        <v>45302</v>
      </c>
      <c r="Q13" s="72">
        <v>4518689382</v>
      </c>
      <c r="R13" s="215">
        <v>45306</v>
      </c>
      <c r="S13" s="72">
        <v>18993000</v>
      </c>
      <c r="T13" s="73" t="s">
        <v>65</v>
      </c>
      <c r="U13" s="72">
        <v>12621405</v>
      </c>
      <c r="V13" s="72" t="s">
        <v>546</v>
      </c>
      <c r="W13" s="215">
        <v>45306</v>
      </c>
      <c r="X13" s="215">
        <v>45306</v>
      </c>
      <c r="Y13" s="116" t="s">
        <v>74</v>
      </c>
      <c r="Z13" s="215">
        <v>45457</v>
      </c>
      <c r="AA13" s="80">
        <f t="shared" si="0"/>
        <v>151</v>
      </c>
      <c r="AB13" s="72">
        <v>0</v>
      </c>
      <c r="AC13" s="72">
        <v>0</v>
      </c>
      <c r="AD13" s="72">
        <v>0</v>
      </c>
      <c r="AE13" s="214" t="s">
        <v>74</v>
      </c>
      <c r="AF13" s="80">
        <f t="shared" si="1"/>
        <v>0</v>
      </c>
      <c r="AG13" s="72">
        <v>0</v>
      </c>
      <c r="AH13" s="72">
        <v>0</v>
      </c>
      <c r="AI13" s="214" t="s">
        <v>74</v>
      </c>
      <c r="AJ13" s="73">
        <v>0</v>
      </c>
      <c r="AK13" s="117" t="s">
        <v>74</v>
      </c>
      <c r="AL13" s="117" t="s">
        <v>74</v>
      </c>
      <c r="AM13" s="80">
        <f t="shared" si="2"/>
        <v>0</v>
      </c>
      <c r="AN13" s="80">
        <f>+K13+AC13-AH13</f>
        <v>18993000</v>
      </c>
      <c r="AO13" s="73" t="s">
        <v>66</v>
      </c>
      <c r="AP13" s="72">
        <v>18993000</v>
      </c>
      <c r="AQ13" s="73" t="s">
        <v>95</v>
      </c>
      <c r="AR13" s="72">
        <v>0</v>
      </c>
      <c r="AS13" s="118" t="s">
        <v>74</v>
      </c>
      <c r="AT13" s="216">
        <v>2467000</v>
      </c>
      <c r="AU13" s="83">
        <f t="shared" si="3"/>
        <v>16526000</v>
      </c>
      <c r="AV13" s="84">
        <f t="shared" si="4"/>
        <v>0.12988995945874796</v>
      </c>
      <c r="AW13" s="214" t="s">
        <v>74</v>
      </c>
      <c r="AX13" s="73" t="s">
        <v>106</v>
      </c>
      <c r="AY13" s="72" t="s">
        <v>1911</v>
      </c>
      <c r="AZ13" s="70" t="s">
        <v>66</v>
      </c>
      <c r="BA13" s="70" t="s">
        <v>66</v>
      </c>
    </row>
    <row r="14" spans="1:72" x14ac:dyDescent="0.25">
      <c r="B14" s="70">
        <v>2024</v>
      </c>
      <c r="C14" s="70">
        <v>891780111</v>
      </c>
      <c r="D14" s="71" t="s">
        <v>63</v>
      </c>
      <c r="E14" s="72" t="s">
        <v>1910</v>
      </c>
      <c r="F14" s="72" t="s">
        <v>1909</v>
      </c>
      <c r="G14" s="213">
        <v>0</v>
      </c>
      <c r="H14" s="73" t="s">
        <v>72</v>
      </c>
      <c r="I14" s="71" t="s">
        <v>64</v>
      </c>
      <c r="J14" s="72" t="s">
        <v>1908</v>
      </c>
      <c r="K14" s="72">
        <v>28233000</v>
      </c>
      <c r="L14" s="70" t="s">
        <v>67</v>
      </c>
      <c r="M14" s="72" t="s">
        <v>1907</v>
      </c>
      <c r="N14" s="72">
        <v>1082841776</v>
      </c>
      <c r="O14" s="76">
        <v>13</v>
      </c>
      <c r="P14" s="214">
        <v>45302</v>
      </c>
      <c r="Q14" s="72">
        <v>4518689382</v>
      </c>
      <c r="R14" s="215">
        <v>45306</v>
      </c>
      <c r="S14" s="72">
        <v>28233000</v>
      </c>
      <c r="T14" s="73" t="s">
        <v>65</v>
      </c>
      <c r="U14" s="72">
        <v>12621405</v>
      </c>
      <c r="V14" s="72" t="s">
        <v>546</v>
      </c>
      <c r="W14" s="215">
        <v>45306</v>
      </c>
      <c r="X14" s="215">
        <v>45306</v>
      </c>
      <c r="Y14" s="116" t="s">
        <v>74</v>
      </c>
      <c r="Z14" s="215">
        <v>45457</v>
      </c>
      <c r="AA14" s="80">
        <f t="shared" si="0"/>
        <v>151</v>
      </c>
      <c r="AB14" s="72">
        <v>0</v>
      </c>
      <c r="AC14" s="72">
        <v>0</v>
      </c>
      <c r="AD14" s="72">
        <v>0</v>
      </c>
      <c r="AE14" s="214" t="s">
        <v>74</v>
      </c>
      <c r="AF14" s="80">
        <f t="shared" si="1"/>
        <v>0</v>
      </c>
      <c r="AG14" s="72">
        <v>1</v>
      </c>
      <c r="AH14" s="72">
        <v>24566000</v>
      </c>
      <c r="AI14" s="214">
        <v>45322</v>
      </c>
      <c r="AJ14" s="73">
        <v>0</v>
      </c>
      <c r="AK14" s="117" t="s">
        <v>74</v>
      </c>
      <c r="AL14" s="117" t="s">
        <v>74</v>
      </c>
      <c r="AM14" s="80">
        <f t="shared" si="2"/>
        <v>0</v>
      </c>
      <c r="AN14" s="80">
        <f>+K14+AC14-AH14</f>
        <v>3667000</v>
      </c>
      <c r="AO14" s="73" t="s">
        <v>66</v>
      </c>
      <c r="AP14" s="72">
        <v>28233000</v>
      </c>
      <c r="AQ14" s="73" t="s">
        <v>95</v>
      </c>
      <c r="AR14" s="72">
        <v>0</v>
      </c>
      <c r="AS14" s="118" t="s">
        <v>74</v>
      </c>
      <c r="AT14" s="216">
        <v>3667000</v>
      </c>
      <c r="AU14" s="83">
        <f t="shared" si="3"/>
        <v>0</v>
      </c>
      <c r="AV14" s="84">
        <f t="shared" si="4"/>
        <v>1</v>
      </c>
      <c r="AW14" s="214" t="s">
        <v>74</v>
      </c>
      <c r="AX14" s="73" t="s">
        <v>659</v>
      </c>
      <c r="AY14" s="72" t="s">
        <v>1906</v>
      </c>
      <c r="AZ14" s="70" t="s">
        <v>66</v>
      </c>
      <c r="BA14" s="70" t="s">
        <v>66</v>
      </c>
    </row>
    <row r="15" spans="1:72" x14ac:dyDescent="0.25">
      <c r="B15" s="70">
        <v>2024</v>
      </c>
      <c r="C15" s="70">
        <v>891780111</v>
      </c>
      <c r="D15" s="71" t="s">
        <v>63</v>
      </c>
      <c r="E15" s="72" t="s">
        <v>1905</v>
      </c>
      <c r="F15" s="72" t="s">
        <v>1904</v>
      </c>
      <c r="G15" s="213">
        <v>0</v>
      </c>
      <c r="H15" s="73" t="s">
        <v>72</v>
      </c>
      <c r="I15" s="71" t="s">
        <v>64</v>
      </c>
      <c r="J15" s="72" t="s">
        <v>1903</v>
      </c>
      <c r="K15" s="72">
        <v>18480000</v>
      </c>
      <c r="L15" s="70" t="s">
        <v>67</v>
      </c>
      <c r="M15" s="72" t="s">
        <v>1902</v>
      </c>
      <c r="N15" s="72">
        <v>1020757081</v>
      </c>
      <c r="O15" s="76">
        <v>13</v>
      </c>
      <c r="P15" s="214">
        <v>45302</v>
      </c>
      <c r="Q15" s="72">
        <v>4518689382</v>
      </c>
      <c r="R15" s="215">
        <v>45306</v>
      </c>
      <c r="S15" s="72">
        <v>18480000</v>
      </c>
      <c r="T15" s="73" t="s">
        <v>65</v>
      </c>
      <c r="U15" s="72">
        <v>85455983</v>
      </c>
      <c r="V15" s="72" t="s">
        <v>697</v>
      </c>
      <c r="W15" s="215">
        <v>45306</v>
      </c>
      <c r="X15" s="215">
        <v>45306</v>
      </c>
      <c r="Y15" s="116" t="s">
        <v>74</v>
      </c>
      <c r="Z15" s="215">
        <v>45457</v>
      </c>
      <c r="AA15" s="80">
        <f t="shared" si="0"/>
        <v>151</v>
      </c>
      <c r="AB15" s="72">
        <v>0</v>
      </c>
      <c r="AC15" s="72">
        <v>0</v>
      </c>
      <c r="AD15" s="72">
        <v>0</v>
      </c>
      <c r="AE15" s="214" t="s">
        <v>74</v>
      </c>
      <c r="AF15" s="80">
        <f t="shared" si="1"/>
        <v>0</v>
      </c>
      <c r="AG15" s="72">
        <v>0</v>
      </c>
      <c r="AH15" s="72">
        <v>0</v>
      </c>
      <c r="AI15" s="214" t="s">
        <v>74</v>
      </c>
      <c r="AJ15" s="73">
        <v>0</v>
      </c>
      <c r="AK15" s="117" t="s">
        <v>74</v>
      </c>
      <c r="AL15" s="117" t="s">
        <v>74</v>
      </c>
      <c r="AM15" s="80">
        <f t="shared" si="2"/>
        <v>0</v>
      </c>
      <c r="AN15" s="80">
        <f>+K15+AC15-AH15</f>
        <v>18480000</v>
      </c>
      <c r="AO15" s="73" t="s">
        <v>66</v>
      </c>
      <c r="AP15" s="72">
        <v>18480000</v>
      </c>
      <c r="AQ15" s="73" t="s">
        <v>95</v>
      </c>
      <c r="AR15" s="72">
        <v>0</v>
      </c>
      <c r="AS15" s="118" t="s">
        <v>74</v>
      </c>
      <c r="AT15" s="216">
        <v>2400000</v>
      </c>
      <c r="AU15" s="83">
        <f t="shared" si="3"/>
        <v>16080000</v>
      </c>
      <c r="AV15" s="84">
        <f t="shared" si="4"/>
        <v>0.12987012987012986</v>
      </c>
      <c r="AW15" s="214" t="s">
        <v>74</v>
      </c>
      <c r="AX15" s="73" t="s">
        <v>106</v>
      </c>
      <c r="AY15" s="72" t="s">
        <v>1901</v>
      </c>
      <c r="AZ15" s="70" t="s">
        <v>66</v>
      </c>
      <c r="BA15" s="70" t="s">
        <v>66</v>
      </c>
    </row>
    <row r="16" spans="1:72" x14ac:dyDescent="0.25">
      <c r="B16" s="70">
        <v>2024</v>
      </c>
      <c r="C16" s="70">
        <v>891780111</v>
      </c>
      <c r="D16" s="71" t="s">
        <v>63</v>
      </c>
      <c r="E16" s="72" t="s">
        <v>1900</v>
      </c>
      <c r="F16" s="72" t="s">
        <v>1899</v>
      </c>
      <c r="G16" s="213">
        <v>0</v>
      </c>
      <c r="H16" s="73" t="s">
        <v>72</v>
      </c>
      <c r="I16" s="71" t="s">
        <v>64</v>
      </c>
      <c r="J16" s="72" t="s">
        <v>1898</v>
      </c>
      <c r="K16" s="72">
        <v>23920000</v>
      </c>
      <c r="L16" s="70" t="s">
        <v>67</v>
      </c>
      <c r="M16" s="72" t="s">
        <v>166</v>
      </c>
      <c r="N16" s="72">
        <v>7634885</v>
      </c>
      <c r="O16" s="76">
        <v>13</v>
      </c>
      <c r="P16" s="214">
        <v>45302</v>
      </c>
      <c r="Q16" s="72">
        <v>4518689382</v>
      </c>
      <c r="R16" s="215">
        <v>45306</v>
      </c>
      <c r="S16" s="72">
        <v>23920000</v>
      </c>
      <c r="T16" s="73" t="s">
        <v>65</v>
      </c>
      <c r="U16" s="72">
        <v>84452087</v>
      </c>
      <c r="V16" s="72" t="s">
        <v>980</v>
      </c>
      <c r="W16" s="215">
        <v>45306</v>
      </c>
      <c r="X16" s="215">
        <v>45306</v>
      </c>
      <c r="Y16" s="116" t="s">
        <v>74</v>
      </c>
      <c r="Z16" s="215">
        <v>45457</v>
      </c>
      <c r="AA16" s="80">
        <f t="shared" si="0"/>
        <v>151</v>
      </c>
      <c r="AB16" s="72">
        <v>0</v>
      </c>
      <c r="AC16" s="72">
        <v>0</v>
      </c>
      <c r="AD16" s="72">
        <v>0</v>
      </c>
      <c r="AE16" s="214" t="s">
        <v>74</v>
      </c>
      <c r="AF16" s="80">
        <f t="shared" si="1"/>
        <v>0</v>
      </c>
      <c r="AG16" s="72">
        <v>1</v>
      </c>
      <c r="AH16" s="72">
        <v>21773000</v>
      </c>
      <c r="AI16" s="214">
        <v>45313</v>
      </c>
      <c r="AJ16" s="73">
        <v>0</v>
      </c>
      <c r="AK16" s="117" t="s">
        <v>74</v>
      </c>
      <c r="AL16" s="117" t="s">
        <v>74</v>
      </c>
      <c r="AM16" s="80">
        <f t="shared" si="2"/>
        <v>0</v>
      </c>
      <c r="AN16" s="80">
        <f>+K16+AC16-AH16</f>
        <v>2147000</v>
      </c>
      <c r="AO16" s="73" t="s">
        <v>66</v>
      </c>
      <c r="AP16" s="72">
        <v>23920000</v>
      </c>
      <c r="AQ16" s="73" t="s">
        <v>95</v>
      </c>
      <c r="AR16" s="72">
        <v>0</v>
      </c>
      <c r="AS16" s="118" t="s">
        <v>74</v>
      </c>
      <c r="AT16" s="216">
        <v>2147000</v>
      </c>
      <c r="AU16" s="83">
        <f t="shared" si="3"/>
        <v>0</v>
      </c>
      <c r="AV16" s="84">
        <f t="shared" si="4"/>
        <v>1</v>
      </c>
      <c r="AW16" s="214" t="s">
        <v>74</v>
      </c>
      <c r="AX16" s="73" t="s">
        <v>659</v>
      </c>
      <c r="AY16" s="72" t="s">
        <v>1897</v>
      </c>
      <c r="AZ16" s="70" t="s">
        <v>66</v>
      </c>
      <c r="BA16" s="70" t="s">
        <v>66</v>
      </c>
    </row>
    <row r="17" spans="2:53" x14ac:dyDescent="0.25">
      <c r="B17" s="70">
        <v>2024</v>
      </c>
      <c r="C17" s="70">
        <v>891780111</v>
      </c>
      <c r="D17" s="71" t="s">
        <v>63</v>
      </c>
      <c r="E17" s="72" t="s">
        <v>1896</v>
      </c>
      <c r="F17" s="72" t="s">
        <v>1895</v>
      </c>
      <c r="G17" s="213">
        <v>0</v>
      </c>
      <c r="H17" s="73" t="s">
        <v>72</v>
      </c>
      <c r="I17" s="71" t="s">
        <v>64</v>
      </c>
      <c r="J17" s="72" t="s">
        <v>1894</v>
      </c>
      <c r="K17" s="72">
        <v>41067000</v>
      </c>
      <c r="L17" s="70" t="s">
        <v>67</v>
      </c>
      <c r="M17" s="72" t="s">
        <v>1893</v>
      </c>
      <c r="N17" s="72">
        <v>85468614</v>
      </c>
      <c r="O17" s="76">
        <v>13</v>
      </c>
      <c r="P17" s="214">
        <v>45302</v>
      </c>
      <c r="Q17" s="72">
        <v>4518689382</v>
      </c>
      <c r="R17" s="215">
        <v>45306</v>
      </c>
      <c r="S17" s="72">
        <v>41067000</v>
      </c>
      <c r="T17" s="73" t="s">
        <v>65</v>
      </c>
      <c r="U17" s="72">
        <v>85455983</v>
      </c>
      <c r="V17" s="72" t="s">
        <v>697</v>
      </c>
      <c r="W17" s="215">
        <v>45306</v>
      </c>
      <c r="X17" s="215">
        <v>45306</v>
      </c>
      <c r="Y17" s="116" t="s">
        <v>74</v>
      </c>
      <c r="Z17" s="215">
        <v>45457</v>
      </c>
      <c r="AA17" s="80">
        <f t="shared" si="0"/>
        <v>151</v>
      </c>
      <c r="AB17" s="72">
        <v>0</v>
      </c>
      <c r="AC17" s="72">
        <v>0</v>
      </c>
      <c r="AD17" s="72">
        <v>0</v>
      </c>
      <c r="AE17" s="214" t="s">
        <v>74</v>
      </c>
      <c r="AF17" s="80">
        <f t="shared" si="1"/>
        <v>0</v>
      </c>
      <c r="AG17" s="72">
        <v>0</v>
      </c>
      <c r="AH17" s="72">
        <v>0</v>
      </c>
      <c r="AI17" s="214" t="s">
        <v>74</v>
      </c>
      <c r="AJ17" s="73">
        <v>0</v>
      </c>
      <c r="AK17" s="117" t="s">
        <v>74</v>
      </c>
      <c r="AL17" s="117" t="s">
        <v>74</v>
      </c>
      <c r="AM17" s="80">
        <f t="shared" si="2"/>
        <v>0</v>
      </c>
      <c r="AN17" s="80">
        <f>+K17+AC17-AH17</f>
        <v>41067000</v>
      </c>
      <c r="AO17" s="73" t="s">
        <v>66</v>
      </c>
      <c r="AP17" s="72">
        <v>41067000</v>
      </c>
      <c r="AQ17" s="73" t="s">
        <v>95</v>
      </c>
      <c r="AR17" s="72">
        <v>0</v>
      </c>
      <c r="AS17" s="118" t="s">
        <v>74</v>
      </c>
      <c r="AT17" s="216">
        <v>5333000</v>
      </c>
      <c r="AU17" s="83">
        <f t="shared" si="3"/>
        <v>35734000</v>
      </c>
      <c r="AV17" s="84">
        <f t="shared" si="4"/>
        <v>0.12986095892078797</v>
      </c>
      <c r="AW17" s="214" t="s">
        <v>74</v>
      </c>
      <c r="AX17" s="73" t="s">
        <v>106</v>
      </c>
      <c r="AY17" s="72" t="s">
        <v>1892</v>
      </c>
      <c r="AZ17" s="70" t="s">
        <v>66</v>
      </c>
      <c r="BA17" s="70" t="s">
        <v>66</v>
      </c>
    </row>
    <row r="18" spans="2:53" x14ac:dyDescent="0.25">
      <c r="B18" s="70">
        <v>2024</v>
      </c>
      <c r="C18" s="70">
        <v>891780111</v>
      </c>
      <c r="D18" s="71" t="s">
        <v>63</v>
      </c>
      <c r="E18" s="72" t="s">
        <v>1891</v>
      </c>
      <c r="F18" s="72" t="s">
        <v>1890</v>
      </c>
      <c r="G18" s="213">
        <v>0</v>
      </c>
      <c r="H18" s="73" t="s">
        <v>72</v>
      </c>
      <c r="I18" s="71" t="s">
        <v>64</v>
      </c>
      <c r="J18" s="72" t="s">
        <v>1889</v>
      </c>
      <c r="K18" s="72">
        <v>16940000</v>
      </c>
      <c r="L18" s="70" t="s">
        <v>67</v>
      </c>
      <c r="M18" s="72" t="s">
        <v>1888</v>
      </c>
      <c r="N18" s="72">
        <v>1143139441</v>
      </c>
      <c r="O18" s="76">
        <v>13</v>
      </c>
      <c r="P18" s="214">
        <v>45302</v>
      </c>
      <c r="Q18" s="72">
        <v>4518689382</v>
      </c>
      <c r="R18" s="215">
        <v>45306</v>
      </c>
      <c r="S18" s="72">
        <v>16940000</v>
      </c>
      <c r="T18" s="73" t="s">
        <v>65</v>
      </c>
      <c r="U18" s="72">
        <v>84452087</v>
      </c>
      <c r="V18" s="72" t="s">
        <v>980</v>
      </c>
      <c r="W18" s="215">
        <v>45306</v>
      </c>
      <c r="X18" s="215">
        <v>45306</v>
      </c>
      <c r="Y18" s="116" t="s">
        <v>74</v>
      </c>
      <c r="Z18" s="215">
        <v>45457</v>
      </c>
      <c r="AA18" s="80">
        <f t="shared" si="0"/>
        <v>151</v>
      </c>
      <c r="AB18" s="72">
        <v>0</v>
      </c>
      <c r="AC18" s="72">
        <v>0</v>
      </c>
      <c r="AD18" s="72">
        <v>0</v>
      </c>
      <c r="AE18" s="214" t="s">
        <v>74</v>
      </c>
      <c r="AF18" s="80">
        <f t="shared" si="1"/>
        <v>0</v>
      </c>
      <c r="AG18" s="72">
        <v>0</v>
      </c>
      <c r="AH18" s="72">
        <v>0</v>
      </c>
      <c r="AI18" s="214" t="s">
        <v>74</v>
      </c>
      <c r="AJ18" s="73">
        <v>0</v>
      </c>
      <c r="AK18" s="117" t="s">
        <v>74</v>
      </c>
      <c r="AL18" s="117" t="s">
        <v>74</v>
      </c>
      <c r="AM18" s="80">
        <f t="shared" si="2"/>
        <v>0</v>
      </c>
      <c r="AN18" s="80">
        <f>+K18+AC18-AH18</f>
        <v>16940000</v>
      </c>
      <c r="AO18" s="73" t="s">
        <v>66</v>
      </c>
      <c r="AP18" s="72">
        <v>16940000</v>
      </c>
      <c r="AQ18" s="73" t="s">
        <v>95</v>
      </c>
      <c r="AR18" s="72">
        <v>0</v>
      </c>
      <c r="AS18" s="118" t="s">
        <v>74</v>
      </c>
      <c r="AT18" s="216">
        <v>2200000</v>
      </c>
      <c r="AU18" s="83">
        <f t="shared" si="3"/>
        <v>14740000</v>
      </c>
      <c r="AV18" s="84">
        <f t="shared" si="4"/>
        <v>0.12987012987012986</v>
      </c>
      <c r="AW18" s="214" t="s">
        <v>74</v>
      </c>
      <c r="AX18" s="73" t="s">
        <v>106</v>
      </c>
      <c r="AY18" s="72" t="s">
        <v>1887</v>
      </c>
      <c r="AZ18" s="70" t="s">
        <v>66</v>
      </c>
      <c r="BA18" s="70" t="s">
        <v>66</v>
      </c>
    </row>
    <row r="19" spans="2:53" x14ac:dyDescent="0.25">
      <c r="B19" s="70">
        <v>2024</v>
      </c>
      <c r="C19" s="70">
        <v>891780111</v>
      </c>
      <c r="D19" s="71" t="s">
        <v>63</v>
      </c>
      <c r="E19" s="72" t="s">
        <v>1886</v>
      </c>
      <c r="F19" s="72" t="s">
        <v>1885</v>
      </c>
      <c r="G19" s="213">
        <v>0</v>
      </c>
      <c r="H19" s="73" t="s">
        <v>72</v>
      </c>
      <c r="I19" s="71" t="s">
        <v>64</v>
      </c>
      <c r="J19" s="72" t="s">
        <v>1884</v>
      </c>
      <c r="K19" s="72">
        <v>22500000</v>
      </c>
      <c r="L19" s="70" t="s">
        <v>67</v>
      </c>
      <c r="M19" s="72" t="s">
        <v>1883</v>
      </c>
      <c r="N19" s="72">
        <v>1082924263</v>
      </c>
      <c r="O19" s="76">
        <v>13</v>
      </c>
      <c r="P19" s="214">
        <v>45302</v>
      </c>
      <c r="Q19" s="72">
        <v>4518689382</v>
      </c>
      <c r="R19" s="215">
        <v>45306</v>
      </c>
      <c r="S19" s="72">
        <v>22500000</v>
      </c>
      <c r="T19" s="73" t="s">
        <v>65</v>
      </c>
      <c r="U19" s="72">
        <v>12621405</v>
      </c>
      <c r="V19" s="72" t="s">
        <v>546</v>
      </c>
      <c r="W19" s="215">
        <v>45306</v>
      </c>
      <c r="X19" s="215">
        <v>45306</v>
      </c>
      <c r="Y19" s="116" t="s">
        <v>74</v>
      </c>
      <c r="Z19" s="215">
        <v>45457</v>
      </c>
      <c r="AA19" s="80">
        <f t="shared" si="0"/>
        <v>151</v>
      </c>
      <c r="AB19" s="72">
        <v>0</v>
      </c>
      <c r="AC19" s="72">
        <v>0</v>
      </c>
      <c r="AD19" s="72">
        <v>0</v>
      </c>
      <c r="AE19" s="214" t="s">
        <v>74</v>
      </c>
      <c r="AF19" s="80">
        <f t="shared" si="1"/>
        <v>0</v>
      </c>
      <c r="AG19" s="72">
        <v>0</v>
      </c>
      <c r="AH19" s="72">
        <v>0</v>
      </c>
      <c r="AI19" s="214" t="s">
        <v>74</v>
      </c>
      <c r="AJ19" s="73">
        <v>0</v>
      </c>
      <c r="AK19" s="117" t="s">
        <v>74</v>
      </c>
      <c r="AL19" s="117" t="s">
        <v>74</v>
      </c>
      <c r="AM19" s="80">
        <f t="shared" si="2"/>
        <v>0</v>
      </c>
      <c r="AN19" s="80">
        <f>+K19+AC19-AH19</f>
        <v>22500000</v>
      </c>
      <c r="AO19" s="73" t="s">
        <v>66</v>
      </c>
      <c r="AP19" s="72">
        <v>22500000</v>
      </c>
      <c r="AQ19" s="73" t="s">
        <v>95</v>
      </c>
      <c r="AR19" s="72">
        <v>0</v>
      </c>
      <c r="AS19" s="118" t="s">
        <v>74</v>
      </c>
      <c r="AT19" s="216">
        <v>2400000</v>
      </c>
      <c r="AU19" s="83">
        <f t="shared" si="3"/>
        <v>20100000</v>
      </c>
      <c r="AV19" s="84">
        <f t="shared" si="4"/>
        <v>0.10666666666666667</v>
      </c>
      <c r="AW19" s="214" t="s">
        <v>74</v>
      </c>
      <c r="AX19" s="73" t="s">
        <v>106</v>
      </c>
      <c r="AY19" s="72" t="s">
        <v>1882</v>
      </c>
      <c r="AZ19" s="70" t="s">
        <v>66</v>
      </c>
      <c r="BA19" s="70" t="s">
        <v>66</v>
      </c>
    </row>
    <row r="20" spans="2:53" x14ac:dyDescent="0.25">
      <c r="B20" s="70">
        <v>2024</v>
      </c>
      <c r="C20" s="70">
        <v>891780111</v>
      </c>
      <c r="D20" s="71" t="s">
        <v>63</v>
      </c>
      <c r="E20" s="72" t="s">
        <v>1881</v>
      </c>
      <c r="F20" s="72" t="s">
        <v>1880</v>
      </c>
      <c r="G20" s="213">
        <v>0</v>
      </c>
      <c r="H20" s="73" t="s">
        <v>72</v>
      </c>
      <c r="I20" s="71" t="s">
        <v>64</v>
      </c>
      <c r="J20" s="72" t="s">
        <v>1879</v>
      </c>
      <c r="K20" s="72">
        <v>21560000</v>
      </c>
      <c r="L20" s="70" t="s">
        <v>67</v>
      </c>
      <c r="M20" s="72" t="s">
        <v>1878</v>
      </c>
      <c r="N20" s="72">
        <v>1082920567</v>
      </c>
      <c r="O20" s="76">
        <v>13</v>
      </c>
      <c r="P20" s="214">
        <v>45302</v>
      </c>
      <c r="Q20" s="72">
        <v>4518689382</v>
      </c>
      <c r="R20" s="215">
        <v>45306</v>
      </c>
      <c r="S20" s="72">
        <v>21560000</v>
      </c>
      <c r="T20" s="73" t="s">
        <v>65</v>
      </c>
      <c r="U20" s="72">
        <v>93400727</v>
      </c>
      <c r="V20" s="72" t="s">
        <v>773</v>
      </c>
      <c r="W20" s="215">
        <v>45306</v>
      </c>
      <c r="X20" s="215">
        <v>45306</v>
      </c>
      <c r="Y20" s="116" t="s">
        <v>74</v>
      </c>
      <c r="Z20" s="215">
        <v>45457</v>
      </c>
      <c r="AA20" s="80">
        <f t="shared" si="0"/>
        <v>151</v>
      </c>
      <c r="AB20" s="72">
        <v>0</v>
      </c>
      <c r="AC20" s="72">
        <v>0</v>
      </c>
      <c r="AD20" s="72">
        <v>0</v>
      </c>
      <c r="AE20" s="214" t="s">
        <v>74</v>
      </c>
      <c r="AF20" s="80">
        <f t="shared" si="1"/>
        <v>0</v>
      </c>
      <c r="AG20" s="72">
        <v>0</v>
      </c>
      <c r="AH20" s="72">
        <v>0</v>
      </c>
      <c r="AI20" s="214" t="s">
        <v>74</v>
      </c>
      <c r="AJ20" s="73">
        <v>0</v>
      </c>
      <c r="AK20" s="117" t="s">
        <v>74</v>
      </c>
      <c r="AL20" s="117" t="s">
        <v>74</v>
      </c>
      <c r="AM20" s="80">
        <f t="shared" si="2"/>
        <v>0</v>
      </c>
      <c r="AN20" s="80">
        <f>+K20+AC20-AH20</f>
        <v>21560000</v>
      </c>
      <c r="AO20" s="73" t="s">
        <v>66</v>
      </c>
      <c r="AP20" s="72">
        <v>21560000</v>
      </c>
      <c r="AQ20" s="73" t="s">
        <v>95</v>
      </c>
      <c r="AR20" s="72">
        <v>0</v>
      </c>
      <c r="AS20" s="118" t="s">
        <v>74</v>
      </c>
      <c r="AT20" s="216">
        <v>2800000</v>
      </c>
      <c r="AU20" s="83">
        <f t="shared" si="3"/>
        <v>18760000</v>
      </c>
      <c r="AV20" s="84">
        <f t="shared" si="4"/>
        <v>0.12987012987012986</v>
      </c>
      <c r="AW20" s="214" t="s">
        <v>74</v>
      </c>
      <c r="AX20" s="73" t="s">
        <v>106</v>
      </c>
      <c r="AY20" s="72" t="s">
        <v>1877</v>
      </c>
      <c r="AZ20" s="70" t="s">
        <v>66</v>
      </c>
      <c r="BA20" s="70" t="s">
        <v>66</v>
      </c>
    </row>
    <row r="21" spans="2:53" x14ac:dyDescent="0.25">
      <c r="B21" s="70">
        <v>2024</v>
      </c>
      <c r="C21" s="70">
        <v>891780111</v>
      </c>
      <c r="D21" s="71" t="s">
        <v>63</v>
      </c>
      <c r="E21" s="72" t="s">
        <v>1876</v>
      </c>
      <c r="F21" s="72" t="s">
        <v>1875</v>
      </c>
      <c r="G21" s="213">
        <v>0</v>
      </c>
      <c r="H21" s="73" t="s">
        <v>72</v>
      </c>
      <c r="I21" s="71" t="s">
        <v>64</v>
      </c>
      <c r="J21" s="72" t="s">
        <v>1874</v>
      </c>
      <c r="K21" s="72">
        <v>18040000</v>
      </c>
      <c r="L21" s="70" t="s">
        <v>67</v>
      </c>
      <c r="M21" s="72" t="s">
        <v>1873</v>
      </c>
      <c r="N21" s="72">
        <v>1004369176</v>
      </c>
      <c r="O21" s="76">
        <v>13</v>
      </c>
      <c r="P21" s="214">
        <v>45302</v>
      </c>
      <c r="Q21" s="72">
        <v>4518689382</v>
      </c>
      <c r="R21" s="215">
        <v>45306</v>
      </c>
      <c r="S21" s="72">
        <v>18040000</v>
      </c>
      <c r="T21" s="73" t="s">
        <v>65</v>
      </c>
      <c r="U21" s="72">
        <v>85449357</v>
      </c>
      <c r="V21" s="72" t="s">
        <v>587</v>
      </c>
      <c r="W21" s="215">
        <v>45306</v>
      </c>
      <c r="X21" s="215">
        <v>45306</v>
      </c>
      <c r="Y21" s="116" t="s">
        <v>74</v>
      </c>
      <c r="Z21" s="215">
        <v>45457</v>
      </c>
      <c r="AA21" s="80">
        <f t="shared" si="0"/>
        <v>151</v>
      </c>
      <c r="AB21" s="72">
        <v>0</v>
      </c>
      <c r="AC21" s="72">
        <v>0</v>
      </c>
      <c r="AD21" s="72">
        <v>0</v>
      </c>
      <c r="AE21" s="214" t="s">
        <v>74</v>
      </c>
      <c r="AF21" s="80">
        <f t="shared" si="1"/>
        <v>0</v>
      </c>
      <c r="AG21" s="72">
        <v>0</v>
      </c>
      <c r="AH21" s="72">
        <v>0</v>
      </c>
      <c r="AI21" s="214" t="s">
        <v>74</v>
      </c>
      <c r="AJ21" s="73">
        <v>0</v>
      </c>
      <c r="AK21" s="117" t="s">
        <v>74</v>
      </c>
      <c r="AL21" s="117" t="s">
        <v>74</v>
      </c>
      <c r="AM21" s="80">
        <f t="shared" si="2"/>
        <v>0</v>
      </c>
      <c r="AN21" s="80">
        <f>+K21+AC21-AH21</f>
        <v>18040000</v>
      </c>
      <c r="AO21" s="73" t="s">
        <v>66</v>
      </c>
      <c r="AP21" s="72">
        <v>18040000</v>
      </c>
      <c r="AQ21" s="73" t="s">
        <v>95</v>
      </c>
      <c r="AR21" s="72">
        <v>0</v>
      </c>
      <c r="AS21" s="118" t="s">
        <v>74</v>
      </c>
      <c r="AT21" s="216">
        <v>3300000</v>
      </c>
      <c r="AU21" s="83">
        <f t="shared" si="3"/>
        <v>14740000</v>
      </c>
      <c r="AV21" s="84">
        <f t="shared" si="4"/>
        <v>0.18292682926829268</v>
      </c>
      <c r="AW21" s="214" t="s">
        <v>74</v>
      </c>
      <c r="AX21" s="73" t="s">
        <v>106</v>
      </c>
      <c r="AY21" s="72" t="s">
        <v>1872</v>
      </c>
      <c r="AZ21" s="70" t="s">
        <v>66</v>
      </c>
      <c r="BA21" s="70" t="s">
        <v>66</v>
      </c>
    </row>
    <row r="22" spans="2:53" x14ac:dyDescent="0.25">
      <c r="B22" s="70">
        <v>2024</v>
      </c>
      <c r="C22" s="70">
        <v>891780111</v>
      </c>
      <c r="D22" s="71" t="s">
        <v>63</v>
      </c>
      <c r="E22" s="72" t="s">
        <v>1871</v>
      </c>
      <c r="F22" s="72" t="s">
        <v>1870</v>
      </c>
      <c r="G22" s="213">
        <v>0</v>
      </c>
      <c r="H22" s="73" t="s">
        <v>72</v>
      </c>
      <c r="I22" s="71" t="s">
        <v>64</v>
      </c>
      <c r="J22" s="72" t="s">
        <v>1811</v>
      </c>
      <c r="K22" s="72">
        <v>2900000</v>
      </c>
      <c r="L22" s="70" t="s">
        <v>67</v>
      </c>
      <c r="M22" s="72" t="s">
        <v>1869</v>
      </c>
      <c r="N22" s="72">
        <v>1082886955</v>
      </c>
      <c r="O22" s="76">
        <v>13</v>
      </c>
      <c r="P22" s="214">
        <v>45302</v>
      </c>
      <c r="Q22" s="72">
        <v>4518689382</v>
      </c>
      <c r="R22" s="215">
        <v>45306</v>
      </c>
      <c r="S22" s="72">
        <v>2900000</v>
      </c>
      <c r="T22" s="73" t="s">
        <v>65</v>
      </c>
      <c r="U22" s="72">
        <v>41947381</v>
      </c>
      <c r="V22" s="72" t="s">
        <v>552</v>
      </c>
      <c r="W22" s="215">
        <v>45306</v>
      </c>
      <c r="X22" s="215">
        <v>45306</v>
      </c>
      <c r="Y22" s="116" t="s">
        <v>74</v>
      </c>
      <c r="Z22" s="215">
        <v>45318</v>
      </c>
      <c r="AA22" s="80">
        <f t="shared" si="0"/>
        <v>12</v>
      </c>
      <c r="AB22" s="72">
        <v>0</v>
      </c>
      <c r="AC22" s="72">
        <v>0</v>
      </c>
      <c r="AD22" s="72">
        <v>0</v>
      </c>
      <c r="AE22" s="214" t="s">
        <v>74</v>
      </c>
      <c r="AF22" s="80">
        <f t="shared" si="1"/>
        <v>0</v>
      </c>
      <c r="AG22" s="72">
        <v>0</v>
      </c>
      <c r="AH22" s="72">
        <v>0</v>
      </c>
      <c r="AI22" s="214" t="s">
        <v>74</v>
      </c>
      <c r="AJ22" s="73">
        <v>0</v>
      </c>
      <c r="AK22" s="117" t="s">
        <v>74</v>
      </c>
      <c r="AL22" s="117" t="s">
        <v>74</v>
      </c>
      <c r="AM22" s="80">
        <f t="shared" si="2"/>
        <v>0</v>
      </c>
      <c r="AN22" s="80">
        <f>+K22+AC22-AH22</f>
        <v>2900000</v>
      </c>
      <c r="AO22" s="73" t="s">
        <v>66</v>
      </c>
      <c r="AP22" s="72">
        <v>2900000</v>
      </c>
      <c r="AQ22" s="73" t="s">
        <v>95</v>
      </c>
      <c r="AR22" s="72">
        <v>0</v>
      </c>
      <c r="AS22" s="118" t="s">
        <v>74</v>
      </c>
      <c r="AT22" s="216">
        <v>2900000</v>
      </c>
      <c r="AU22" s="83">
        <f t="shared" si="3"/>
        <v>0</v>
      </c>
      <c r="AV22" s="84">
        <f t="shared" si="4"/>
        <v>1</v>
      </c>
      <c r="AW22" s="214" t="s">
        <v>74</v>
      </c>
      <c r="AX22" s="73" t="s">
        <v>80</v>
      </c>
      <c r="AY22" s="72" t="s">
        <v>1868</v>
      </c>
      <c r="AZ22" s="70" t="s">
        <v>66</v>
      </c>
      <c r="BA22" s="70" t="s">
        <v>66</v>
      </c>
    </row>
    <row r="23" spans="2:53" x14ac:dyDescent="0.25">
      <c r="B23" s="70">
        <v>2024</v>
      </c>
      <c r="C23" s="70">
        <v>891780111</v>
      </c>
      <c r="D23" s="71" t="s">
        <v>63</v>
      </c>
      <c r="E23" s="72" t="s">
        <v>1867</v>
      </c>
      <c r="F23" s="72" t="s">
        <v>1866</v>
      </c>
      <c r="G23" s="213">
        <v>0</v>
      </c>
      <c r="H23" s="73" t="s">
        <v>72</v>
      </c>
      <c r="I23" s="71" t="s">
        <v>64</v>
      </c>
      <c r="J23" s="72" t="s">
        <v>1848</v>
      </c>
      <c r="K23" s="72">
        <v>3900000</v>
      </c>
      <c r="L23" s="70" t="s">
        <v>67</v>
      </c>
      <c r="M23" s="72" t="s">
        <v>1865</v>
      </c>
      <c r="N23" s="72">
        <v>1082926063</v>
      </c>
      <c r="O23" s="76">
        <v>13</v>
      </c>
      <c r="P23" s="214">
        <v>45302</v>
      </c>
      <c r="Q23" s="72">
        <v>4518689382</v>
      </c>
      <c r="R23" s="215">
        <v>45306</v>
      </c>
      <c r="S23" s="72">
        <v>3900000</v>
      </c>
      <c r="T23" s="73" t="s">
        <v>65</v>
      </c>
      <c r="U23" s="72">
        <v>41947381</v>
      </c>
      <c r="V23" s="72" t="s">
        <v>552</v>
      </c>
      <c r="W23" s="215">
        <v>45306</v>
      </c>
      <c r="X23" s="215">
        <v>45306</v>
      </c>
      <c r="Y23" s="116" t="s">
        <v>74</v>
      </c>
      <c r="Z23" s="215">
        <v>45324</v>
      </c>
      <c r="AA23" s="80">
        <f t="shared" si="0"/>
        <v>18</v>
      </c>
      <c r="AB23" s="72">
        <v>0</v>
      </c>
      <c r="AC23" s="72">
        <v>0</v>
      </c>
      <c r="AD23" s="72">
        <v>0</v>
      </c>
      <c r="AE23" s="214" t="s">
        <v>74</v>
      </c>
      <c r="AF23" s="80">
        <f t="shared" si="1"/>
        <v>0</v>
      </c>
      <c r="AG23" s="72">
        <v>0</v>
      </c>
      <c r="AH23" s="72">
        <v>0</v>
      </c>
      <c r="AI23" s="214" t="s">
        <v>74</v>
      </c>
      <c r="AJ23" s="73">
        <v>0</v>
      </c>
      <c r="AK23" s="117" t="s">
        <v>74</v>
      </c>
      <c r="AL23" s="117" t="s">
        <v>74</v>
      </c>
      <c r="AM23" s="80">
        <f t="shared" si="2"/>
        <v>0</v>
      </c>
      <c r="AN23" s="80">
        <f>+K23+AC23-AH23</f>
        <v>3900000</v>
      </c>
      <c r="AO23" s="73" t="s">
        <v>66</v>
      </c>
      <c r="AP23" s="72">
        <v>3900000</v>
      </c>
      <c r="AQ23" s="73" t="s">
        <v>95</v>
      </c>
      <c r="AR23" s="72">
        <v>0</v>
      </c>
      <c r="AS23" s="118" t="s">
        <v>74</v>
      </c>
      <c r="AT23" s="216">
        <v>3900000</v>
      </c>
      <c r="AU23" s="83">
        <f t="shared" si="3"/>
        <v>0</v>
      </c>
      <c r="AV23" s="84">
        <f t="shared" si="4"/>
        <v>1</v>
      </c>
      <c r="AW23" s="214" t="s">
        <v>74</v>
      </c>
      <c r="AX23" s="73" t="s">
        <v>80</v>
      </c>
      <c r="AY23" s="72" t="s">
        <v>1864</v>
      </c>
      <c r="AZ23" s="70" t="s">
        <v>66</v>
      </c>
      <c r="BA23" s="70" t="s">
        <v>66</v>
      </c>
    </row>
    <row r="24" spans="2:53" x14ac:dyDescent="0.25">
      <c r="B24" s="70">
        <v>2024</v>
      </c>
      <c r="C24" s="70">
        <v>891780111</v>
      </c>
      <c r="D24" s="71" t="s">
        <v>63</v>
      </c>
      <c r="E24" s="72" t="s">
        <v>1863</v>
      </c>
      <c r="F24" s="72" t="s">
        <v>1862</v>
      </c>
      <c r="G24" s="213">
        <v>0</v>
      </c>
      <c r="H24" s="73" t="s">
        <v>72</v>
      </c>
      <c r="I24" s="71" t="s">
        <v>64</v>
      </c>
      <c r="J24" s="72" t="s">
        <v>1811</v>
      </c>
      <c r="K24" s="72">
        <v>3900000</v>
      </c>
      <c r="L24" s="70" t="s">
        <v>67</v>
      </c>
      <c r="M24" s="72" t="s">
        <v>1861</v>
      </c>
      <c r="N24" s="72">
        <v>85155135</v>
      </c>
      <c r="O24" s="76">
        <v>13</v>
      </c>
      <c r="P24" s="214">
        <v>45302</v>
      </c>
      <c r="Q24" s="72">
        <v>4518689382</v>
      </c>
      <c r="R24" s="215">
        <v>45306</v>
      </c>
      <c r="S24" s="72">
        <v>3900000</v>
      </c>
      <c r="T24" s="73" t="s">
        <v>65</v>
      </c>
      <c r="U24" s="72">
        <v>41947381</v>
      </c>
      <c r="V24" s="72" t="s">
        <v>552</v>
      </c>
      <c r="W24" s="215">
        <v>45306</v>
      </c>
      <c r="X24" s="215">
        <v>45306</v>
      </c>
      <c r="Y24" s="116" t="s">
        <v>74</v>
      </c>
      <c r="Z24" s="215">
        <v>45324</v>
      </c>
      <c r="AA24" s="80">
        <f t="shared" si="0"/>
        <v>18</v>
      </c>
      <c r="AB24" s="72">
        <v>0</v>
      </c>
      <c r="AC24" s="72">
        <v>0</v>
      </c>
      <c r="AD24" s="72">
        <v>0</v>
      </c>
      <c r="AE24" s="214" t="s">
        <v>74</v>
      </c>
      <c r="AF24" s="80">
        <f t="shared" si="1"/>
        <v>0</v>
      </c>
      <c r="AG24" s="72">
        <v>0</v>
      </c>
      <c r="AH24" s="72">
        <v>0</v>
      </c>
      <c r="AI24" s="214" t="s">
        <v>74</v>
      </c>
      <c r="AJ24" s="73">
        <v>0</v>
      </c>
      <c r="AK24" s="117" t="s">
        <v>74</v>
      </c>
      <c r="AL24" s="117" t="s">
        <v>74</v>
      </c>
      <c r="AM24" s="80">
        <f t="shared" si="2"/>
        <v>0</v>
      </c>
      <c r="AN24" s="80">
        <f>+K24+AC24-AH24</f>
        <v>3900000</v>
      </c>
      <c r="AO24" s="73" t="s">
        <v>66</v>
      </c>
      <c r="AP24" s="72">
        <v>3900000</v>
      </c>
      <c r="AQ24" s="73" t="s">
        <v>95</v>
      </c>
      <c r="AR24" s="72">
        <v>0</v>
      </c>
      <c r="AS24" s="118" t="s">
        <v>74</v>
      </c>
      <c r="AT24" s="216">
        <v>3900000</v>
      </c>
      <c r="AU24" s="83">
        <f t="shared" si="3"/>
        <v>0</v>
      </c>
      <c r="AV24" s="84">
        <f t="shared" si="4"/>
        <v>1</v>
      </c>
      <c r="AW24" s="214" t="s">
        <v>74</v>
      </c>
      <c r="AX24" s="73" t="s">
        <v>80</v>
      </c>
      <c r="AY24" s="72" t="s">
        <v>1860</v>
      </c>
      <c r="AZ24" s="70" t="s">
        <v>66</v>
      </c>
      <c r="BA24" s="70" t="s">
        <v>66</v>
      </c>
    </row>
    <row r="25" spans="2:53" x14ac:dyDescent="0.25">
      <c r="B25" s="70">
        <v>2024</v>
      </c>
      <c r="C25" s="70">
        <v>891780111</v>
      </c>
      <c r="D25" s="71" t="s">
        <v>63</v>
      </c>
      <c r="E25" s="72" t="s">
        <v>1859</v>
      </c>
      <c r="F25" s="72" t="s">
        <v>1858</v>
      </c>
      <c r="G25" s="213">
        <v>0</v>
      </c>
      <c r="H25" s="73" t="s">
        <v>72</v>
      </c>
      <c r="I25" s="71" t="s">
        <v>64</v>
      </c>
      <c r="J25" s="72" t="s">
        <v>1848</v>
      </c>
      <c r="K25" s="72">
        <v>3900000</v>
      </c>
      <c r="L25" s="70" t="s">
        <v>67</v>
      </c>
      <c r="M25" s="72" t="s">
        <v>1857</v>
      </c>
      <c r="N25" s="72">
        <v>1082984559</v>
      </c>
      <c r="O25" s="76">
        <v>13</v>
      </c>
      <c r="P25" s="214">
        <v>45302</v>
      </c>
      <c r="Q25" s="72">
        <v>4518689382</v>
      </c>
      <c r="R25" s="215">
        <v>45306</v>
      </c>
      <c r="S25" s="72">
        <v>3900000</v>
      </c>
      <c r="T25" s="73" t="s">
        <v>65</v>
      </c>
      <c r="U25" s="72">
        <v>41947381</v>
      </c>
      <c r="V25" s="72" t="s">
        <v>552</v>
      </c>
      <c r="W25" s="215">
        <v>45306</v>
      </c>
      <c r="X25" s="215">
        <v>45306</v>
      </c>
      <c r="Y25" s="116" t="s">
        <v>74</v>
      </c>
      <c r="Z25" s="215">
        <v>45324</v>
      </c>
      <c r="AA25" s="80">
        <f t="shared" si="0"/>
        <v>18</v>
      </c>
      <c r="AB25" s="72">
        <v>1</v>
      </c>
      <c r="AC25" s="72">
        <v>1500000</v>
      </c>
      <c r="AD25" s="72">
        <v>1</v>
      </c>
      <c r="AE25" s="214">
        <v>45331</v>
      </c>
      <c r="AF25" s="80">
        <f t="shared" si="1"/>
        <v>7</v>
      </c>
      <c r="AG25" s="72">
        <v>0</v>
      </c>
      <c r="AH25" s="72">
        <v>0</v>
      </c>
      <c r="AI25" s="214" t="s">
        <v>74</v>
      </c>
      <c r="AJ25" s="73">
        <v>0</v>
      </c>
      <c r="AK25" s="117" t="s">
        <v>74</v>
      </c>
      <c r="AL25" s="117" t="s">
        <v>74</v>
      </c>
      <c r="AM25" s="80">
        <f t="shared" si="2"/>
        <v>0</v>
      </c>
      <c r="AN25" s="80">
        <f>+K25+AC25-AH25</f>
        <v>5400000</v>
      </c>
      <c r="AO25" s="73" t="s">
        <v>66</v>
      </c>
      <c r="AP25" s="72">
        <v>3900000</v>
      </c>
      <c r="AQ25" s="73" t="s">
        <v>95</v>
      </c>
      <c r="AR25" s="72">
        <v>0</v>
      </c>
      <c r="AS25" s="118" t="s">
        <v>74</v>
      </c>
      <c r="AT25" s="216">
        <v>3900000</v>
      </c>
      <c r="AU25" s="83">
        <f t="shared" si="3"/>
        <v>1500000</v>
      </c>
      <c r="AV25" s="84">
        <f t="shared" si="4"/>
        <v>0.72222222222222221</v>
      </c>
      <c r="AW25" s="214" t="s">
        <v>74</v>
      </c>
      <c r="AX25" s="73" t="s">
        <v>106</v>
      </c>
      <c r="AY25" s="72" t="s">
        <v>1856</v>
      </c>
      <c r="AZ25" s="70" t="s">
        <v>66</v>
      </c>
      <c r="BA25" s="70" t="s">
        <v>66</v>
      </c>
    </row>
    <row r="26" spans="2:53" x14ac:dyDescent="0.25">
      <c r="B26" s="70">
        <v>2024</v>
      </c>
      <c r="C26" s="70">
        <v>891780111</v>
      </c>
      <c r="D26" s="71" t="s">
        <v>63</v>
      </c>
      <c r="E26" s="72" t="s">
        <v>1855</v>
      </c>
      <c r="F26" s="72" t="s">
        <v>1854</v>
      </c>
      <c r="G26" s="213">
        <v>0</v>
      </c>
      <c r="H26" s="73" t="s">
        <v>72</v>
      </c>
      <c r="I26" s="71" t="s">
        <v>64</v>
      </c>
      <c r="J26" s="72" t="s">
        <v>1853</v>
      </c>
      <c r="K26" s="72">
        <v>3900000</v>
      </c>
      <c r="L26" s="70" t="s">
        <v>67</v>
      </c>
      <c r="M26" s="72" t="s">
        <v>1852</v>
      </c>
      <c r="N26" s="72">
        <v>1103111491</v>
      </c>
      <c r="O26" s="76">
        <v>13</v>
      </c>
      <c r="P26" s="214">
        <v>45302</v>
      </c>
      <c r="Q26" s="72">
        <v>4518689382</v>
      </c>
      <c r="R26" s="215">
        <v>45306</v>
      </c>
      <c r="S26" s="72">
        <v>3900000</v>
      </c>
      <c r="T26" s="73" t="s">
        <v>65</v>
      </c>
      <c r="U26" s="72">
        <v>41947381</v>
      </c>
      <c r="V26" s="72" t="s">
        <v>552</v>
      </c>
      <c r="W26" s="215">
        <v>45306</v>
      </c>
      <c r="X26" s="215">
        <v>45306</v>
      </c>
      <c r="Y26" s="116" t="s">
        <v>74</v>
      </c>
      <c r="Z26" s="215">
        <v>45324</v>
      </c>
      <c r="AA26" s="80">
        <f t="shared" si="0"/>
        <v>18</v>
      </c>
      <c r="AB26" s="72">
        <v>1</v>
      </c>
      <c r="AC26" s="72">
        <v>1500000</v>
      </c>
      <c r="AD26" s="72">
        <v>1</v>
      </c>
      <c r="AE26" s="214">
        <v>45331</v>
      </c>
      <c r="AF26" s="80">
        <f t="shared" si="1"/>
        <v>7</v>
      </c>
      <c r="AG26" s="72">
        <v>0</v>
      </c>
      <c r="AH26" s="72">
        <v>0</v>
      </c>
      <c r="AI26" s="214" t="s">
        <v>74</v>
      </c>
      <c r="AJ26" s="73">
        <v>0</v>
      </c>
      <c r="AK26" s="117" t="s">
        <v>74</v>
      </c>
      <c r="AL26" s="117" t="s">
        <v>74</v>
      </c>
      <c r="AM26" s="80">
        <f t="shared" si="2"/>
        <v>0</v>
      </c>
      <c r="AN26" s="80">
        <f>+K26+AC26-AH26</f>
        <v>5400000</v>
      </c>
      <c r="AO26" s="73" t="s">
        <v>66</v>
      </c>
      <c r="AP26" s="72">
        <v>3900000</v>
      </c>
      <c r="AQ26" s="73" t="s">
        <v>95</v>
      </c>
      <c r="AR26" s="72">
        <v>0</v>
      </c>
      <c r="AS26" s="118" t="s">
        <v>74</v>
      </c>
      <c r="AT26" s="216">
        <v>3900000</v>
      </c>
      <c r="AU26" s="83">
        <f t="shared" si="3"/>
        <v>1500000</v>
      </c>
      <c r="AV26" s="84">
        <f t="shared" si="4"/>
        <v>0.72222222222222221</v>
      </c>
      <c r="AW26" s="214" t="s">
        <v>74</v>
      </c>
      <c r="AX26" s="73" t="s">
        <v>106</v>
      </c>
      <c r="AY26" s="72" t="s">
        <v>1851</v>
      </c>
      <c r="AZ26" s="70" t="s">
        <v>66</v>
      </c>
      <c r="BA26" s="70" t="s">
        <v>66</v>
      </c>
    </row>
    <row r="27" spans="2:53" x14ac:dyDescent="0.25">
      <c r="B27" s="70">
        <v>2024</v>
      </c>
      <c r="C27" s="70">
        <v>891780111</v>
      </c>
      <c r="D27" s="71" t="s">
        <v>63</v>
      </c>
      <c r="E27" s="72" t="s">
        <v>1850</v>
      </c>
      <c r="F27" s="72" t="s">
        <v>1849</v>
      </c>
      <c r="G27" s="213">
        <v>0</v>
      </c>
      <c r="H27" s="73" t="s">
        <v>72</v>
      </c>
      <c r="I27" s="71" t="s">
        <v>64</v>
      </c>
      <c r="J27" s="72" t="s">
        <v>1848</v>
      </c>
      <c r="K27" s="72">
        <v>3900000</v>
      </c>
      <c r="L27" s="70" t="s">
        <v>67</v>
      </c>
      <c r="M27" s="72" t="s">
        <v>1847</v>
      </c>
      <c r="N27" s="72">
        <v>1143379940</v>
      </c>
      <c r="O27" s="76">
        <v>13</v>
      </c>
      <c r="P27" s="214">
        <v>45302</v>
      </c>
      <c r="Q27" s="72">
        <v>4518689382</v>
      </c>
      <c r="R27" s="215">
        <v>45306</v>
      </c>
      <c r="S27" s="72">
        <v>3900000</v>
      </c>
      <c r="T27" s="73" t="s">
        <v>65</v>
      </c>
      <c r="U27" s="72">
        <v>41947381</v>
      </c>
      <c r="V27" s="72" t="s">
        <v>552</v>
      </c>
      <c r="W27" s="215">
        <v>45306</v>
      </c>
      <c r="X27" s="215">
        <v>45306</v>
      </c>
      <c r="Y27" s="116" t="s">
        <v>74</v>
      </c>
      <c r="Z27" s="215">
        <v>45324</v>
      </c>
      <c r="AA27" s="80">
        <f t="shared" si="0"/>
        <v>18</v>
      </c>
      <c r="AB27" s="72">
        <v>1</v>
      </c>
      <c r="AC27" s="72">
        <v>1500000</v>
      </c>
      <c r="AD27" s="72">
        <v>1</v>
      </c>
      <c r="AE27" s="214">
        <v>45331</v>
      </c>
      <c r="AF27" s="80">
        <f t="shared" si="1"/>
        <v>7</v>
      </c>
      <c r="AG27" s="72">
        <v>0</v>
      </c>
      <c r="AH27" s="72">
        <v>0</v>
      </c>
      <c r="AI27" s="214" t="s">
        <v>74</v>
      </c>
      <c r="AJ27" s="73">
        <v>0</v>
      </c>
      <c r="AK27" s="117" t="s">
        <v>74</v>
      </c>
      <c r="AL27" s="117" t="s">
        <v>74</v>
      </c>
      <c r="AM27" s="80">
        <f t="shared" si="2"/>
        <v>0</v>
      </c>
      <c r="AN27" s="80">
        <f>+K27+AC27-AH27</f>
        <v>5400000</v>
      </c>
      <c r="AO27" s="73" t="s">
        <v>66</v>
      </c>
      <c r="AP27" s="72">
        <v>3900000</v>
      </c>
      <c r="AQ27" s="73" t="s">
        <v>95</v>
      </c>
      <c r="AR27" s="72">
        <v>0</v>
      </c>
      <c r="AS27" s="118" t="s">
        <v>74</v>
      </c>
      <c r="AT27" s="216">
        <v>3900000</v>
      </c>
      <c r="AU27" s="83">
        <f t="shared" si="3"/>
        <v>1500000</v>
      </c>
      <c r="AV27" s="84">
        <f t="shared" si="4"/>
        <v>0.72222222222222221</v>
      </c>
      <c r="AW27" s="214" t="s">
        <v>74</v>
      </c>
      <c r="AX27" s="73" t="s">
        <v>106</v>
      </c>
      <c r="AY27" s="72" t="s">
        <v>1846</v>
      </c>
      <c r="AZ27" s="70" t="s">
        <v>66</v>
      </c>
      <c r="BA27" s="70" t="s">
        <v>66</v>
      </c>
    </row>
    <row r="28" spans="2:53" x14ac:dyDescent="0.25">
      <c r="B28" s="70">
        <v>2024</v>
      </c>
      <c r="C28" s="70">
        <v>891780111</v>
      </c>
      <c r="D28" s="71" t="s">
        <v>63</v>
      </c>
      <c r="E28" s="72" t="s">
        <v>1845</v>
      </c>
      <c r="F28" s="72" t="s">
        <v>1844</v>
      </c>
      <c r="G28" s="213">
        <v>0</v>
      </c>
      <c r="H28" s="73" t="s">
        <v>72</v>
      </c>
      <c r="I28" s="71" t="s">
        <v>64</v>
      </c>
      <c r="J28" s="72" t="s">
        <v>1811</v>
      </c>
      <c r="K28" s="72">
        <v>2900000</v>
      </c>
      <c r="L28" s="70" t="s">
        <v>67</v>
      </c>
      <c r="M28" s="72" t="s">
        <v>1843</v>
      </c>
      <c r="N28" s="72">
        <v>84457565</v>
      </c>
      <c r="O28" s="76">
        <v>13</v>
      </c>
      <c r="P28" s="214">
        <v>45302</v>
      </c>
      <c r="Q28" s="72">
        <v>4518689382</v>
      </c>
      <c r="R28" s="215">
        <v>45306</v>
      </c>
      <c r="S28" s="72">
        <v>2900000</v>
      </c>
      <c r="T28" s="73" t="s">
        <v>65</v>
      </c>
      <c r="U28" s="72">
        <v>41947381</v>
      </c>
      <c r="V28" s="72" t="s">
        <v>552</v>
      </c>
      <c r="W28" s="215">
        <v>45306</v>
      </c>
      <c r="X28" s="215">
        <v>45306</v>
      </c>
      <c r="Y28" s="116" t="s">
        <v>74</v>
      </c>
      <c r="Z28" s="215">
        <v>45318</v>
      </c>
      <c r="AA28" s="80">
        <f t="shared" si="0"/>
        <v>12</v>
      </c>
      <c r="AB28" s="72">
        <v>0</v>
      </c>
      <c r="AC28" s="72">
        <v>0</v>
      </c>
      <c r="AD28" s="72">
        <v>0</v>
      </c>
      <c r="AE28" s="214" t="s">
        <v>74</v>
      </c>
      <c r="AF28" s="80">
        <f t="shared" si="1"/>
        <v>0</v>
      </c>
      <c r="AG28" s="72">
        <v>0</v>
      </c>
      <c r="AH28" s="72">
        <v>0</v>
      </c>
      <c r="AI28" s="214" t="s">
        <v>74</v>
      </c>
      <c r="AJ28" s="73">
        <v>0</v>
      </c>
      <c r="AK28" s="117" t="s">
        <v>74</v>
      </c>
      <c r="AL28" s="117" t="s">
        <v>74</v>
      </c>
      <c r="AM28" s="80">
        <f t="shared" si="2"/>
        <v>0</v>
      </c>
      <c r="AN28" s="80">
        <f>+K28+AC28-AH28</f>
        <v>2900000</v>
      </c>
      <c r="AO28" s="73" t="s">
        <v>66</v>
      </c>
      <c r="AP28" s="72">
        <v>2900000</v>
      </c>
      <c r="AQ28" s="73" t="s">
        <v>95</v>
      </c>
      <c r="AR28" s="72">
        <v>0</v>
      </c>
      <c r="AS28" s="118" t="s">
        <v>74</v>
      </c>
      <c r="AT28" s="216">
        <v>2900000</v>
      </c>
      <c r="AU28" s="83">
        <f t="shared" si="3"/>
        <v>0</v>
      </c>
      <c r="AV28" s="84">
        <f t="shared" si="4"/>
        <v>1</v>
      </c>
      <c r="AW28" s="214" t="s">
        <v>74</v>
      </c>
      <c r="AX28" s="73" t="s">
        <v>80</v>
      </c>
      <c r="AY28" s="72" t="s">
        <v>1842</v>
      </c>
      <c r="AZ28" s="70" t="s">
        <v>66</v>
      </c>
      <c r="BA28" s="70" t="s">
        <v>66</v>
      </c>
    </row>
    <row r="29" spans="2:53" x14ac:dyDescent="0.25">
      <c r="B29" s="70">
        <v>2024</v>
      </c>
      <c r="C29" s="70">
        <v>891780111</v>
      </c>
      <c r="D29" s="71" t="s">
        <v>63</v>
      </c>
      <c r="E29" s="72" t="s">
        <v>1841</v>
      </c>
      <c r="F29" s="72" t="s">
        <v>1840</v>
      </c>
      <c r="G29" s="213">
        <v>0</v>
      </c>
      <c r="H29" s="73" t="s">
        <v>72</v>
      </c>
      <c r="I29" s="71" t="s">
        <v>64</v>
      </c>
      <c r="J29" s="72" t="s">
        <v>1811</v>
      </c>
      <c r="K29" s="72">
        <v>2900000</v>
      </c>
      <c r="L29" s="70" t="s">
        <v>67</v>
      </c>
      <c r="M29" s="72" t="s">
        <v>1839</v>
      </c>
      <c r="N29" s="72">
        <v>79575432</v>
      </c>
      <c r="O29" s="76">
        <v>13</v>
      </c>
      <c r="P29" s="214">
        <v>45302</v>
      </c>
      <c r="Q29" s="72">
        <v>4518689382</v>
      </c>
      <c r="R29" s="215">
        <v>45306</v>
      </c>
      <c r="S29" s="72">
        <v>2900000</v>
      </c>
      <c r="T29" s="73" t="s">
        <v>65</v>
      </c>
      <c r="U29" s="72">
        <v>41947381</v>
      </c>
      <c r="V29" s="72" t="s">
        <v>552</v>
      </c>
      <c r="W29" s="215">
        <v>45306</v>
      </c>
      <c r="X29" s="215">
        <v>45306</v>
      </c>
      <c r="Y29" s="116" t="s">
        <v>74</v>
      </c>
      <c r="Z29" s="215">
        <v>45318</v>
      </c>
      <c r="AA29" s="80">
        <f t="shared" si="0"/>
        <v>12</v>
      </c>
      <c r="AB29" s="72">
        <v>0</v>
      </c>
      <c r="AC29" s="72">
        <v>0</v>
      </c>
      <c r="AD29" s="72">
        <v>0</v>
      </c>
      <c r="AE29" s="214" t="s">
        <v>74</v>
      </c>
      <c r="AF29" s="80">
        <f t="shared" si="1"/>
        <v>0</v>
      </c>
      <c r="AG29" s="72">
        <v>0</v>
      </c>
      <c r="AH29" s="72">
        <v>0</v>
      </c>
      <c r="AI29" s="214" t="s">
        <v>74</v>
      </c>
      <c r="AJ29" s="73">
        <v>0</v>
      </c>
      <c r="AK29" s="117" t="s">
        <v>74</v>
      </c>
      <c r="AL29" s="117" t="s">
        <v>74</v>
      </c>
      <c r="AM29" s="80">
        <f t="shared" si="2"/>
        <v>0</v>
      </c>
      <c r="AN29" s="80">
        <f>+K29+AC29-AH29</f>
        <v>2900000</v>
      </c>
      <c r="AO29" s="73" t="s">
        <v>66</v>
      </c>
      <c r="AP29" s="72">
        <v>2900000</v>
      </c>
      <c r="AQ29" s="73" t="s">
        <v>95</v>
      </c>
      <c r="AR29" s="72">
        <v>0</v>
      </c>
      <c r="AS29" s="118" t="s">
        <v>74</v>
      </c>
      <c r="AT29" s="216">
        <v>2900000</v>
      </c>
      <c r="AU29" s="83">
        <f t="shared" si="3"/>
        <v>0</v>
      </c>
      <c r="AV29" s="84">
        <f t="shared" si="4"/>
        <v>1</v>
      </c>
      <c r="AW29" s="214" t="s">
        <v>74</v>
      </c>
      <c r="AX29" s="73" t="s">
        <v>80</v>
      </c>
      <c r="AY29" s="72" t="s">
        <v>1838</v>
      </c>
      <c r="AZ29" s="70" t="s">
        <v>66</v>
      </c>
      <c r="BA29" s="70" t="s">
        <v>66</v>
      </c>
    </row>
    <row r="30" spans="2:53" x14ac:dyDescent="0.25">
      <c r="B30" s="70">
        <v>2024</v>
      </c>
      <c r="C30" s="70">
        <v>891780111</v>
      </c>
      <c r="D30" s="71" t="s">
        <v>63</v>
      </c>
      <c r="E30" s="72" t="s">
        <v>1837</v>
      </c>
      <c r="F30" s="72" t="s">
        <v>1836</v>
      </c>
      <c r="G30" s="213">
        <v>0</v>
      </c>
      <c r="H30" s="73" t="s">
        <v>72</v>
      </c>
      <c r="I30" s="71" t="s">
        <v>64</v>
      </c>
      <c r="J30" s="72" t="s">
        <v>1811</v>
      </c>
      <c r="K30" s="72">
        <v>2900000</v>
      </c>
      <c r="L30" s="70" t="s">
        <v>67</v>
      </c>
      <c r="M30" s="72" t="s">
        <v>1835</v>
      </c>
      <c r="N30" s="72">
        <v>1082963429</v>
      </c>
      <c r="O30" s="76">
        <v>13</v>
      </c>
      <c r="P30" s="214">
        <v>45302</v>
      </c>
      <c r="Q30" s="72">
        <v>4518689382</v>
      </c>
      <c r="R30" s="215">
        <v>45306</v>
      </c>
      <c r="S30" s="72">
        <v>2900000</v>
      </c>
      <c r="T30" s="73" t="s">
        <v>65</v>
      </c>
      <c r="U30" s="72">
        <v>41947381</v>
      </c>
      <c r="V30" s="72" t="s">
        <v>552</v>
      </c>
      <c r="W30" s="215">
        <v>45306</v>
      </c>
      <c r="X30" s="215">
        <v>45306</v>
      </c>
      <c r="Y30" s="116" t="s">
        <v>74</v>
      </c>
      <c r="Z30" s="215">
        <v>45318</v>
      </c>
      <c r="AA30" s="80">
        <f t="shared" si="0"/>
        <v>12</v>
      </c>
      <c r="AB30" s="72">
        <v>0</v>
      </c>
      <c r="AC30" s="72">
        <v>0</v>
      </c>
      <c r="AD30" s="72">
        <v>0</v>
      </c>
      <c r="AE30" s="214" t="s">
        <v>74</v>
      </c>
      <c r="AF30" s="80">
        <f t="shared" si="1"/>
        <v>0</v>
      </c>
      <c r="AG30" s="72">
        <v>0</v>
      </c>
      <c r="AH30" s="72">
        <v>0</v>
      </c>
      <c r="AI30" s="214" t="s">
        <v>74</v>
      </c>
      <c r="AJ30" s="73">
        <v>0</v>
      </c>
      <c r="AK30" s="117" t="s">
        <v>74</v>
      </c>
      <c r="AL30" s="117" t="s">
        <v>74</v>
      </c>
      <c r="AM30" s="80">
        <f t="shared" si="2"/>
        <v>0</v>
      </c>
      <c r="AN30" s="80">
        <f>+K30+AC30-AH30</f>
        <v>2900000</v>
      </c>
      <c r="AO30" s="73" t="s">
        <v>66</v>
      </c>
      <c r="AP30" s="72">
        <v>2900000</v>
      </c>
      <c r="AQ30" s="73" t="s">
        <v>95</v>
      </c>
      <c r="AR30" s="72">
        <v>0</v>
      </c>
      <c r="AS30" s="118" t="s">
        <v>74</v>
      </c>
      <c r="AT30" s="216">
        <v>2900000</v>
      </c>
      <c r="AU30" s="83">
        <f t="shared" si="3"/>
        <v>0</v>
      </c>
      <c r="AV30" s="84">
        <f t="shared" si="4"/>
        <v>1</v>
      </c>
      <c r="AW30" s="214" t="s">
        <v>74</v>
      </c>
      <c r="AX30" s="73" t="s">
        <v>80</v>
      </c>
      <c r="AY30" s="72" t="s">
        <v>1834</v>
      </c>
      <c r="AZ30" s="70" t="s">
        <v>66</v>
      </c>
      <c r="BA30" s="70" t="s">
        <v>66</v>
      </c>
    </row>
    <row r="31" spans="2:53" x14ac:dyDescent="0.25">
      <c r="B31" s="70">
        <v>2024</v>
      </c>
      <c r="C31" s="70">
        <v>891780111</v>
      </c>
      <c r="D31" s="71" t="s">
        <v>63</v>
      </c>
      <c r="E31" s="72" t="s">
        <v>1833</v>
      </c>
      <c r="F31" s="72" t="s">
        <v>1832</v>
      </c>
      <c r="G31" s="213">
        <v>0</v>
      </c>
      <c r="H31" s="73" t="s">
        <v>72</v>
      </c>
      <c r="I31" s="71" t="s">
        <v>64</v>
      </c>
      <c r="J31" s="72" t="s">
        <v>1798</v>
      </c>
      <c r="K31" s="72">
        <v>3900000</v>
      </c>
      <c r="L31" s="70" t="s">
        <v>67</v>
      </c>
      <c r="M31" s="72" t="s">
        <v>1831</v>
      </c>
      <c r="N31" s="72">
        <v>1083003580</v>
      </c>
      <c r="O31" s="76">
        <v>13</v>
      </c>
      <c r="P31" s="214">
        <v>45302</v>
      </c>
      <c r="Q31" s="72">
        <v>4518689382</v>
      </c>
      <c r="R31" s="215">
        <v>45306</v>
      </c>
      <c r="S31" s="72">
        <v>3900000</v>
      </c>
      <c r="T31" s="73" t="s">
        <v>65</v>
      </c>
      <c r="U31" s="72">
        <v>41947381</v>
      </c>
      <c r="V31" s="72" t="s">
        <v>552</v>
      </c>
      <c r="W31" s="215">
        <v>45306</v>
      </c>
      <c r="X31" s="215">
        <v>45306</v>
      </c>
      <c r="Y31" s="116" t="s">
        <v>74</v>
      </c>
      <c r="Z31" s="215">
        <v>45322</v>
      </c>
      <c r="AA31" s="80">
        <f t="shared" si="0"/>
        <v>16</v>
      </c>
      <c r="AB31" s="72">
        <v>0</v>
      </c>
      <c r="AC31" s="72">
        <v>0</v>
      </c>
      <c r="AD31" s="72">
        <v>0</v>
      </c>
      <c r="AE31" s="214" t="s">
        <v>74</v>
      </c>
      <c r="AF31" s="80">
        <f t="shared" si="1"/>
        <v>0</v>
      </c>
      <c r="AG31" s="72">
        <v>0</v>
      </c>
      <c r="AH31" s="72">
        <v>0</v>
      </c>
      <c r="AI31" s="214" t="s">
        <v>74</v>
      </c>
      <c r="AJ31" s="73">
        <v>0</v>
      </c>
      <c r="AK31" s="117" t="s">
        <v>74</v>
      </c>
      <c r="AL31" s="117" t="s">
        <v>74</v>
      </c>
      <c r="AM31" s="80">
        <f t="shared" si="2"/>
        <v>0</v>
      </c>
      <c r="AN31" s="80">
        <f>+K31+AC31-AH31</f>
        <v>3900000</v>
      </c>
      <c r="AO31" s="73" t="s">
        <v>66</v>
      </c>
      <c r="AP31" s="72">
        <v>3900000</v>
      </c>
      <c r="AQ31" s="73" t="s">
        <v>95</v>
      </c>
      <c r="AR31" s="72">
        <v>0</v>
      </c>
      <c r="AS31" s="118" t="s">
        <v>74</v>
      </c>
      <c r="AT31" s="216">
        <v>3900000</v>
      </c>
      <c r="AU31" s="83">
        <f t="shared" si="3"/>
        <v>0</v>
      </c>
      <c r="AV31" s="84">
        <f t="shared" si="4"/>
        <v>1</v>
      </c>
      <c r="AW31" s="214" t="s">
        <v>74</v>
      </c>
      <c r="AX31" s="73" t="s">
        <v>80</v>
      </c>
      <c r="AY31" s="72" t="s">
        <v>1830</v>
      </c>
      <c r="AZ31" s="70" t="s">
        <v>66</v>
      </c>
      <c r="BA31" s="70" t="s">
        <v>66</v>
      </c>
    </row>
    <row r="32" spans="2:53" x14ac:dyDescent="0.25">
      <c r="B32" s="70">
        <v>2024</v>
      </c>
      <c r="C32" s="70">
        <v>891780111</v>
      </c>
      <c r="D32" s="71" t="s">
        <v>63</v>
      </c>
      <c r="E32" s="72" t="s">
        <v>1829</v>
      </c>
      <c r="F32" s="72" t="s">
        <v>1828</v>
      </c>
      <c r="G32" s="213">
        <v>0</v>
      </c>
      <c r="H32" s="73" t="s">
        <v>72</v>
      </c>
      <c r="I32" s="71" t="s">
        <v>64</v>
      </c>
      <c r="J32" s="72" t="s">
        <v>1811</v>
      </c>
      <c r="K32" s="72">
        <v>2900000</v>
      </c>
      <c r="L32" s="70" t="s">
        <v>67</v>
      </c>
      <c r="M32" s="72" t="s">
        <v>1827</v>
      </c>
      <c r="N32" s="72">
        <v>1083567101</v>
      </c>
      <c r="O32" s="76">
        <v>13</v>
      </c>
      <c r="P32" s="214">
        <v>45302</v>
      </c>
      <c r="Q32" s="72">
        <v>4518689382</v>
      </c>
      <c r="R32" s="215">
        <v>45306</v>
      </c>
      <c r="S32" s="72">
        <v>2900000</v>
      </c>
      <c r="T32" s="73" t="s">
        <v>65</v>
      </c>
      <c r="U32" s="72">
        <v>41947381</v>
      </c>
      <c r="V32" s="72" t="s">
        <v>552</v>
      </c>
      <c r="W32" s="215">
        <v>45306</v>
      </c>
      <c r="X32" s="215">
        <v>45306</v>
      </c>
      <c r="Y32" s="116" t="s">
        <v>74</v>
      </c>
      <c r="Z32" s="215">
        <v>45318</v>
      </c>
      <c r="AA32" s="80">
        <f t="shared" si="0"/>
        <v>12</v>
      </c>
      <c r="AB32" s="72">
        <v>0</v>
      </c>
      <c r="AC32" s="72">
        <v>0</v>
      </c>
      <c r="AD32" s="72">
        <v>0</v>
      </c>
      <c r="AE32" s="214" t="s">
        <v>74</v>
      </c>
      <c r="AF32" s="80">
        <f t="shared" si="1"/>
        <v>0</v>
      </c>
      <c r="AG32" s="72">
        <v>0</v>
      </c>
      <c r="AH32" s="72">
        <v>0</v>
      </c>
      <c r="AI32" s="214" t="s">
        <v>74</v>
      </c>
      <c r="AJ32" s="73">
        <v>0</v>
      </c>
      <c r="AK32" s="117" t="s">
        <v>74</v>
      </c>
      <c r="AL32" s="117" t="s">
        <v>74</v>
      </c>
      <c r="AM32" s="80">
        <f t="shared" si="2"/>
        <v>0</v>
      </c>
      <c r="AN32" s="80">
        <f>+K32+AC32-AH32</f>
        <v>2900000</v>
      </c>
      <c r="AO32" s="73" t="s">
        <v>66</v>
      </c>
      <c r="AP32" s="72">
        <v>2900000</v>
      </c>
      <c r="AQ32" s="73" t="s">
        <v>95</v>
      </c>
      <c r="AR32" s="72">
        <v>0</v>
      </c>
      <c r="AS32" s="118" t="s">
        <v>74</v>
      </c>
      <c r="AT32" s="216">
        <v>2900000</v>
      </c>
      <c r="AU32" s="83">
        <f t="shared" si="3"/>
        <v>0</v>
      </c>
      <c r="AV32" s="84">
        <f t="shared" si="4"/>
        <v>1</v>
      </c>
      <c r="AW32" s="214" t="s">
        <v>74</v>
      </c>
      <c r="AX32" s="73" t="s">
        <v>80</v>
      </c>
      <c r="AY32" s="72" t="s">
        <v>1826</v>
      </c>
      <c r="AZ32" s="70" t="s">
        <v>66</v>
      </c>
      <c r="BA32" s="70" t="s">
        <v>66</v>
      </c>
    </row>
    <row r="33" spans="2:53" x14ac:dyDescent="0.25">
      <c r="B33" s="70">
        <v>2024</v>
      </c>
      <c r="C33" s="70">
        <v>891780111</v>
      </c>
      <c r="D33" s="71" t="s">
        <v>63</v>
      </c>
      <c r="E33" s="72" t="s">
        <v>1825</v>
      </c>
      <c r="F33" s="72" t="s">
        <v>1824</v>
      </c>
      <c r="G33" s="213">
        <v>0</v>
      </c>
      <c r="H33" s="73" t="s">
        <v>72</v>
      </c>
      <c r="I33" s="71" t="s">
        <v>64</v>
      </c>
      <c r="J33" s="72" t="s">
        <v>1811</v>
      </c>
      <c r="K33" s="72">
        <v>3900000</v>
      </c>
      <c r="L33" s="70" t="s">
        <v>67</v>
      </c>
      <c r="M33" s="72" t="s">
        <v>1823</v>
      </c>
      <c r="N33" s="72">
        <v>1082870484</v>
      </c>
      <c r="O33" s="76">
        <v>13</v>
      </c>
      <c r="P33" s="214">
        <v>45302</v>
      </c>
      <c r="Q33" s="72">
        <v>4518689382</v>
      </c>
      <c r="R33" s="215">
        <v>45306</v>
      </c>
      <c r="S33" s="72">
        <v>3900000</v>
      </c>
      <c r="T33" s="73" t="s">
        <v>65</v>
      </c>
      <c r="U33" s="72">
        <v>41947381</v>
      </c>
      <c r="V33" s="72" t="s">
        <v>552</v>
      </c>
      <c r="W33" s="215">
        <v>45306</v>
      </c>
      <c r="X33" s="215">
        <v>45306</v>
      </c>
      <c r="Y33" s="116" t="s">
        <v>74</v>
      </c>
      <c r="Z33" s="215">
        <v>45322</v>
      </c>
      <c r="AA33" s="80">
        <f t="shared" si="0"/>
        <v>16</v>
      </c>
      <c r="AB33" s="72">
        <v>0</v>
      </c>
      <c r="AC33" s="72">
        <v>0</v>
      </c>
      <c r="AD33" s="72">
        <v>0</v>
      </c>
      <c r="AE33" s="214" t="s">
        <v>74</v>
      </c>
      <c r="AF33" s="80">
        <f t="shared" si="1"/>
        <v>0</v>
      </c>
      <c r="AG33" s="72">
        <v>0</v>
      </c>
      <c r="AH33" s="72">
        <v>0</v>
      </c>
      <c r="AI33" s="214" t="s">
        <v>74</v>
      </c>
      <c r="AJ33" s="73">
        <v>0</v>
      </c>
      <c r="AK33" s="117" t="s">
        <v>74</v>
      </c>
      <c r="AL33" s="117" t="s">
        <v>74</v>
      </c>
      <c r="AM33" s="80">
        <f t="shared" si="2"/>
        <v>0</v>
      </c>
      <c r="AN33" s="80">
        <f>+K33+AC33-AH33</f>
        <v>3900000</v>
      </c>
      <c r="AO33" s="73" t="s">
        <v>66</v>
      </c>
      <c r="AP33" s="72">
        <v>3900000</v>
      </c>
      <c r="AQ33" s="73" t="s">
        <v>95</v>
      </c>
      <c r="AR33" s="72">
        <v>0</v>
      </c>
      <c r="AS33" s="118" t="s">
        <v>74</v>
      </c>
      <c r="AT33" s="216">
        <v>3900000</v>
      </c>
      <c r="AU33" s="83">
        <f t="shared" si="3"/>
        <v>0</v>
      </c>
      <c r="AV33" s="84">
        <f t="shared" si="4"/>
        <v>1</v>
      </c>
      <c r="AW33" s="214" t="s">
        <v>74</v>
      </c>
      <c r="AX33" s="73" t="s">
        <v>80</v>
      </c>
      <c r="AY33" s="72" t="s">
        <v>1822</v>
      </c>
      <c r="AZ33" s="70" t="s">
        <v>66</v>
      </c>
      <c r="BA33" s="70" t="s">
        <v>66</v>
      </c>
    </row>
    <row r="34" spans="2:53" x14ac:dyDescent="0.25">
      <c r="B34" s="70">
        <v>2024</v>
      </c>
      <c r="C34" s="70">
        <v>891780111</v>
      </c>
      <c r="D34" s="71" t="s">
        <v>63</v>
      </c>
      <c r="E34" s="72" t="s">
        <v>1821</v>
      </c>
      <c r="F34" s="72" t="s">
        <v>1820</v>
      </c>
      <c r="G34" s="213">
        <v>0</v>
      </c>
      <c r="H34" s="73" t="s">
        <v>72</v>
      </c>
      <c r="I34" s="71" t="s">
        <v>64</v>
      </c>
      <c r="J34" s="72" t="s">
        <v>1811</v>
      </c>
      <c r="K34" s="72">
        <v>2900000</v>
      </c>
      <c r="L34" s="70" t="s">
        <v>67</v>
      </c>
      <c r="M34" s="72" t="s">
        <v>1819</v>
      </c>
      <c r="N34" s="72">
        <v>1065654840</v>
      </c>
      <c r="O34" s="76">
        <v>13</v>
      </c>
      <c r="P34" s="214">
        <v>45302</v>
      </c>
      <c r="Q34" s="72">
        <v>4518689382</v>
      </c>
      <c r="R34" s="215">
        <v>45306</v>
      </c>
      <c r="S34" s="72">
        <v>2900000</v>
      </c>
      <c r="T34" s="73" t="s">
        <v>65</v>
      </c>
      <c r="U34" s="72">
        <v>41947381</v>
      </c>
      <c r="V34" s="72" t="s">
        <v>552</v>
      </c>
      <c r="W34" s="215">
        <v>45306</v>
      </c>
      <c r="X34" s="215">
        <v>45306</v>
      </c>
      <c r="Y34" s="116" t="s">
        <v>74</v>
      </c>
      <c r="Z34" s="215">
        <v>45318</v>
      </c>
      <c r="AA34" s="80">
        <f t="shared" si="0"/>
        <v>12</v>
      </c>
      <c r="AB34" s="72">
        <v>0</v>
      </c>
      <c r="AC34" s="72">
        <v>0</v>
      </c>
      <c r="AD34" s="72">
        <v>0</v>
      </c>
      <c r="AE34" s="214" t="s">
        <v>74</v>
      </c>
      <c r="AF34" s="80">
        <f t="shared" si="1"/>
        <v>0</v>
      </c>
      <c r="AG34" s="72">
        <v>0</v>
      </c>
      <c r="AH34" s="72">
        <v>0</v>
      </c>
      <c r="AI34" s="214" t="s">
        <v>74</v>
      </c>
      <c r="AJ34" s="73">
        <v>0</v>
      </c>
      <c r="AK34" s="117" t="s">
        <v>74</v>
      </c>
      <c r="AL34" s="117" t="s">
        <v>74</v>
      </c>
      <c r="AM34" s="80">
        <f t="shared" si="2"/>
        <v>0</v>
      </c>
      <c r="AN34" s="80">
        <f>+K34+AC34-AH34</f>
        <v>2900000</v>
      </c>
      <c r="AO34" s="73" t="s">
        <v>66</v>
      </c>
      <c r="AP34" s="72">
        <v>2900000</v>
      </c>
      <c r="AQ34" s="73" t="s">
        <v>95</v>
      </c>
      <c r="AR34" s="72">
        <v>0</v>
      </c>
      <c r="AS34" s="118" t="s">
        <v>74</v>
      </c>
      <c r="AT34" s="216">
        <v>2900000</v>
      </c>
      <c r="AU34" s="83">
        <f t="shared" si="3"/>
        <v>0</v>
      </c>
      <c r="AV34" s="84">
        <f t="shared" si="4"/>
        <v>1</v>
      </c>
      <c r="AW34" s="214" t="s">
        <v>74</v>
      </c>
      <c r="AX34" s="73" t="s">
        <v>80</v>
      </c>
      <c r="AY34" s="72" t="s">
        <v>1818</v>
      </c>
      <c r="AZ34" s="70" t="s">
        <v>66</v>
      </c>
      <c r="BA34" s="70" t="s">
        <v>66</v>
      </c>
    </row>
    <row r="35" spans="2:53" x14ac:dyDescent="0.25">
      <c r="B35" s="70">
        <v>2024</v>
      </c>
      <c r="C35" s="70">
        <v>891780111</v>
      </c>
      <c r="D35" s="71" t="s">
        <v>63</v>
      </c>
      <c r="E35" s="72" t="s">
        <v>1817</v>
      </c>
      <c r="F35" s="72" t="s">
        <v>1816</v>
      </c>
      <c r="G35" s="213">
        <v>0</v>
      </c>
      <c r="H35" s="73" t="s">
        <v>72</v>
      </c>
      <c r="I35" s="71" t="s">
        <v>64</v>
      </c>
      <c r="J35" s="72" t="s">
        <v>1811</v>
      </c>
      <c r="K35" s="72">
        <v>2900000</v>
      </c>
      <c r="L35" s="70" t="s">
        <v>67</v>
      </c>
      <c r="M35" s="72" t="s">
        <v>1815</v>
      </c>
      <c r="N35" s="72">
        <v>7601477</v>
      </c>
      <c r="O35" s="76">
        <v>13</v>
      </c>
      <c r="P35" s="214">
        <v>45302</v>
      </c>
      <c r="Q35" s="72">
        <v>4518689382</v>
      </c>
      <c r="R35" s="215">
        <v>45306</v>
      </c>
      <c r="S35" s="72">
        <v>2900000</v>
      </c>
      <c r="T35" s="73" t="s">
        <v>65</v>
      </c>
      <c r="U35" s="72">
        <v>41947381</v>
      </c>
      <c r="V35" s="72" t="s">
        <v>552</v>
      </c>
      <c r="W35" s="215">
        <v>45306</v>
      </c>
      <c r="X35" s="215">
        <v>45306</v>
      </c>
      <c r="Y35" s="116" t="s">
        <v>74</v>
      </c>
      <c r="Z35" s="215">
        <v>45318</v>
      </c>
      <c r="AA35" s="80">
        <f t="shared" si="0"/>
        <v>12</v>
      </c>
      <c r="AB35" s="72">
        <v>0</v>
      </c>
      <c r="AC35" s="72">
        <v>0</v>
      </c>
      <c r="AD35" s="72">
        <v>0</v>
      </c>
      <c r="AE35" s="214" t="s">
        <v>74</v>
      </c>
      <c r="AF35" s="80">
        <f t="shared" si="1"/>
        <v>0</v>
      </c>
      <c r="AG35" s="72">
        <v>0</v>
      </c>
      <c r="AH35" s="72">
        <v>0</v>
      </c>
      <c r="AI35" s="214" t="s">
        <v>74</v>
      </c>
      <c r="AJ35" s="73">
        <v>0</v>
      </c>
      <c r="AK35" s="117" t="s">
        <v>74</v>
      </c>
      <c r="AL35" s="117" t="s">
        <v>74</v>
      </c>
      <c r="AM35" s="80">
        <f t="shared" si="2"/>
        <v>0</v>
      </c>
      <c r="AN35" s="80">
        <f>+K35+AC35-AH35</f>
        <v>2900000</v>
      </c>
      <c r="AO35" s="73" t="s">
        <v>66</v>
      </c>
      <c r="AP35" s="72">
        <v>2900000</v>
      </c>
      <c r="AQ35" s="73" t="s">
        <v>95</v>
      </c>
      <c r="AR35" s="72">
        <v>0</v>
      </c>
      <c r="AS35" s="118" t="s">
        <v>74</v>
      </c>
      <c r="AT35" s="216">
        <v>2900000</v>
      </c>
      <c r="AU35" s="83">
        <f t="shared" si="3"/>
        <v>0</v>
      </c>
      <c r="AV35" s="84">
        <f t="shared" si="4"/>
        <v>1</v>
      </c>
      <c r="AW35" s="214" t="s">
        <v>74</v>
      </c>
      <c r="AX35" s="73" t="s">
        <v>80</v>
      </c>
      <c r="AY35" s="72" t="s">
        <v>1814</v>
      </c>
      <c r="AZ35" s="70" t="s">
        <v>66</v>
      </c>
      <c r="BA35" s="70" t="s">
        <v>66</v>
      </c>
    </row>
    <row r="36" spans="2:53" x14ac:dyDescent="0.25">
      <c r="B36" s="70">
        <v>2024</v>
      </c>
      <c r="C36" s="70">
        <v>891780111</v>
      </c>
      <c r="D36" s="71" t="s">
        <v>63</v>
      </c>
      <c r="E36" s="72" t="s">
        <v>1813</v>
      </c>
      <c r="F36" s="72" t="s">
        <v>1812</v>
      </c>
      <c r="G36" s="213">
        <v>0</v>
      </c>
      <c r="H36" s="73" t="s">
        <v>72</v>
      </c>
      <c r="I36" s="71" t="s">
        <v>64</v>
      </c>
      <c r="J36" s="72" t="s">
        <v>1811</v>
      </c>
      <c r="K36" s="72">
        <v>2900000</v>
      </c>
      <c r="L36" s="70" t="s">
        <v>67</v>
      </c>
      <c r="M36" s="72" t="s">
        <v>1810</v>
      </c>
      <c r="N36" s="72">
        <v>1082947495</v>
      </c>
      <c r="O36" s="76">
        <v>13</v>
      </c>
      <c r="P36" s="214">
        <v>45302</v>
      </c>
      <c r="Q36" s="72">
        <v>4518689382</v>
      </c>
      <c r="R36" s="215">
        <v>45306</v>
      </c>
      <c r="S36" s="72">
        <v>2900000</v>
      </c>
      <c r="T36" s="73" t="s">
        <v>65</v>
      </c>
      <c r="U36" s="72">
        <v>41947381</v>
      </c>
      <c r="V36" s="72" t="s">
        <v>552</v>
      </c>
      <c r="W36" s="215">
        <v>45306</v>
      </c>
      <c r="X36" s="215">
        <v>45306</v>
      </c>
      <c r="Y36" s="116" t="s">
        <v>74</v>
      </c>
      <c r="Z36" s="215">
        <v>45318</v>
      </c>
      <c r="AA36" s="80">
        <f t="shared" si="0"/>
        <v>12</v>
      </c>
      <c r="AB36" s="72">
        <v>0</v>
      </c>
      <c r="AC36" s="72">
        <v>0</v>
      </c>
      <c r="AD36" s="72">
        <v>0</v>
      </c>
      <c r="AE36" s="214" t="s">
        <v>74</v>
      </c>
      <c r="AF36" s="80">
        <f t="shared" si="1"/>
        <v>0</v>
      </c>
      <c r="AG36" s="72">
        <v>0</v>
      </c>
      <c r="AH36" s="72">
        <v>0</v>
      </c>
      <c r="AI36" s="214" t="s">
        <v>74</v>
      </c>
      <c r="AJ36" s="73">
        <v>0</v>
      </c>
      <c r="AK36" s="117" t="s">
        <v>74</v>
      </c>
      <c r="AL36" s="117" t="s">
        <v>74</v>
      </c>
      <c r="AM36" s="80">
        <f t="shared" si="2"/>
        <v>0</v>
      </c>
      <c r="AN36" s="80">
        <f>+K36+AC36-AH36</f>
        <v>2900000</v>
      </c>
      <c r="AO36" s="73" t="s">
        <v>66</v>
      </c>
      <c r="AP36" s="72">
        <v>2900000</v>
      </c>
      <c r="AQ36" s="73" t="s">
        <v>95</v>
      </c>
      <c r="AR36" s="72">
        <v>0</v>
      </c>
      <c r="AS36" s="118" t="s">
        <v>74</v>
      </c>
      <c r="AT36" s="216">
        <v>2900000</v>
      </c>
      <c r="AU36" s="83">
        <f t="shared" si="3"/>
        <v>0</v>
      </c>
      <c r="AV36" s="84">
        <f t="shared" si="4"/>
        <v>1</v>
      </c>
      <c r="AW36" s="214" t="s">
        <v>74</v>
      </c>
      <c r="AX36" s="73" t="s">
        <v>80</v>
      </c>
      <c r="AY36" s="72" t="s">
        <v>1809</v>
      </c>
      <c r="AZ36" s="70" t="s">
        <v>66</v>
      </c>
      <c r="BA36" s="70" t="s">
        <v>66</v>
      </c>
    </row>
    <row r="37" spans="2:53" x14ac:dyDescent="0.25">
      <c r="B37" s="70">
        <v>2024</v>
      </c>
      <c r="C37" s="70">
        <v>891780111</v>
      </c>
      <c r="D37" s="71" t="s">
        <v>63</v>
      </c>
      <c r="E37" s="72" t="s">
        <v>1808</v>
      </c>
      <c r="F37" s="72" t="s">
        <v>1807</v>
      </c>
      <c r="G37" s="213">
        <v>0</v>
      </c>
      <c r="H37" s="73" t="s">
        <v>72</v>
      </c>
      <c r="I37" s="71" t="s">
        <v>64</v>
      </c>
      <c r="J37" s="72" t="s">
        <v>1798</v>
      </c>
      <c r="K37" s="72">
        <v>3900000</v>
      </c>
      <c r="L37" s="70" t="s">
        <v>67</v>
      </c>
      <c r="M37" s="72" t="s">
        <v>1806</v>
      </c>
      <c r="N37" s="72">
        <v>1128127123</v>
      </c>
      <c r="O37" s="76">
        <v>13</v>
      </c>
      <c r="P37" s="214">
        <v>45302</v>
      </c>
      <c r="Q37" s="72">
        <v>4518689382</v>
      </c>
      <c r="R37" s="215">
        <v>45306</v>
      </c>
      <c r="S37" s="72">
        <v>3900000</v>
      </c>
      <c r="T37" s="73" t="s">
        <v>65</v>
      </c>
      <c r="U37" s="72">
        <v>41947381</v>
      </c>
      <c r="V37" s="72" t="s">
        <v>552</v>
      </c>
      <c r="W37" s="215">
        <v>45306</v>
      </c>
      <c r="X37" s="215">
        <v>45306</v>
      </c>
      <c r="Y37" s="116" t="s">
        <v>74</v>
      </c>
      <c r="Z37" s="215">
        <v>45324</v>
      </c>
      <c r="AA37" s="80">
        <f t="shared" si="0"/>
        <v>18</v>
      </c>
      <c r="AB37" s="72">
        <v>1</v>
      </c>
      <c r="AC37" s="72">
        <v>1100000</v>
      </c>
      <c r="AD37" s="72">
        <v>1</v>
      </c>
      <c r="AE37" s="214">
        <v>45331</v>
      </c>
      <c r="AF37" s="80">
        <f t="shared" si="1"/>
        <v>7</v>
      </c>
      <c r="AG37" s="72">
        <v>0</v>
      </c>
      <c r="AH37" s="72">
        <v>0</v>
      </c>
      <c r="AI37" s="214" t="s">
        <v>74</v>
      </c>
      <c r="AJ37" s="73">
        <v>0</v>
      </c>
      <c r="AK37" s="117" t="s">
        <v>74</v>
      </c>
      <c r="AL37" s="117" t="s">
        <v>74</v>
      </c>
      <c r="AM37" s="80">
        <f t="shared" si="2"/>
        <v>0</v>
      </c>
      <c r="AN37" s="80">
        <f>+K37+AC37-AH37</f>
        <v>5000000</v>
      </c>
      <c r="AO37" s="73" t="s">
        <v>66</v>
      </c>
      <c r="AP37" s="72">
        <v>3900000</v>
      </c>
      <c r="AQ37" s="73" t="s">
        <v>95</v>
      </c>
      <c r="AR37" s="72">
        <v>0</v>
      </c>
      <c r="AS37" s="118" t="s">
        <v>74</v>
      </c>
      <c r="AT37" s="216">
        <v>3900000</v>
      </c>
      <c r="AU37" s="83">
        <f t="shared" si="3"/>
        <v>1100000</v>
      </c>
      <c r="AV37" s="84">
        <f t="shared" si="4"/>
        <v>0.78</v>
      </c>
      <c r="AW37" s="214" t="s">
        <v>74</v>
      </c>
      <c r="AX37" s="73" t="s">
        <v>106</v>
      </c>
      <c r="AY37" s="72" t="s">
        <v>1805</v>
      </c>
      <c r="AZ37" s="70" t="s">
        <v>66</v>
      </c>
      <c r="BA37" s="70" t="s">
        <v>66</v>
      </c>
    </row>
    <row r="38" spans="2:53" x14ac:dyDescent="0.25">
      <c r="B38" s="70">
        <v>2024</v>
      </c>
      <c r="C38" s="70">
        <v>891780111</v>
      </c>
      <c r="D38" s="71" t="s">
        <v>63</v>
      </c>
      <c r="E38" s="72" t="s">
        <v>1804</v>
      </c>
      <c r="F38" s="72" t="s">
        <v>1803</v>
      </c>
      <c r="G38" s="213">
        <v>0</v>
      </c>
      <c r="H38" s="73" t="s">
        <v>72</v>
      </c>
      <c r="I38" s="71" t="s">
        <v>64</v>
      </c>
      <c r="J38" s="72" t="s">
        <v>1798</v>
      </c>
      <c r="K38" s="72">
        <v>3900000</v>
      </c>
      <c r="L38" s="70" t="s">
        <v>67</v>
      </c>
      <c r="M38" s="72" t="s">
        <v>1802</v>
      </c>
      <c r="N38" s="72">
        <v>36669052</v>
      </c>
      <c r="O38" s="76">
        <v>13</v>
      </c>
      <c r="P38" s="214">
        <v>45302</v>
      </c>
      <c r="Q38" s="72">
        <v>4518689382</v>
      </c>
      <c r="R38" s="215">
        <v>45306</v>
      </c>
      <c r="S38" s="72">
        <v>3900000</v>
      </c>
      <c r="T38" s="73" t="s">
        <v>65</v>
      </c>
      <c r="U38" s="72">
        <v>41947381</v>
      </c>
      <c r="V38" s="72" t="s">
        <v>552</v>
      </c>
      <c r="W38" s="215">
        <v>45306</v>
      </c>
      <c r="X38" s="215">
        <v>45306</v>
      </c>
      <c r="Y38" s="116" t="s">
        <v>74</v>
      </c>
      <c r="Z38" s="215">
        <v>45324</v>
      </c>
      <c r="AA38" s="80">
        <f t="shared" si="0"/>
        <v>18</v>
      </c>
      <c r="AB38" s="72">
        <v>0</v>
      </c>
      <c r="AC38" s="72">
        <v>0</v>
      </c>
      <c r="AD38" s="72">
        <v>0</v>
      </c>
      <c r="AE38" s="214" t="s">
        <v>74</v>
      </c>
      <c r="AF38" s="80">
        <f t="shared" si="1"/>
        <v>0</v>
      </c>
      <c r="AG38" s="72">
        <v>0</v>
      </c>
      <c r="AH38" s="72">
        <v>0</v>
      </c>
      <c r="AI38" s="214" t="s">
        <v>74</v>
      </c>
      <c r="AJ38" s="73">
        <v>0</v>
      </c>
      <c r="AK38" s="117" t="s">
        <v>74</v>
      </c>
      <c r="AL38" s="117" t="s">
        <v>74</v>
      </c>
      <c r="AM38" s="80">
        <f t="shared" si="2"/>
        <v>0</v>
      </c>
      <c r="AN38" s="80">
        <f>+K38+AC38-AH38</f>
        <v>3900000</v>
      </c>
      <c r="AO38" s="73" t="s">
        <v>66</v>
      </c>
      <c r="AP38" s="72">
        <v>3900000</v>
      </c>
      <c r="AQ38" s="73" t="s">
        <v>95</v>
      </c>
      <c r="AR38" s="72">
        <v>0</v>
      </c>
      <c r="AS38" s="118" t="s">
        <v>74</v>
      </c>
      <c r="AT38" s="216">
        <v>3900000</v>
      </c>
      <c r="AU38" s="83">
        <f t="shared" si="3"/>
        <v>0</v>
      </c>
      <c r="AV38" s="84">
        <f t="shared" si="4"/>
        <v>1</v>
      </c>
      <c r="AW38" s="214" t="s">
        <v>74</v>
      </c>
      <c r="AX38" s="73" t="s">
        <v>80</v>
      </c>
      <c r="AY38" s="72" t="s">
        <v>1801</v>
      </c>
      <c r="AZ38" s="70" t="s">
        <v>66</v>
      </c>
      <c r="BA38" s="70" t="s">
        <v>66</v>
      </c>
    </row>
    <row r="39" spans="2:53" x14ac:dyDescent="0.25">
      <c r="B39" s="70">
        <v>2024</v>
      </c>
      <c r="C39" s="70">
        <v>891780111</v>
      </c>
      <c r="D39" s="71" t="s">
        <v>63</v>
      </c>
      <c r="E39" s="72" t="s">
        <v>1800</v>
      </c>
      <c r="F39" s="72" t="s">
        <v>1799</v>
      </c>
      <c r="G39" s="213">
        <v>0</v>
      </c>
      <c r="H39" s="73" t="s">
        <v>72</v>
      </c>
      <c r="I39" s="71" t="s">
        <v>64</v>
      </c>
      <c r="J39" s="72" t="s">
        <v>1798</v>
      </c>
      <c r="K39" s="72">
        <v>3900000</v>
      </c>
      <c r="L39" s="70" t="s">
        <v>67</v>
      </c>
      <c r="M39" s="72" t="s">
        <v>1797</v>
      </c>
      <c r="N39" s="72">
        <v>1221974278</v>
      </c>
      <c r="O39" s="76">
        <v>13</v>
      </c>
      <c r="P39" s="214">
        <v>45302</v>
      </c>
      <c r="Q39" s="72">
        <v>4518689382</v>
      </c>
      <c r="R39" s="215">
        <v>45306</v>
      </c>
      <c r="S39" s="72">
        <v>3900000</v>
      </c>
      <c r="T39" s="73" t="s">
        <v>65</v>
      </c>
      <c r="U39" s="72">
        <v>41947381</v>
      </c>
      <c r="V39" s="72" t="s">
        <v>552</v>
      </c>
      <c r="W39" s="215">
        <v>45306</v>
      </c>
      <c r="X39" s="215">
        <v>45306</v>
      </c>
      <c r="Y39" s="116" t="s">
        <v>74</v>
      </c>
      <c r="Z39" s="215">
        <v>45324</v>
      </c>
      <c r="AA39" s="80">
        <f t="shared" si="0"/>
        <v>18</v>
      </c>
      <c r="AB39" s="72">
        <v>1</v>
      </c>
      <c r="AC39" s="72">
        <v>1100000</v>
      </c>
      <c r="AD39" s="72">
        <v>1</v>
      </c>
      <c r="AE39" s="214">
        <v>45331</v>
      </c>
      <c r="AF39" s="80">
        <f t="shared" si="1"/>
        <v>7</v>
      </c>
      <c r="AG39" s="72">
        <v>0</v>
      </c>
      <c r="AH39" s="72">
        <v>0</v>
      </c>
      <c r="AI39" s="214" t="s">
        <v>74</v>
      </c>
      <c r="AJ39" s="73">
        <v>0</v>
      </c>
      <c r="AK39" s="117" t="s">
        <v>74</v>
      </c>
      <c r="AL39" s="117" t="s">
        <v>74</v>
      </c>
      <c r="AM39" s="80">
        <f t="shared" si="2"/>
        <v>0</v>
      </c>
      <c r="AN39" s="80">
        <f>+K39+AC39-AH39</f>
        <v>5000000</v>
      </c>
      <c r="AO39" s="73" t="s">
        <v>66</v>
      </c>
      <c r="AP39" s="72">
        <v>3900000</v>
      </c>
      <c r="AQ39" s="73" t="s">
        <v>95</v>
      </c>
      <c r="AR39" s="72">
        <v>0</v>
      </c>
      <c r="AS39" s="118" t="s">
        <v>74</v>
      </c>
      <c r="AT39" s="216">
        <v>3900000</v>
      </c>
      <c r="AU39" s="83">
        <f t="shared" si="3"/>
        <v>1100000</v>
      </c>
      <c r="AV39" s="84">
        <f t="shared" si="4"/>
        <v>0.78</v>
      </c>
      <c r="AW39" s="214" t="s">
        <v>74</v>
      </c>
      <c r="AX39" s="73" t="s">
        <v>106</v>
      </c>
      <c r="AY39" s="72" t="s">
        <v>1796</v>
      </c>
      <c r="AZ39" s="70" t="s">
        <v>66</v>
      </c>
      <c r="BA39" s="70" t="s">
        <v>66</v>
      </c>
    </row>
    <row r="40" spans="2:53" x14ac:dyDescent="0.25">
      <c r="B40" s="70">
        <v>2024</v>
      </c>
      <c r="C40" s="70">
        <v>891780111</v>
      </c>
      <c r="D40" s="71" t="s">
        <v>63</v>
      </c>
      <c r="E40" s="72" t="s">
        <v>1795</v>
      </c>
      <c r="F40" s="72" t="s">
        <v>1794</v>
      </c>
      <c r="G40" s="213">
        <v>0</v>
      </c>
      <c r="H40" s="73" t="s">
        <v>72</v>
      </c>
      <c r="I40" s="71" t="s">
        <v>64</v>
      </c>
      <c r="J40" s="72" t="s">
        <v>1793</v>
      </c>
      <c r="K40" s="72">
        <v>13667000</v>
      </c>
      <c r="L40" s="70" t="s">
        <v>67</v>
      </c>
      <c r="M40" s="72" t="s">
        <v>1792</v>
      </c>
      <c r="N40" s="72">
        <v>1082941024</v>
      </c>
      <c r="O40" s="76">
        <v>14</v>
      </c>
      <c r="P40" s="215">
        <v>45302</v>
      </c>
      <c r="Q40" s="72">
        <v>2126349000</v>
      </c>
      <c r="R40" s="215">
        <v>45306</v>
      </c>
      <c r="S40" s="72">
        <v>13667000</v>
      </c>
      <c r="T40" s="73" t="s">
        <v>65</v>
      </c>
      <c r="U40" s="72">
        <v>12621405</v>
      </c>
      <c r="V40" s="72" t="s">
        <v>546</v>
      </c>
      <c r="W40" s="215">
        <v>45306</v>
      </c>
      <c r="X40" s="215">
        <v>45306</v>
      </c>
      <c r="Y40" s="116" t="s">
        <v>74</v>
      </c>
      <c r="Z40" s="215">
        <v>45457</v>
      </c>
      <c r="AA40" s="80">
        <f t="shared" si="0"/>
        <v>151</v>
      </c>
      <c r="AB40" s="72">
        <v>0</v>
      </c>
      <c r="AC40" s="72">
        <v>0</v>
      </c>
      <c r="AD40" s="72">
        <v>0</v>
      </c>
      <c r="AE40" s="214" t="s">
        <v>74</v>
      </c>
      <c r="AF40" s="80">
        <f t="shared" si="1"/>
        <v>0</v>
      </c>
      <c r="AG40" s="72">
        <v>0</v>
      </c>
      <c r="AH40" s="72">
        <v>0</v>
      </c>
      <c r="AI40" s="214" t="s">
        <v>74</v>
      </c>
      <c r="AJ40" s="73">
        <v>0</v>
      </c>
      <c r="AK40" s="117" t="s">
        <v>74</v>
      </c>
      <c r="AL40" s="117" t="s">
        <v>74</v>
      </c>
      <c r="AM40" s="80">
        <f t="shared" si="2"/>
        <v>0</v>
      </c>
      <c r="AN40" s="80">
        <f>+K40+AC40-AH40</f>
        <v>13667000</v>
      </c>
      <c r="AO40" s="73" t="s">
        <v>66</v>
      </c>
      <c r="AP40" s="72">
        <v>13667000</v>
      </c>
      <c r="AQ40" s="73" t="s">
        <v>95</v>
      </c>
      <c r="AR40" s="72">
        <v>0</v>
      </c>
      <c r="AS40" s="118" t="s">
        <v>74</v>
      </c>
      <c r="AT40" s="216">
        <v>2500000</v>
      </c>
      <c r="AU40" s="83">
        <f t="shared" si="3"/>
        <v>11167000</v>
      </c>
      <c r="AV40" s="84">
        <f t="shared" si="4"/>
        <v>0.18292236774712811</v>
      </c>
      <c r="AW40" s="214" t="s">
        <v>74</v>
      </c>
      <c r="AX40" s="73" t="s">
        <v>106</v>
      </c>
      <c r="AY40" s="72" t="s">
        <v>1791</v>
      </c>
      <c r="AZ40" s="70" t="s">
        <v>66</v>
      </c>
      <c r="BA40" s="70" t="s">
        <v>66</v>
      </c>
    </row>
    <row r="41" spans="2:53" x14ac:dyDescent="0.25">
      <c r="B41" s="70">
        <v>2024</v>
      </c>
      <c r="C41" s="70">
        <v>891780111</v>
      </c>
      <c r="D41" s="71" t="s">
        <v>63</v>
      </c>
      <c r="E41" s="72" t="s">
        <v>1790</v>
      </c>
      <c r="F41" s="72" t="s">
        <v>1789</v>
      </c>
      <c r="G41" s="213">
        <v>0</v>
      </c>
      <c r="H41" s="73" t="s">
        <v>72</v>
      </c>
      <c r="I41" s="71" t="s">
        <v>64</v>
      </c>
      <c r="J41" s="72" t="s">
        <v>1788</v>
      </c>
      <c r="K41" s="72">
        <v>28233000</v>
      </c>
      <c r="L41" s="70" t="s">
        <v>67</v>
      </c>
      <c r="M41" s="72" t="s">
        <v>1787</v>
      </c>
      <c r="N41" s="72">
        <v>84457585</v>
      </c>
      <c r="O41" s="76">
        <v>13</v>
      </c>
      <c r="P41" s="214">
        <v>45302</v>
      </c>
      <c r="Q41" s="72">
        <v>4518689382</v>
      </c>
      <c r="R41" s="215">
        <v>45306</v>
      </c>
      <c r="S41" s="72">
        <v>28233000</v>
      </c>
      <c r="T41" s="73" t="s">
        <v>65</v>
      </c>
      <c r="U41" s="72">
        <v>85455983</v>
      </c>
      <c r="V41" s="72" t="s">
        <v>697</v>
      </c>
      <c r="W41" s="215">
        <v>45306</v>
      </c>
      <c r="X41" s="215">
        <v>45306</v>
      </c>
      <c r="Y41" s="116" t="s">
        <v>74</v>
      </c>
      <c r="Z41" s="215">
        <v>45457</v>
      </c>
      <c r="AA41" s="80">
        <f t="shared" si="0"/>
        <v>151</v>
      </c>
      <c r="AB41" s="72">
        <v>0</v>
      </c>
      <c r="AC41" s="72">
        <v>0</v>
      </c>
      <c r="AD41" s="72">
        <v>0</v>
      </c>
      <c r="AE41" s="214" t="s">
        <v>74</v>
      </c>
      <c r="AF41" s="80">
        <f t="shared" si="1"/>
        <v>0</v>
      </c>
      <c r="AG41" s="72">
        <v>0</v>
      </c>
      <c r="AH41" s="72">
        <v>0</v>
      </c>
      <c r="AI41" s="214" t="s">
        <v>74</v>
      </c>
      <c r="AJ41" s="73">
        <v>0</v>
      </c>
      <c r="AK41" s="117" t="s">
        <v>74</v>
      </c>
      <c r="AL41" s="117" t="s">
        <v>74</v>
      </c>
      <c r="AM41" s="80">
        <f t="shared" si="2"/>
        <v>0</v>
      </c>
      <c r="AN41" s="80">
        <f>+K41+AC41-AH41</f>
        <v>28233000</v>
      </c>
      <c r="AO41" s="73" t="s">
        <v>66</v>
      </c>
      <c r="AP41" s="72">
        <v>28233000</v>
      </c>
      <c r="AQ41" s="73" t="s">
        <v>95</v>
      </c>
      <c r="AR41" s="72">
        <v>0</v>
      </c>
      <c r="AS41" s="118" t="s">
        <v>74</v>
      </c>
      <c r="AT41" s="216">
        <v>3667000</v>
      </c>
      <c r="AU41" s="83">
        <f t="shared" si="3"/>
        <v>24566000</v>
      </c>
      <c r="AV41" s="84">
        <f t="shared" si="4"/>
        <v>0.12988346969857967</v>
      </c>
      <c r="AW41" s="214" t="s">
        <v>74</v>
      </c>
      <c r="AX41" s="73" t="s">
        <v>106</v>
      </c>
      <c r="AY41" s="72" t="s">
        <v>1786</v>
      </c>
      <c r="AZ41" s="70" t="s">
        <v>66</v>
      </c>
      <c r="BA41" s="70" t="s">
        <v>66</v>
      </c>
    </row>
    <row r="42" spans="2:53" x14ac:dyDescent="0.25">
      <c r="B42" s="70">
        <v>2024</v>
      </c>
      <c r="C42" s="70">
        <v>891780111</v>
      </c>
      <c r="D42" s="71" t="s">
        <v>63</v>
      </c>
      <c r="E42" s="72" t="s">
        <v>1785</v>
      </c>
      <c r="F42" s="72" t="s">
        <v>1784</v>
      </c>
      <c r="G42" s="213">
        <v>0</v>
      </c>
      <c r="H42" s="73" t="s">
        <v>72</v>
      </c>
      <c r="I42" s="71" t="s">
        <v>64</v>
      </c>
      <c r="J42" s="72" t="s">
        <v>1779</v>
      </c>
      <c r="K42" s="72">
        <v>2900000</v>
      </c>
      <c r="L42" s="70" t="s">
        <v>67</v>
      </c>
      <c r="M42" s="72" t="s">
        <v>1783</v>
      </c>
      <c r="N42" s="72">
        <v>1082912086</v>
      </c>
      <c r="O42" s="76">
        <v>13</v>
      </c>
      <c r="P42" s="214">
        <v>45302</v>
      </c>
      <c r="Q42" s="72">
        <v>4518689382</v>
      </c>
      <c r="R42" s="215">
        <v>45307</v>
      </c>
      <c r="S42" s="72">
        <v>2900000</v>
      </c>
      <c r="T42" s="73" t="s">
        <v>65</v>
      </c>
      <c r="U42" s="72">
        <v>41947381</v>
      </c>
      <c r="V42" s="72" t="s">
        <v>552</v>
      </c>
      <c r="W42" s="215">
        <v>45307</v>
      </c>
      <c r="X42" s="215">
        <v>45307</v>
      </c>
      <c r="Y42" s="116" t="s">
        <v>74</v>
      </c>
      <c r="Z42" s="215">
        <v>45318</v>
      </c>
      <c r="AA42" s="80">
        <f t="shared" si="0"/>
        <v>11</v>
      </c>
      <c r="AB42" s="72">
        <v>0</v>
      </c>
      <c r="AC42" s="72">
        <v>0</v>
      </c>
      <c r="AD42" s="72">
        <v>0</v>
      </c>
      <c r="AE42" s="214" t="s">
        <v>74</v>
      </c>
      <c r="AF42" s="80">
        <f t="shared" si="1"/>
        <v>0</v>
      </c>
      <c r="AG42" s="72">
        <v>0</v>
      </c>
      <c r="AH42" s="72">
        <v>0</v>
      </c>
      <c r="AI42" s="214" t="s">
        <v>74</v>
      </c>
      <c r="AJ42" s="73">
        <v>0</v>
      </c>
      <c r="AK42" s="117" t="s">
        <v>74</v>
      </c>
      <c r="AL42" s="117" t="s">
        <v>74</v>
      </c>
      <c r="AM42" s="80">
        <f t="shared" si="2"/>
        <v>0</v>
      </c>
      <c r="AN42" s="80">
        <f>+K42+AC42-AH42</f>
        <v>2900000</v>
      </c>
      <c r="AO42" s="73" t="s">
        <v>66</v>
      </c>
      <c r="AP42" s="72">
        <v>2900000</v>
      </c>
      <c r="AQ42" s="73" t="s">
        <v>95</v>
      </c>
      <c r="AR42" s="72">
        <v>0</v>
      </c>
      <c r="AS42" s="118" t="s">
        <v>74</v>
      </c>
      <c r="AT42" s="216">
        <v>2900000</v>
      </c>
      <c r="AU42" s="83">
        <f t="shared" si="3"/>
        <v>0</v>
      </c>
      <c r="AV42" s="84">
        <f t="shared" si="4"/>
        <v>1</v>
      </c>
      <c r="AW42" s="214" t="s">
        <v>74</v>
      </c>
      <c r="AX42" s="73" t="s">
        <v>80</v>
      </c>
      <c r="AY42" s="72" t="s">
        <v>1782</v>
      </c>
      <c r="AZ42" s="70" t="s">
        <v>66</v>
      </c>
      <c r="BA42" s="70" t="s">
        <v>66</v>
      </c>
    </row>
    <row r="43" spans="2:53" x14ac:dyDescent="0.25">
      <c r="B43" s="70">
        <v>2024</v>
      </c>
      <c r="C43" s="70">
        <v>891780111</v>
      </c>
      <c r="D43" s="71" t="s">
        <v>63</v>
      </c>
      <c r="E43" s="72" t="s">
        <v>1781</v>
      </c>
      <c r="F43" s="72" t="s">
        <v>1780</v>
      </c>
      <c r="G43" s="213">
        <v>0</v>
      </c>
      <c r="H43" s="73" t="s">
        <v>72</v>
      </c>
      <c r="I43" s="71" t="s">
        <v>64</v>
      </c>
      <c r="J43" s="72" t="s">
        <v>1779</v>
      </c>
      <c r="K43" s="72">
        <v>2900000</v>
      </c>
      <c r="L43" s="70" t="s">
        <v>67</v>
      </c>
      <c r="M43" s="72" t="s">
        <v>1778</v>
      </c>
      <c r="N43" s="72">
        <v>57466769</v>
      </c>
      <c r="O43" s="76">
        <v>13</v>
      </c>
      <c r="P43" s="214">
        <v>45302</v>
      </c>
      <c r="Q43" s="72">
        <v>4518689382</v>
      </c>
      <c r="R43" s="215">
        <v>45307</v>
      </c>
      <c r="S43" s="72">
        <v>2900000</v>
      </c>
      <c r="T43" s="73" t="s">
        <v>65</v>
      </c>
      <c r="U43" s="72">
        <v>41947381</v>
      </c>
      <c r="V43" s="72" t="s">
        <v>552</v>
      </c>
      <c r="W43" s="215">
        <v>45307</v>
      </c>
      <c r="X43" s="215">
        <v>45307</v>
      </c>
      <c r="Y43" s="116" t="s">
        <v>74</v>
      </c>
      <c r="Z43" s="215">
        <v>45318</v>
      </c>
      <c r="AA43" s="80">
        <f t="shared" si="0"/>
        <v>11</v>
      </c>
      <c r="AB43" s="72">
        <v>0</v>
      </c>
      <c r="AC43" s="72">
        <v>0</v>
      </c>
      <c r="AD43" s="72">
        <v>0</v>
      </c>
      <c r="AE43" s="214" t="s">
        <v>74</v>
      </c>
      <c r="AF43" s="80">
        <f t="shared" si="1"/>
        <v>0</v>
      </c>
      <c r="AG43" s="72">
        <v>0</v>
      </c>
      <c r="AH43" s="72">
        <v>0</v>
      </c>
      <c r="AI43" s="214" t="s">
        <v>74</v>
      </c>
      <c r="AJ43" s="73">
        <v>0</v>
      </c>
      <c r="AK43" s="117" t="s">
        <v>74</v>
      </c>
      <c r="AL43" s="117" t="s">
        <v>74</v>
      </c>
      <c r="AM43" s="80">
        <f t="shared" si="2"/>
        <v>0</v>
      </c>
      <c r="AN43" s="80">
        <f>+K43+AC43-AH43</f>
        <v>2900000</v>
      </c>
      <c r="AO43" s="73" t="s">
        <v>66</v>
      </c>
      <c r="AP43" s="72">
        <v>2900000</v>
      </c>
      <c r="AQ43" s="73" t="s">
        <v>95</v>
      </c>
      <c r="AR43" s="72">
        <v>0</v>
      </c>
      <c r="AS43" s="118" t="s">
        <v>74</v>
      </c>
      <c r="AT43" s="216">
        <v>2900000</v>
      </c>
      <c r="AU43" s="83">
        <f t="shared" si="3"/>
        <v>0</v>
      </c>
      <c r="AV43" s="84">
        <f t="shared" si="4"/>
        <v>1</v>
      </c>
      <c r="AW43" s="214" t="s">
        <v>74</v>
      </c>
      <c r="AX43" s="73" t="s">
        <v>80</v>
      </c>
      <c r="AY43" s="72" t="s">
        <v>1777</v>
      </c>
      <c r="AZ43" s="70" t="s">
        <v>66</v>
      </c>
      <c r="BA43" s="70" t="s">
        <v>66</v>
      </c>
    </row>
    <row r="44" spans="2:53" x14ac:dyDescent="0.25">
      <c r="B44" s="70">
        <v>2024</v>
      </c>
      <c r="C44" s="70">
        <v>891780111</v>
      </c>
      <c r="D44" s="71" t="s">
        <v>63</v>
      </c>
      <c r="E44" s="72" t="s">
        <v>1776</v>
      </c>
      <c r="F44" s="72" t="s">
        <v>1775</v>
      </c>
      <c r="G44" s="213">
        <v>0</v>
      </c>
      <c r="H44" s="73" t="s">
        <v>72</v>
      </c>
      <c r="I44" s="71" t="s">
        <v>64</v>
      </c>
      <c r="J44" s="72" t="s">
        <v>1774</v>
      </c>
      <c r="K44" s="72">
        <v>15000000</v>
      </c>
      <c r="L44" s="70" t="s">
        <v>67</v>
      </c>
      <c r="M44" s="72" t="s">
        <v>1773</v>
      </c>
      <c r="N44" s="72">
        <v>57414091</v>
      </c>
      <c r="O44" s="76">
        <v>13</v>
      </c>
      <c r="P44" s="214">
        <v>45302</v>
      </c>
      <c r="Q44" s="72">
        <v>4518689382</v>
      </c>
      <c r="R44" s="215">
        <v>45307</v>
      </c>
      <c r="S44" s="72">
        <v>15000000</v>
      </c>
      <c r="T44" s="73" t="s">
        <v>65</v>
      </c>
      <c r="U44" s="72">
        <v>36557666</v>
      </c>
      <c r="V44" s="72" t="s">
        <v>779</v>
      </c>
      <c r="W44" s="215">
        <v>45307</v>
      </c>
      <c r="X44" s="215">
        <v>45307</v>
      </c>
      <c r="Y44" s="116" t="s">
        <v>74</v>
      </c>
      <c r="Z44" s="215">
        <v>45457</v>
      </c>
      <c r="AA44" s="80">
        <f t="shared" si="0"/>
        <v>150</v>
      </c>
      <c r="AB44" s="72">
        <v>0</v>
      </c>
      <c r="AC44" s="72">
        <v>0</v>
      </c>
      <c r="AD44" s="72">
        <v>0</v>
      </c>
      <c r="AE44" s="214" t="s">
        <v>74</v>
      </c>
      <c r="AF44" s="80">
        <f t="shared" si="1"/>
        <v>0</v>
      </c>
      <c r="AG44" s="72">
        <v>0</v>
      </c>
      <c r="AH44" s="72">
        <v>0</v>
      </c>
      <c r="AI44" s="214" t="s">
        <v>74</v>
      </c>
      <c r="AJ44" s="73">
        <v>0</v>
      </c>
      <c r="AK44" s="117" t="s">
        <v>74</v>
      </c>
      <c r="AL44" s="117" t="s">
        <v>74</v>
      </c>
      <c r="AM44" s="80">
        <f t="shared" si="2"/>
        <v>0</v>
      </c>
      <c r="AN44" s="80">
        <f>+K44+AC44-AH44</f>
        <v>15000000</v>
      </c>
      <c r="AO44" s="73" t="s">
        <v>66</v>
      </c>
      <c r="AP44" s="72">
        <v>15000000</v>
      </c>
      <c r="AQ44" s="73" t="s">
        <v>95</v>
      </c>
      <c r="AR44" s="72">
        <v>0</v>
      </c>
      <c r="AS44" s="118" t="s">
        <v>74</v>
      </c>
      <c r="AT44" s="216">
        <v>1600000</v>
      </c>
      <c r="AU44" s="83">
        <f t="shared" si="3"/>
        <v>13400000</v>
      </c>
      <c r="AV44" s="84">
        <f t="shared" si="4"/>
        <v>0.10666666666666667</v>
      </c>
      <c r="AW44" s="214" t="s">
        <v>74</v>
      </c>
      <c r="AX44" s="73" t="s">
        <v>106</v>
      </c>
      <c r="AY44" s="72" t="s">
        <v>1772</v>
      </c>
      <c r="AZ44" s="70" t="s">
        <v>66</v>
      </c>
      <c r="BA44" s="70" t="s">
        <v>66</v>
      </c>
    </row>
    <row r="45" spans="2:53" x14ac:dyDescent="0.25">
      <c r="B45" s="70">
        <v>2024</v>
      </c>
      <c r="C45" s="70">
        <v>891780111</v>
      </c>
      <c r="D45" s="71" t="s">
        <v>63</v>
      </c>
      <c r="E45" s="72" t="s">
        <v>1771</v>
      </c>
      <c r="F45" s="72" t="s">
        <v>1770</v>
      </c>
      <c r="G45" s="213">
        <v>0</v>
      </c>
      <c r="H45" s="73" t="s">
        <v>72</v>
      </c>
      <c r="I45" s="71" t="s">
        <v>64</v>
      </c>
      <c r="J45" s="72" t="s">
        <v>1769</v>
      </c>
      <c r="K45" s="72">
        <v>18000000</v>
      </c>
      <c r="L45" s="70" t="s">
        <v>67</v>
      </c>
      <c r="M45" s="72" t="s">
        <v>1768</v>
      </c>
      <c r="N45" s="72">
        <v>39049050</v>
      </c>
      <c r="O45" s="76">
        <v>13</v>
      </c>
      <c r="P45" s="214">
        <v>45302</v>
      </c>
      <c r="Q45" s="72">
        <v>4518689382</v>
      </c>
      <c r="R45" s="215">
        <v>45307</v>
      </c>
      <c r="S45" s="72">
        <v>18000000</v>
      </c>
      <c r="T45" s="73" t="s">
        <v>65</v>
      </c>
      <c r="U45" s="72">
        <v>36557666</v>
      </c>
      <c r="V45" s="72" t="s">
        <v>779</v>
      </c>
      <c r="W45" s="215">
        <v>45307</v>
      </c>
      <c r="X45" s="215">
        <v>45307</v>
      </c>
      <c r="Y45" s="116" t="s">
        <v>74</v>
      </c>
      <c r="Z45" s="215">
        <v>45457</v>
      </c>
      <c r="AA45" s="80">
        <f t="shared" si="0"/>
        <v>150</v>
      </c>
      <c r="AB45" s="72">
        <v>0</v>
      </c>
      <c r="AC45" s="72">
        <v>0</v>
      </c>
      <c r="AD45" s="72">
        <v>0</v>
      </c>
      <c r="AE45" s="214" t="s">
        <v>74</v>
      </c>
      <c r="AF45" s="80">
        <f t="shared" si="1"/>
        <v>0</v>
      </c>
      <c r="AG45" s="72">
        <v>0</v>
      </c>
      <c r="AH45" s="72">
        <v>0</v>
      </c>
      <c r="AI45" s="214" t="s">
        <v>74</v>
      </c>
      <c r="AJ45" s="73">
        <v>0</v>
      </c>
      <c r="AK45" s="117" t="s">
        <v>74</v>
      </c>
      <c r="AL45" s="117" t="s">
        <v>74</v>
      </c>
      <c r="AM45" s="80">
        <f t="shared" si="2"/>
        <v>0</v>
      </c>
      <c r="AN45" s="80">
        <f>+K45+AC45-AH45</f>
        <v>18000000</v>
      </c>
      <c r="AO45" s="73" t="s">
        <v>66</v>
      </c>
      <c r="AP45" s="72">
        <v>18000000</v>
      </c>
      <c r="AQ45" s="73" t="s">
        <v>95</v>
      </c>
      <c r="AR45" s="72">
        <v>0</v>
      </c>
      <c r="AS45" s="118" t="s">
        <v>74</v>
      </c>
      <c r="AT45" s="216">
        <v>1920000</v>
      </c>
      <c r="AU45" s="83">
        <f t="shared" si="3"/>
        <v>16080000</v>
      </c>
      <c r="AV45" s="84">
        <f t="shared" si="4"/>
        <v>0.10666666666666667</v>
      </c>
      <c r="AW45" s="214" t="s">
        <v>74</v>
      </c>
      <c r="AX45" s="73" t="s">
        <v>106</v>
      </c>
      <c r="AY45" s="72" t="s">
        <v>1767</v>
      </c>
      <c r="AZ45" s="70" t="s">
        <v>66</v>
      </c>
      <c r="BA45" s="70" t="s">
        <v>66</v>
      </c>
    </row>
    <row r="46" spans="2:53" x14ac:dyDescent="0.25">
      <c r="B46" s="70">
        <v>2024</v>
      </c>
      <c r="C46" s="70">
        <v>891780111</v>
      </c>
      <c r="D46" s="71" t="s">
        <v>63</v>
      </c>
      <c r="E46" s="72" t="s">
        <v>1766</v>
      </c>
      <c r="F46" s="72" t="s">
        <v>1765</v>
      </c>
      <c r="G46" s="213">
        <v>0</v>
      </c>
      <c r="H46" s="73" t="s">
        <v>72</v>
      </c>
      <c r="I46" s="71" t="s">
        <v>64</v>
      </c>
      <c r="J46" s="72" t="s">
        <v>1764</v>
      </c>
      <c r="K46" s="72">
        <v>12833000</v>
      </c>
      <c r="L46" s="70" t="s">
        <v>67</v>
      </c>
      <c r="M46" s="72" t="s">
        <v>1763</v>
      </c>
      <c r="N46" s="72">
        <v>1082880869</v>
      </c>
      <c r="O46" s="76">
        <v>14</v>
      </c>
      <c r="P46" s="215">
        <v>45302</v>
      </c>
      <c r="Q46" s="72">
        <v>2126349000</v>
      </c>
      <c r="R46" s="215">
        <v>45307</v>
      </c>
      <c r="S46" s="72">
        <v>12833000</v>
      </c>
      <c r="T46" s="73" t="s">
        <v>65</v>
      </c>
      <c r="U46" s="72">
        <v>57444673</v>
      </c>
      <c r="V46" s="72" t="s">
        <v>610</v>
      </c>
      <c r="W46" s="215">
        <v>45307</v>
      </c>
      <c r="X46" s="215">
        <v>45307</v>
      </c>
      <c r="Y46" s="116" t="s">
        <v>74</v>
      </c>
      <c r="Z46" s="215">
        <v>45457</v>
      </c>
      <c r="AA46" s="80">
        <f t="shared" si="0"/>
        <v>150</v>
      </c>
      <c r="AB46" s="72">
        <v>0</v>
      </c>
      <c r="AC46" s="72">
        <v>0</v>
      </c>
      <c r="AD46" s="72">
        <v>0</v>
      </c>
      <c r="AE46" s="214" t="s">
        <v>74</v>
      </c>
      <c r="AF46" s="80">
        <f t="shared" si="1"/>
        <v>0</v>
      </c>
      <c r="AG46" s="72">
        <v>0</v>
      </c>
      <c r="AH46" s="72">
        <v>0</v>
      </c>
      <c r="AI46" s="214" t="s">
        <v>74</v>
      </c>
      <c r="AJ46" s="73">
        <v>0</v>
      </c>
      <c r="AK46" s="117" t="s">
        <v>74</v>
      </c>
      <c r="AL46" s="117" t="s">
        <v>74</v>
      </c>
      <c r="AM46" s="80">
        <f t="shared" si="2"/>
        <v>0</v>
      </c>
      <c r="AN46" s="80">
        <f>+K46+AC46-AH46</f>
        <v>12833000</v>
      </c>
      <c r="AO46" s="73" t="s">
        <v>66</v>
      </c>
      <c r="AP46" s="72">
        <v>12833000</v>
      </c>
      <c r="AQ46" s="73" t="s">
        <v>95</v>
      </c>
      <c r="AR46" s="72">
        <v>0</v>
      </c>
      <c r="AS46" s="118" t="s">
        <v>74</v>
      </c>
      <c r="AT46" s="216">
        <v>1667000</v>
      </c>
      <c r="AU46" s="83">
        <f t="shared" si="3"/>
        <v>11166000</v>
      </c>
      <c r="AV46" s="84">
        <f t="shared" si="4"/>
        <v>0.12989947790851711</v>
      </c>
      <c r="AW46" s="214" t="s">
        <v>74</v>
      </c>
      <c r="AX46" s="73" t="s">
        <v>106</v>
      </c>
      <c r="AY46" s="72" t="s">
        <v>1762</v>
      </c>
      <c r="AZ46" s="70" t="s">
        <v>66</v>
      </c>
      <c r="BA46" s="70" t="s">
        <v>66</v>
      </c>
    </row>
    <row r="47" spans="2:53" x14ac:dyDescent="0.25">
      <c r="B47" s="70">
        <v>2024</v>
      </c>
      <c r="C47" s="70">
        <v>891780111</v>
      </c>
      <c r="D47" s="71" t="s">
        <v>63</v>
      </c>
      <c r="E47" s="72" t="s">
        <v>1761</v>
      </c>
      <c r="F47" s="72" t="s">
        <v>1760</v>
      </c>
      <c r="G47" s="213">
        <v>0</v>
      </c>
      <c r="H47" s="73" t="s">
        <v>72</v>
      </c>
      <c r="I47" s="71" t="s">
        <v>64</v>
      </c>
      <c r="J47" s="72" t="s">
        <v>1759</v>
      </c>
      <c r="K47" s="72">
        <v>10780000</v>
      </c>
      <c r="L47" s="70" t="s">
        <v>67</v>
      </c>
      <c r="M47" s="72" t="s">
        <v>1758</v>
      </c>
      <c r="N47" s="72">
        <v>1082915041</v>
      </c>
      <c r="O47" s="76">
        <v>14</v>
      </c>
      <c r="P47" s="215">
        <v>45302</v>
      </c>
      <c r="Q47" s="72">
        <v>2126349000</v>
      </c>
      <c r="R47" s="215">
        <v>45307</v>
      </c>
      <c r="S47" s="72">
        <v>10780000</v>
      </c>
      <c r="T47" s="73" t="s">
        <v>65</v>
      </c>
      <c r="U47" s="72">
        <v>57444673</v>
      </c>
      <c r="V47" s="72" t="s">
        <v>610</v>
      </c>
      <c r="W47" s="215">
        <v>45307</v>
      </c>
      <c r="X47" s="215">
        <v>45307</v>
      </c>
      <c r="Y47" s="116" t="s">
        <v>74</v>
      </c>
      <c r="Z47" s="215">
        <v>45457</v>
      </c>
      <c r="AA47" s="80">
        <f t="shared" si="0"/>
        <v>150</v>
      </c>
      <c r="AB47" s="72">
        <v>0</v>
      </c>
      <c r="AC47" s="72">
        <v>0</v>
      </c>
      <c r="AD47" s="72">
        <v>0</v>
      </c>
      <c r="AE47" s="214" t="s">
        <v>74</v>
      </c>
      <c r="AF47" s="80">
        <f t="shared" si="1"/>
        <v>0</v>
      </c>
      <c r="AG47" s="72">
        <v>0</v>
      </c>
      <c r="AH47" s="72">
        <v>0</v>
      </c>
      <c r="AI47" s="214" t="s">
        <v>74</v>
      </c>
      <c r="AJ47" s="73">
        <v>0</v>
      </c>
      <c r="AK47" s="117" t="s">
        <v>74</v>
      </c>
      <c r="AL47" s="117" t="s">
        <v>74</v>
      </c>
      <c r="AM47" s="80">
        <f t="shared" si="2"/>
        <v>0</v>
      </c>
      <c r="AN47" s="80">
        <f>+K47+AC47-AH47</f>
        <v>10780000</v>
      </c>
      <c r="AO47" s="73" t="s">
        <v>66</v>
      </c>
      <c r="AP47" s="72">
        <v>10780000</v>
      </c>
      <c r="AQ47" s="73" t="s">
        <v>95</v>
      </c>
      <c r="AR47" s="72">
        <v>0</v>
      </c>
      <c r="AS47" s="118" t="s">
        <v>74</v>
      </c>
      <c r="AT47" s="216">
        <v>1400000</v>
      </c>
      <c r="AU47" s="83">
        <f t="shared" si="3"/>
        <v>9380000</v>
      </c>
      <c r="AV47" s="84">
        <f t="shared" si="4"/>
        <v>0.12987012987012986</v>
      </c>
      <c r="AW47" s="214" t="s">
        <v>74</v>
      </c>
      <c r="AX47" s="73" t="s">
        <v>106</v>
      </c>
      <c r="AY47" s="72" t="s">
        <v>1757</v>
      </c>
      <c r="AZ47" s="70" t="s">
        <v>66</v>
      </c>
      <c r="BA47" s="70" t="s">
        <v>66</v>
      </c>
    </row>
    <row r="48" spans="2:53" x14ac:dyDescent="0.25">
      <c r="B48" s="70">
        <v>2024</v>
      </c>
      <c r="C48" s="70">
        <v>891780111</v>
      </c>
      <c r="D48" s="71" t="s">
        <v>63</v>
      </c>
      <c r="E48" s="72" t="s">
        <v>1756</v>
      </c>
      <c r="F48" s="72" t="s">
        <v>1755</v>
      </c>
      <c r="G48" s="213">
        <v>0</v>
      </c>
      <c r="H48" s="73" t="s">
        <v>72</v>
      </c>
      <c r="I48" s="71" t="s">
        <v>64</v>
      </c>
      <c r="J48" s="72" t="s">
        <v>1754</v>
      </c>
      <c r="K48" s="72">
        <v>16500000</v>
      </c>
      <c r="L48" s="70" t="s">
        <v>67</v>
      </c>
      <c r="M48" s="72" t="s">
        <v>1753</v>
      </c>
      <c r="N48" s="72">
        <v>26671855</v>
      </c>
      <c r="O48" s="76">
        <v>13</v>
      </c>
      <c r="P48" s="214">
        <v>45302</v>
      </c>
      <c r="Q48" s="72">
        <v>4518689382</v>
      </c>
      <c r="R48" s="215">
        <v>45307</v>
      </c>
      <c r="S48" s="72">
        <v>16500000</v>
      </c>
      <c r="T48" s="73" t="s">
        <v>65</v>
      </c>
      <c r="U48" s="72">
        <v>39058006</v>
      </c>
      <c r="V48" s="72" t="s">
        <v>1261</v>
      </c>
      <c r="W48" s="215">
        <v>45307</v>
      </c>
      <c r="X48" s="215">
        <v>45307</v>
      </c>
      <c r="Y48" s="116" t="s">
        <v>74</v>
      </c>
      <c r="Z48" s="215">
        <v>45457</v>
      </c>
      <c r="AA48" s="80">
        <f t="shared" si="0"/>
        <v>150</v>
      </c>
      <c r="AB48" s="72">
        <v>0</v>
      </c>
      <c r="AC48" s="72">
        <v>0</v>
      </c>
      <c r="AD48" s="72">
        <v>0</v>
      </c>
      <c r="AE48" s="214" t="s">
        <v>74</v>
      </c>
      <c r="AF48" s="80">
        <f t="shared" si="1"/>
        <v>0</v>
      </c>
      <c r="AG48" s="72">
        <v>0</v>
      </c>
      <c r="AH48" s="72">
        <v>0</v>
      </c>
      <c r="AI48" s="214" t="s">
        <v>74</v>
      </c>
      <c r="AJ48" s="73">
        <v>0</v>
      </c>
      <c r="AK48" s="117" t="s">
        <v>74</v>
      </c>
      <c r="AL48" s="117" t="s">
        <v>74</v>
      </c>
      <c r="AM48" s="80">
        <f t="shared" si="2"/>
        <v>0</v>
      </c>
      <c r="AN48" s="80">
        <f>+K48+AC48-AH48</f>
        <v>16500000</v>
      </c>
      <c r="AO48" s="73" t="s">
        <v>66</v>
      </c>
      <c r="AP48" s="72">
        <v>16500000</v>
      </c>
      <c r="AQ48" s="73" t="s">
        <v>95</v>
      </c>
      <c r="AR48" s="72">
        <v>0</v>
      </c>
      <c r="AS48" s="118" t="s">
        <v>74</v>
      </c>
      <c r="AT48" s="216">
        <v>1760000</v>
      </c>
      <c r="AU48" s="83">
        <f t="shared" si="3"/>
        <v>14740000</v>
      </c>
      <c r="AV48" s="84">
        <f t="shared" si="4"/>
        <v>0.10666666666666667</v>
      </c>
      <c r="AW48" s="214" t="s">
        <v>74</v>
      </c>
      <c r="AX48" s="73" t="s">
        <v>106</v>
      </c>
      <c r="AY48" s="72" t="s">
        <v>1752</v>
      </c>
      <c r="AZ48" s="70" t="s">
        <v>66</v>
      </c>
      <c r="BA48" s="70" t="s">
        <v>66</v>
      </c>
    </row>
    <row r="49" spans="2:53" x14ac:dyDescent="0.25">
      <c r="B49" s="70">
        <v>2024</v>
      </c>
      <c r="C49" s="70">
        <v>891780111</v>
      </c>
      <c r="D49" s="71" t="s">
        <v>63</v>
      </c>
      <c r="E49" s="72" t="s">
        <v>1751</v>
      </c>
      <c r="F49" s="72" t="s">
        <v>1750</v>
      </c>
      <c r="G49" s="213">
        <v>0</v>
      </c>
      <c r="H49" s="73" t="s">
        <v>72</v>
      </c>
      <c r="I49" s="71" t="s">
        <v>64</v>
      </c>
      <c r="J49" s="72" t="s">
        <v>1749</v>
      </c>
      <c r="K49" s="72">
        <v>16400000</v>
      </c>
      <c r="L49" s="70" t="s">
        <v>67</v>
      </c>
      <c r="M49" s="72" t="s">
        <v>1748</v>
      </c>
      <c r="N49" s="72">
        <v>1082999140</v>
      </c>
      <c r="O49" s="76">
        <v>13</v>
      </c>
      <c r="P49" s="214">
        <v>45302</v>
      </c>
      <c r="Q49" s="72">
        <v>4518689382</v>
      </c>
      <c r="R49" s="215">
        <v>45307</v>
      </c>
      <c r="S49" s="72">
        <v>16400000</v>
      </c>
      <c r="T49" s="73" t="s">
        <v>65</v>
      </c>
      <c r="U49" s="72">
        <v>15443332</v>
      </c>
      <c r="V49" s="72" t="s">
        <v>94</v>
      </c>
      <c r="W49" s="215">
        <v>45307</v>
      </c>
      <c r="X49" s="215">
        <v>45307</v>
      </c>
      <c r="Y49" s="116" t="s">
        <v>74</v>
      </c>
      <c r="Z49" s="215">
        <v>45457</v>
      </c>
      <c r="AA49" s="80">
        <f t="shared" si="0"/>
        <v>150</v>
      </c>
      <c r="AB49" s="72">
        <v>0</v>
      </c>
      <c r="AC49" s="72">
        <v>0</v>
      </c>
      <c r="AD49" s="72">
        <v>0</v>
      </c>
      <c r="AE49" s="214" t="s">
        <v>74</v>
      </c>
      <c r="AF49" s="80">
        <f t="shared" si="1"/>
        <v>0</v>
      </c>
      <c r="AG49" s="72">
        <v>0</v>
      </c>
      <c r="AH49" s="72">
        <v>0</v>
      </c>
      <c r="AI49" s="214" t="s">
        <v>74</v>
      </c>
      <c r="AJ49" s="73">
        <v>0</v>
      </c>
      <c r="AK49" s="117" t="s">
        <v>74</v>
      </c>
      <c r="AL49" s="117" t="s">
        <v>74</v>
      </c>
      <c r="AM49" s="80">
        <f t="shared" si="2"/>
        <v>0</v>
      </c>
      <c r="AN49" s="80">
        <f>+K49+AC49-AH49</f>
        <v>16400000</v>
      </c>
      <c r="AO49" s="73" t="s">
        <v>66</v>
      </c>
      <c r="AP49" s="72">
        <v>16400000</v>
      </c>
      <c r="AQ49" s="73" t="s">
        <v>95</v>
      </c>
      <c r="AR49" s="72">
        <v>0</v>
      </c>
      <c r="AS49" s="118" t="s">
        <v>74</v>
      </c>
      <c r="AT49" s="216">
        <v>3000000</v>
      </c>
      <c r="AU49" s="83">
        <f t="shared" si="3"/>
        <v>13400000</v>
      </c>
      <c r="AV49" s="84">
        <f t="shared" si="4"/>
        <v>0.18292682926829268</v>
      </c>
      <c r="AW49" s="214" t="s">
        <v>74</v>
      </c>
      <c r="AX49" s="73" t="s">
        <v>106</v>
      </c>
      <c r="AY49" s="72" t="s">
        <v>1747</v>
      </c>
      <c r="AZ49" s="70" t="s">
        <v>66</v>
      </c>
      <c r="BA49" s="70" t="s">
        <v>66</v>
      </c>
    </row>
    <row r="50" spans="2:53" x14ac:dyDescent="0.25">
      <c r="B50" s="70">
        <v>2024</v>
      </c>
      <c r="C50" s="70">
        <v>891780111</v>
      </c>
      <c r="D50" s="71" t="s">
        <v>63</v>
      </c>
      <c r="E50" s="72" t="s">
        <v>1746</v>
      </c>
      <c r="F50" s="72" t="s">
        <v>1745</v>
      </c>
      <c r="G50" s="213">
        <v>0</v>
      </c>
      <c r="H50" s="73" t="s">
        <v>72</v>
      </c>
      <c r="I50" s="71" t="s">
        <v>64</v>
      </c>
      <c r="J50" s="72" t="s">
        <v>1744</v>
      </c>
      <c r="K50" s="72">
        <v>10500000</v>
      </c>
      <c r="L50" s="70" t="s">
        <v>67</v>
      </c>
      <c r="M50" s="72" t="s">
        <v>1743</v>
      </c>
      <c r="N50" s="72">
        <v>1081925361</v>
      </c>
      <c r="O50" s="76">
        <v>14</v>
      </c>
      <c r="P50" s="215">
        <v>45302</v>
      </c>
      <c r="Q50" s="72">
        <v>2126349000</v>
      </c>
      <c r="R50" s="215">
        <v>45307</v>
      </c>
      <c r="S50" s="72">
        <v>10500000</v>
      </c>
      <c r="T50" s="73" t="s">
        <v>65</v>
      </c>
      <c r="U50" s="72">
        <v>57444673</v>
      </c>
      <c r="V50" s="72" t="s">
        <v>610</v>
      </c>
      <c r="W50" s="215">
        <v>45307</v>
      </c>
      <c r="X50" s="215">
        <v>45307</v>
      </c>
      <c r="Y50" s="116" t="s">
        <v>74</v>
      </c>
      <c r="Z50" s="215">
        <v>45457</v>
      </c>
      <c r="AA50" s="80">
        <f t="shared" si="0"/>
        <v>150</v>
      </c>
      <c r="AB50" s="72">
        <v>0</v>
      </c>
      <c r="AC50" s="72">
        <v>0</v>
      </c>
      <c r="AD50" s="72">
        <v>0</v>
      </c>
      <c r="AE50" s="214" t="s">
        <v>74</v>
      </c>
      <c r="AF50" s="80">
        <f t="shared" si="1"/>
        <v>0</v>
      </c>
      <c r="AG50" s="72">
        <v>0</v>
      </c>
      <c r="AH50" s="72">
        <v>0</v>
      </c>
      <c r="AI50" s="214" t="s">
        <v>74</v>
      </c>
      <c r="AJ50" s="73">
        <v>0</v>
      </c>
      <c r="AK50" s="117" t="s">
        <v>74</v>
      </c>
      <c r="AL50" s="117" t="s">
        <v>74</v>
      </c>
      <c r="AM50" s="80">
        <f t="shared" si="2"/>
        <v>0</v>
      </c>
      <c r="AN50" s="80">
        <f>+K50+AC50-AH50</f>
        <v>10500000</v>
      </c>
      <c r="AO50" s="73" t="s">
        <v>66</v>
      </c>
      <c r="AP50" s="72">
        <v>10500000</v>
      </c>
      <c r="AQ50" s="73" t="s">
        <v>95</v>
      </c>
      <c r="AR50" s="72">
        <v>0</v>
      </c>
      <c r="AS50" s="118" t="s">
        <v>74</v>
      </c>
      <c r="AT50" s="216">
        <v>1120000</v>
      </c>
      <c r="AU50" s="83">
        <f t="shared" si="3"/>
        <v>9380000</v>
      </c>
      <c r="AV50" s="84">
        <f t="shared" si="4"/>
        <v>0.10666666666666667</v>
      </c>
      <c r="AW50" s="214" t="s">
        <v>74</v>
      </c>
      <c r="AX50" s="73" t="s">
        <v>106</v>
      </c>
      <c r="AY50" s="72" t="s">
        <v>1742</v>
      </c>
      <c r="AZ50" s="70" t="s">
        <v>66</v>
      </c>
      <c r="BA50" s="70" t="s">
        <v>66</v>
      </c>
    </row>
    <row r="51" spans="2:53" x14ac:dyDescent="0.25">
      <c r="B51" s="70">
        <v>2024</v>
      </c>
      <c r="C51" s="70">
        <v>891780111</v>
      </c>
      <c r="D51" s="71" t="s">
        <v>63</v>
      </c>
      <c r="E51" s="72" t="s">
        <v>1741</v>
      </c>
      <c r="F51" s="72" t="s">
        <v>1740</v>
      </c>
      <c r="G51" s="213">
        <v>0</v>
      </c>
      <c r="H51" s="73" t="s">
        <v>72</v>
      </c>
      <c r="I51" s="71" t="s">
        <v>64</v>
      </c>
      <c r="J51" s="72" t="s">
        <v>1739</v>
      </c>
      <c r="K51" s="72">
        <v>30500000</v>
      </c>
      <c r="L51" s="70" t="s">
        <v>67</v>
      </c>
      <c r="M51" s="72" t="s">
        <v>1738</v>
      </c>
      <c r="N51" s="72">
        <v>36724902</v>
      </c>
      <c r="O51" s="76">
        <v>13</v>
      </c>
      <c r="P51" s="214">
        <v>45302</v>
      </c>
      <c r="Q51" s="72">
        <v>4518689382</v>
      </c>
      <c r="R51" s="215">
        <v>45307</v>
      </c>
      <c r="S51" s="72">
        <v>30500000</v>
      </c>
      <c r="T51" s="73" t="s">
        <v>65</v>
      </c>
      <c r="U51" s="72">
        <v>12621405</v>
      </c>
      <c r="V51" s="72" t="s">
        <v>546</v>
      </c>
      <c r="W51" s="215">
        <v>45307</v>
      </c>
      <c r="X51" s="215">
        <v>45307</v>
      </c>
      <c r="Y51" s="116" t="s">
        <v>74</v>
      </c>
      <c r="Z51" s="215">
        <v>45457</v>
      </c>
      <c r="AA51" s="80">
        <f t="shared" si="0"/>
        <v>150</v>
      </c>
      <c r="AB51" s="72">
        <v>0</v>
      </c>
      <c r="AC51" s="72">
        <v>0</v>
      </c>
      <c r="AD51" s="72">
        <v>0</v>
      </c>
      <c r="AE51" s="214" t="s">
        <v>74</v>
      </c>
      <c r="AF51" s="80">
        <f t="shared" si="1"/>
        <v>0</v>
      </c>
      <c r="AG51" s="72">
        <v>0</v>
      </c>
      <c r="AH51" s="72">
        <v>0</v>
      </c>
      <c r="AI51" s="214" t="s">
        <v>74</v>
      </c>
      <c r="AJ51" s="73">
        <v>0</v>
      </c>
      <c r="AK51" s="117" t="s">
        <v>74</v>
      </c>
      <c r="AL51" s="117" t="s">
        <v>74</v>
      </c>
      <c r="AM51" s="80">
        <f t="shared" si="2"/>
        <v>0</v>
      </c>
      <c r="AN51" s="80">
        <f>+K51+AC51-AH51</f>
        <v>30500000</v>
      </c>
      <c r="AO51" s="73" t="s">
        <v>66</v>
      </c>
      <c r="AP51" s="72">
        <v>30500000</v>
      </c>
      <c r="AQ51" s="73" t="s">
        <v>95</v>
      </c>
      <c r="AR51" s="72">
        <v>0</v>
      </c>
      <c r="AS51" s="118" t="s">
        <v>74</v>
      </c>
      <c r="AT51" s="216">
        <v>3050000</v>
      </c>
      <c r="AU51" s="83">
        <f t="shared" si="3"/>
        <v>27450000</v>
      </c>
      <c r="AV51" s="84">
        <f t="shared" si="4"/>
        <v>0.1</v>
      </c>
      <c r="AW51" s="214" t="s">
        <v>74</v>
      </c>
      <c r="AX51" s="73" t="s">
        <v>106</v>
      </c>
      <c r="AY51" s="72" t="s">
        <v>1737</v>
      </c>
      <c r="AZ51" s="70" t="s">
        <v>66</v>
      </c>
      <c r="BA51" s="70" t="s">
        <v>66</v>
      </c>
    </row>
    <row r="52" spans="2:53" x14ac:dyDescent="0.25">
      <c r="B52" s="70">
        <v>2024</v>
      </c>
      <c r="C52" s="70">
        <v>891780111</v>
      </c>
      <c r="D52" s="71" t="s">
        <v>63</v>
      </c>
      <c r="E52" s="72" t="s">
        <v>1736</v>
      </c>
      <c r="F52" s="72" t="s">
        <v>1735</v>
      </c>
      <c r="G52" s="213">
        <v>0</v>
      </c>
      <c r="H52" s="73" t="s">
        <v>72</v>
      </c>
      <c r="I52" s="71" t="s">
        <v>64</v>
      </c>
      <c r="J52" s="72" t="s">
        <v>1734</v>
      </c>
      <c r="K52" s="72">
        <v>15000000</v>
      </c>
      <c r="L52" s="70" t="s">
        <v>67</v>
      </c>
      <c r="M52" s="72" t="s">
        <v>1733</v>
      </c>
      <c r="N52" s="72">
        <v>57461973</v>
      </c>
      <c r="O52" s="76">
        <v>13</v>
      </c>
      <c r="P52" s="214">
        <v>45302</v>
      </c>
      <c r="Q52" s="72">
        <v>4518689382</v>
      </c>
      <c r="R52" s="215">
        <v>45307</v>
      </c>
      <c r="S52" s="72">
        <v>15000000</v>
      </c>
      <c r="T52" s="73" t="s">
        <v>65</v>
      </c>
      <c r="U52" s="72">
        <v>85460625</v>
      </c>
      <c r="V52" s="72" t="s">
        <v>1732</v>
      </c>
      <c r="W52" s="215">
        <v>45307</v>
      </c>
      <c r="X52" s="215">
        <v>45307</v>
      </c>
      <c r="Y52" s="116" t="s">
        <v>74</v>
      </c>
      <c r="Z52" s="215">
        <v>45457</v>
      </c>
      <c r="AA52" s="80">
        <f t="shared" si="0"/>
        <v>150</v>
      </c>
      <c r="AB52" s="72">
        <v>0</v>
      </c>
      <c r="AC52" s="72">
        <v>0</v>
      </c>
      <c r="AD52" s="72">
        <v>0</v>
      </c>
      <c r="AE52" s="214" t="s">
        <v>74</v>
      </c>
      <c r="AF52" s="80">
        <f t="shared" si="1"/>
        <v>0</v>
      </c>
      <c r="AG52" s="72">
        <v>0</v>
      </c>
      <c r="AH52" s="72">
        <v>0</v>
      </c>
      <c r="AI52" s="214" t="s">
        <v>74</v>
      </c>
      <c r="AJ52" s="73">
        <v>0</v>
      </c>
      <c r="AK52" s="117" t="s">
        <v>74</v>
      </c>
      <c r="AL52" s="117" t="s">
        <v>74</v>
      </c>
      <c r="AM52" s="80">
        <f t="shared" si="2"/>
        <v>0</v>
      </c>
      <c r="AN52" s="80">
        <f>+K52+AC52-AH52</f>
        <v>15000000</v>
      </c>
      <c r="AO52" s="73" t="s">
        <v>66</v>
      </c>
      <c r="AP52" s="72">
        <v>15000000</v>
      </c>
      <c r="AQ52" s="73" t="s">
        <v>95</v>
      </c>
      <c r="AR52" s="72">
        <v>0</v>
      </c>
      <c r="AS52" s="118" t="s">
        <v>74</v>
      </c>
      <c r="AT52" s="216">
        <v>1600000</v>
      </c>
      <c r="AU52" s="83">
        <f t="shared" si="3"/>
        <v>13400000</v>
      </c>
      <c r="AV52" s="84">
        <f t="shared" si="4"/>
        <v>0.10666666666666667</v>
      </c>
      <c r="AW52" s="214" t="s">
        <v>74</v>
      </c>
      <c r="AX52" s="73" t="s">
        <v>106</v>
      </c>
      <c r="AY52" s="72" t="s">
        <v>1731</v>
      </c>
      <c r="AZ52" s="70" t="s">
        <v>66</v>
      </c>
      <c r="BA52" s="70" t="s">
        <v>66</v>
      </c>
    </row>
    <row r="53" spans="2:53" x14ac:dyDescent="0.25">
      <c r="B53" s="70">
        <v>2024</v>
      </c>
      <c r="C53" s="70">
        <v>891780111</v>
      </c>
      <c r="D53" s="71" t="s">
        <v>63</v>
      </c>
      <c r="E53" s="72" t="s">
        <v>1730</v>
      </c>
      <c r="F53" s="72" t="s">
        <v>1729</v>
      </c>
      <c r="G53" s="213">
        <v>0</v>
      </c>
      <c r="H53" s="73" t="s">
        <v>72</v>
      </c>
      <c r="I53" s="71" t="s">
        <v>64</v>
      </c>
      <c r="J53" s="72" t="s">
        <v>1728</v>
      </c>
      <c r="K53" s="72">
        <v>16500000</v>
      </c>
      <c r="L53" s="70" t="s">
        <v>67</v>
      </c>
      <c r="M53" s="72" t="s">
        <v>1727</v>
      </c>
      <c r="N53" s="72">
        <v>1084739561</v>
      </c>
      <c r="O53" s="76">
        <v>13</v>
      </c>
      <c r="P53" s="214">
        <v>45302</v>
      </c>
      <c r="Q53" s="72">
        <v>4518689382</v>
      </c>
      <c r="R53" s="215">
        <v>45307</v>
      </c>
      <c r="S53" s="72">
        <v>16500000</v>
      </c>
      <c r="T53" s="73" t="s">
        <v>65</v>
      </c>
      <c r="U53" s="72">
        <v>1192791759</v>
      </c>
      <c r="V53" s="72" t="s">
        <v>871</v>
      </c>
      <c r="W53" s="215">
        <v>45307</v>
      </c>
      <c r="X53" s="215">
        <v>45307</v>
      </c>
      <c r="Y53" s="116" t="s">
        <v>74</v>
      </c>
      <c r="Z53" s="215">
        <v>45457</v>
      </c>
      <c r="AA53" s="80">
        <f t="shared" si="0"/>
        <v>150</v>
      </c>
      <c r="AB53" s="72">
        <v>0</v>
      </c>
      <c r="AC53" s="72">
        <v>0</v>
      </c>
      <c r="AD53" s="72">
        <v>0</v>
      </c>
      <c r="AE53" s="214" t="s">
        <v>74</v>
      </c>
      <c r="AF53" s="80">
        <f t="shared" si="1"/>
        <v>0</v>
      </c>
      <c r="AG53" s="72">
        <v>0</v>
      </c>
      <c r="AH53" s="72">
        <v>0</v>
      </c>
      <c r="AI53" s="214" t="s">
        <v>74</v>
      </c>
      <c r="AJ53" s="73">
        <v>0</v>
      </c>
      <c r="AK53" s="117" t="s">
        <v>74</v>
      </c>
      <c r="AL53" s="117" t="s">
        <v>74</v>
      </c>
      <c r="AM53" s="80">
        <f t="shared" si="2"/>
        <v>0</v>
      </c>
      <c r="AN53" s="80">
        <f>+K53+AC53-AH53</f>
        <v>16500000</v>
      </c>
      <c r="AO53" s="73" t="s">
        <v>66</v>
      </c>
      <c r="AP53" s="72">
        <v>16500000</v>
      </c>
      <c r="AQ53" s="73" t="s">
        <v>95</v>
      </c>
      <c r="AR53" s="72">
        <v>0</v>
      </c>
      <c r="AS53" s="118" t="s">
        <v>74</v>
      </c>
      <c r="AT53" s="216">
        <v>1760000</v>
      </c>
      <c r="AU53" s="83">
        <f t="shared" si="3"/>
        <v>14740000</v>
      </c>
      <c r="AV53" s="84">
        <f t="shared" si="4"/>
        <v>0.10666666666666667</v>
      </c>
      <c r="AW53" s="214" t="s">
        <v>74</v>
      </c>
      <c r="AX53" s="73" t="s">
        <v>106</v>
      </c>
      <c r="AY53" s="72" t="s">
        <v>1726</v>
      </c>
      <c r="AZ53" s="70" t="s">
        <v>66</v>
      </c>
      <c r="BA53" s="70" t="s">
        <v>66</v>
      </c>
    </row>
    <row r="54" spans="2:53" x14ac:dyDescent="0.25">
      <c r="B54" s="70">
        <v>2024</v>
      </c>
      <c r="C54" s="70">
        <v>891780111</v>
      </c>
      <c r="D54" s="71" t="s">
        <v>63</v>
      </c>
      <c r="E54" s="72" t="s">
        <v>1725</v>
      </c>
      <c r="F54" s="72" t="s">
        <v>1724</v>
      </c>
      <c r="G54" s="213">
        <v>0</v>
      </c>
      <c r="H54" s="73" t="s">
        <v>72</v>
      </c>
      <c r="I54" s="71" t="s">
        <v>64</v>
      </c>
      <c r="J54" s="72" t="s">
        <v>1723</v>
      </c>
      <c r="K54" s="72">
        <v>15000000</v>
      </c>
      <c r="L54" s="70" t="s">
        <v>67</v>
      </c>
      <c r="M54" s="72" t="s">
        <v>1722</v>
      </c>
      <c r="N54" s="72">
        <v>1082881245</v>
      </c>
      <c r="O54" s="76">
        <v>13</v>
      </c>
      <c r="P54" s="214">
        <v>45302</v>
      </c>
      <c r="Q54" s="72">
        <v>4518689382</v>
      </c>
      <c r="R54" s="215">
        <v>45307</v>
      </c>
      <c r="S54" s="72">
        <v>15000000</v>
      </c>
      <c r="T54" s="73" t="s">
        <v>65</v>
      </c>
      <c r="U54" s="72">
        <v>36557666</v>
      </c>
      <c r="V54" s="72" t="s">
        <v>779</v>
      </c>
      <c r="W54" s="215">
        <v>45307</v>
      </c>
      <c r="X54" s="215">
        <v>45307</v>
      </c>
      <c r="Y54" s="116" t="s">
        <v>74</v>
      </c>
      <c r="Z54" s="215">
        <v>45457</v>
      </c>
      <c r="AA54" s="80">
        <f t="shared" si="0"/>
        <v>150</v>
      </c>
      <c r="AB54" s="72">
        <v>0</v>
      </c>
      <c r="AC54" s="72">
        <v>0</v>
      </c>
      <c r="AD54" s="72">
        <v>0</v>
      </c>
      <c r="AE54" s="214" t="s">
        <v>74</v>
      </c>
      <c r="AF54" s="80">
        <f t="shared" si="1"/>
        <v>0</v>
      </c>
      <c r="AG54" s="72">
        <v>0</v>
      </c>
      <c r="AH54" s="72">
        <v>0</v>
      </c>
      <c r="AI54" s="214" t="s">
        <v>74</v>
      </c>
      <c r="AJ54" s="73">
        <v>0</v>
      </c>
      <c r="AK54" s="117" t="s">
        <v>74</v>
      </c>
      <c r="AL54" s="117" t="s">
        <v>74</v>
      </c>
      <c r="AM54" s="80">
        <f t="shared" si="2"/>
        <v>0</v>
      </c>
      <c r="AN54" s="80">
        <f>+K54+AC54-AH54</f>
        <v>15000000</v>
      </c>
      <c r="AO54" s="73" t="s">
        <v>66</v>
      </c>
      <c r="AP54" s="72">
        <v>15000000</v>
      </c>
      <c r="AQ54" s="73" t="s">
        <v>95</v>
      </c>
      <c r="AR54" s="72">
        <v>0</v>
      </c>
      <c r="AS54" s="118" t="s">
        <v>74</v>
      </c>
      <c r="AT54" s="216">
        <v>1600000</v>
      </c>
      <c r="AU54" s="83">
        <f t="shared" si="3"/>
        <v>13400000</v>
      </c>
      <c r="AV54" s="84">
        <f t="shared" si="4"/>
        <v>0.10666666666666667</v>
      </c>
      <c r="AW54" s="214" t="s">
        <v>74</v>
      </c>
      <c r="AX54" s="73" t="s">
        <v>106</v>
      </c>
      <c r="AY54" s="72" t="s">
        <v>1721</v>
      </c>
      <c r="AZ54" s="70" t="s">
        <v>66</v>
      </c>
      <c r="BA54" s="70" t="s">
        <v>66</v>
      </c>
    </row>
    <row r="55" spans="2:53" x14ac:dyDescent="0.25">
      <c r="B55" s="70">
        <v>2024</v>
      </c>
      <c r="C55" s="70">
        <v>891780111</v>
      </c>
      <c r="D55" s="71" t="s">
        <v>63</v>
      </c>
      <c r="E55" s="72" t="s">
        <v>1720</v>
      </c>
      <c r="F55" s="72" t="s">
        <v>1719</v>
      </c>
      <c r="G55" s="213">
        <v>0</v>
      </c>
      <c r="H55" s="73" t="s">
        <v>72</v>
      </c>
      <c r="I55" s="71" t="s">
        <v>64</v>
      </c>
      <c r="J55" s="72" t="s">
        <v>1718</v>
      </c>
      <c r="K55" s="72">
        <v>15000000</v>
      </c>
      <c r="L55" s="70" t="s">
        <v>67</v>
      </c>
      <c r="M55" s="72" t="s">
        <v>1717</v>
      </c>
      <c r="N55" s="72">
        <v>57466453</v>
      </c>
      <c r="O55" s="76">
        <v>13</v>
      </c>
      <c r="P55" s="214">
        <v>45302</v>
      </c>
      <c r="Q55" s="72">
        <v>4518689382</v>
      </c>
      <c r="R55" s="215">
        <v>45307</v>
      </c>
      <c r="S55" s="72">
        <v>15000000</v>
      </c>
      <c r="T55" s="73" t="s">
        <v>65</v>
      </c>
      <c r="U55" s="72">
        <v>36557666</v>
      </c>
      <c r="V55" s="72" t="s">
        <v>779</v>
      </c>
      <c r="W55" s="215">
        <v>45307</v>
      </c>
      <c r="X55" s="215">
        <v>45307</v>
      </c>
      <c r="Y55" s="116" t="s">
        <v>74</v>
      </c>
      <c r="Z55" s="215">
        <v>45457</v>
      </c>
      <c r="AA55" s="80">
        <f t="shared" si="0"/>
        <v>150</v>
      </c>
      <c r="AB55" s="72">
        <v>0</v>
      </c>
      <c r="AC55" s="72">
        <v>0</v>
      </c>
      <c r="AD55" s="72">
        <v>0</v>
      </c>
      <c r="AE55" s="214" t="s">
        <v>74</v>
      </c>
      <c r="AF55" s="80">
        <f t="shared" si="1"/>
        <v>0</v>
      </c>
      <c r="AG55" s="72">
        <v>0</v>
      </c>
      <c r="AH55" s="72">
        <v>0</v>
      </c>
      <c r="AI55" s="214" t="s">
        <v>74</v>
      </c>
      <c r="AJ55" s="73">
        <v>0</v>
      </c>
      <c r="AK55" s="117" t="s">
        <v>74</v>
      </c>
      <c r="AL55" s="117" t="s">
        <v>74</v>
      </c>
      <c r="AM55" s="80">
        <f t="shared" si="2"/>
        <v>0</v>
      </c>
      <c r="AN55" s="80">
        <f>+K55+AC55-AH55</f>
        <v>15000000</v>
      </c>
      <c r="AO55" s="73" t="s">
        <v>66</v>
      </c>
      <c r="AP55" s="72">
        <v>15000000</v>
      </c>
      <c r="AQ55" s="73" t="s">
        <v>95</v>
      </c>
      <c r="AR55" s="72">
        <v>0</v>
      </c>
      <c r="AS55" s="118" t="s">
        <v>74</v>
      </c>
      <c r="AT55" s="216">
        <v>1600000</v>
      </c>
      <c r="AU55" s="83">
        <f t="shared" si="3"/>
        <v>13400000</v>
      </c>
      <c r="AV55" s="84">
        <f t="shared" si="4"/>
        <v>0.10666666666666667</v>
      </c>
      <c r="AW55" s="214" t="s">
        <v>74</v>
      </c>
      <c r="AX55" s="73" t="s">
        <v>106</v>
      </c>
      <c r="AY55" s="72" t="s">
        <v>1716</v>
      </c>
      <c r="AZ55" s="70" t="s">
        <v>66</v>
      </c>
      <c r="BA55" s="70" t="s">
        <v>66</v>
      </c>
    </row>
    <row r="56" spans="2:53" x14ac:dyDescent="0.25">
      <c r="B56" s="70">
        <v>2024</v>
      </c>
      <c r="C56" s="70">
        <v>891780111</v>
      </c>
      <c r="D56" s="71" t="s">
        <v>63</v>
      </c>
      <c r="E56" s="72" t="s">
        <v>1715</v>
      </c>
      <c r="F56" s="72" t="s">
        <v>1714</v>
      </c>
      <c r="G56" s="213">
        <v>0</v>
      </c>
      <c r="H56" s="73" t="s">
        <v>72</v>
      </c>
      <c r="I56" s="71" t="s">
        <v>64</v>
      </c>
      <c r="J56" s="72" t="s">
        <v>1713</v>
      </c>
      <c r="K56" s="72">
        <v>16500000</v>
      </c>
      <c r="L56" s="70" t="s">
        <v>67</v>
      </c>
      <c r="M56" s="72" t="s">
        <v>1712</v>
      </c>
      <c r="N56" s="72">
        <v>36563913</v>
      </c>
      <c r="O56" s="76">
        <v>13</v>
      </c>
      <c r="P56" s="214">
        <v>45302</v>
      </c>
      <c r="Q56" s="72">
        <v>4518689382</v>
      </c>
      <c r="R56" s="215">
        <v>45308</v>
      </c>
      <c r="S56" s="72">
        <v>16500000</v>
      </c>
      <c r="T56" s="73" t="s">
        <v>65</v>
      </c>
      <c r="U56" s="72">
        <v>57461216</v>
      </c>
      <c r="V56" s="72" t="s">
        <v>599</v>
      </c>
      <c r="W56" s="215">
        <v>45308</v>
      </c>
      <c r="X56" s="215">
        <v>45308</v>
      </c>
      <c r="Y56" s="116" t="s">
        <v>74</v>
      </c>
      <c r="Z56" s="215">
        <v>45457</v>
      </c>
      <c r="AA56" s="80">
        <f t="shared" si="0"/>
        <v>149</v>
      </c>
      <c r="AB56" s="72">
        <v>0</v>
      </c>
      <c r="AC56" s="72">
        <v>0</v>
      </c>
      <c r="AD56" s="72">
        <v>0</v>
      </c>
      <c r="AE56" s="214" t="s">
        <v>74</v>
      </c>
      <c r="AF56" s="80">
        <f t="shared" si="1"/>
        <v>0</v>
      </c>
      <c r="AG56" s="72">
        <v>0</v>
      </c>
      <c r="AH56" s="72">
        <v>0</v>
      </c>
      <c r="AI56" s="214" t="s">
        <v>74</v>
      </c>
      <c r="AJ56" s="73">
        <v>0</v>
      </c>
      <c r="AK56" s="117" t="s">
        <v>74</v>
      </c>
      <c r="AL56" s="117" t="s">
        <v>74</v>
      </c>
      <c r="AM56" s="80">
        <f t="shared" si="2"/>
        <v>0</v>
      </c>
      <c r="AN56" s="80">
        <f>+K56+AC56-AH56</f>
        <v>16500000</v>
      </c>
      <c r="AO56" s="73" t="s">
        <v>66</v>
      </c>
      <c r="AP56" s="72">
        <v>16500000</v>
      </c>
      <c r="AQ56" s="73" t="s">
        <v>95</v>
      </c>
      <c r="AR56" s="72">
        <v>0</v>
      </c>
      <c r="AS56" s="118" t="s">
        <v>74</v>
      </c>
      <c r="AT56" s="216">
        <v>1760000</v>
      </c>
      <c r="AU56" s="83">
        <f t="shared" si="3"/>
        <v>14740000</v>
      </c>
      <c r="AV56" s="84">
        <f t="shared" si="4"/>
        <v>0.10666666666666667</v>
      </c>
      <c r="AW56" s="214" t="s">
        <v>74</v>
      </c>
      <c r="AX56" s="73" t="s">
        <v>106</v>
      </c>
      <c r="AY56" s="72" t="s">
        <v>1711</v>
      </c>
      <c r="AZ56" s="70" t="s">
        <v>66</v>
      </c>
      <c r="BA56" s="70" t="s">
        <v>66</v>
      </c>
    </row>
    <row r="57" spans="2:53" x14ac:dyDescent="0.25">
      <c r="B57" s="70">
        <v>2024</v>
      </c>
      <c r="C57" s="70">
        <v>891780111</v>
      </c>
      <c r="D57" s="71" t="s">
        <v>63</v>
      </c>
      <c r="E57" s="72" t="s">
        <v>1710</v>
      </c>
      <c r="F57" s="72" t="s">
        <v>1709</v>
      </c>
      <c r="G57" s="213">
        <v>0</v>
      </c>
      <c r="H57" s="73" t="s">
        <v>72</v>
      </c>
      <c r="I57" s="71" t="s">
        <v>64</v>
      </c>
      <c r="J57" s="72" t="s">
        <v>1708</v>
      </c>
      <c r="K57" s="72">
        <v>15000000</v>
      </c>
      <c r="L57" s="70" t="s">
        <v>67</v>
      </c>
      <c r="M57" s="72" t="s">
        <v>1707</v>
      </c>
      <c r="N57" s="72">
        <v>1235538780</v>
      </c>
      <c r="O57" s="76">
        <v>13</v>
      </c>
      <c r="P57" s="214">
        <v>45302</v>
      </c>
      <c r="Q57" s="72">
        <v>4518689382</v>
      </c>
      <c r="R57" s="215">
        <v>45308</v>
      </c>
      <c r="S57" s="72">
        <v>15000000</v>
      </c>
      <c r="T57" s="73" t="s">
        <v>65</v>
      </c>
      <c r="U57" s="72">
        <v>57461216</v>
      </c>
      <c r="V57" s="72" t="s">
        <v>599</v>
      </c>
      <c r="W57" s="215">
        <v>45308</v>
      </c>
      <c r="X57" s="215">
        <v>45308</v>
      </c>
      <c r="Y57" s="116" t="s">
        <v>74</v>
      </c>
      <c r="Z57" s="215">
        <v>45457</v>
      </c>
      <c r="AA57" s="80">
        <f t="shared" si="0"/>
        <v>149</v>
      </c>
      <c r="AB57" s="72">
        <v>0</v>
      </c>
      <c r="AC57" s="72">
        <v>0</v>
      </c>
      <c r="AD57" s="72">
        <v>0</v>
      </c>
      <c r="AE57" s="214" t="s">
        <v>74</v>
      </c>
      <c r="AF57" s="80">
        <f t="shared" si="1"/>
        <v>0</v>
      </c>
      <c r="AG57" s="72">
        <v>0</v>
      </c>
      <c r="AH57" s="72">
        <v>0</v>
      </c>
      <c r="AI57" s="214" t="s">
        <v>74</v>
      </c>
      <c r="AJ57" s="73">
        <v>0</v>
      </c>
      <c r="AK57" s="117" t="s">
        <v>74</v>
      </c>
      <c r="AL57" s="117" t="s">
        <v>74</v>
      </c>
      <c r="AM57" s="80">
        <f t="shared" si="2"/>
        <v>0</v>
      </c>
      <c r="AN57" s="80">
        <f>+K57+AC57-AH57</f>
        <v>15000000</v>
      </c>
      <c r="AO57" s="73" t="s">
        <v>66</v>
      </c>
      <c r="AP57" s="72">
        <v>15000000</v>
      </c>
      <c r="AQ57" s="73" t="s">
        <v>95</v>
      </c>
      <c r="AR57" s="72">
        <v>0</v>
      </c>
      <c r="AS57" s="118" t="s">
        <v>74</v>
      </c>
      <c r="AT57" s="216">
        <v>1600000</v>
      </c>
      <c r="AU57" s="83">
        <f t="shared" si="3"/>
        <v>13400000</v>
      </c>
      <c r="AV57" s="84">
        <f t="shared" si="4"/>
        <v>0.10666666666666667</v>
      </c>
      <c r="AW57" s="214" t="s">
        <v>74</v>
      </c>
      <c r="AX57" s="73" t="s">
        <v>106</v>
      </c>
      <c r="AY57" s="72" t="s">
        <v>1706</v>
      </c>
      <c r="AZ57" s="70" t="s">
        <v>66</v>
      </c>
      <c r="BA57" s="70" t="s">
        <v>66</v>
      </c>
    </row>
    <row r="58" spans="2:53" x14ac:dyDescent="0.25">
      <c r="B58" s="70">
        <v>2024</v>
      </c>
      <c r="C58" s="70">
        <v>891780111</v>
      </c>
      <c r="D58" s="71" t="s">
        <v>63</v>
      </c>
      <c r="E58" s="72" t="s">
        <v>1705</v>
      </c>
      <c r="F58" s="72" t="s">
        <v>1704</v>
      </c>
      <c r="G58" s="213">
        <v>0</v>
      </c>
      <c r="H58" s="73" t="s">
        <v>72</v>
      </c>
      <c r="I58" s="71" t="s">
        <v>64</v>
      </c>
      <c r="J58" s="72" t="s">
        <v>1703</v>
      </c>
      <c r="K58" s="72">
        <v>10780000</v>
      </c>
      <c r="L58" s="70" t="s">
        <v>67</v>
      </c>
      <c r="M58" s="72" t="s">
        <v>1702</v>
      </c>
      <c r="N58" s="72">
        <v>1082963378</v>
      </c>
      <c r="O58" s="76">
        <v>14</v>
      </c>
      <c r="P58" s="215">
        <v>45302</v>
      </c>
      <c r="Q58" s="72">
        <v>2126349000</v>
      </c>
      <c r="R58" s="215">
        <v>45308</v>
      </c>
      <c r="S58" s="72">
        <v>10780000</v>
      </c>
      <c r="T58" s="73" t="s">
        <v>65</v>
      </c>
      <c r="U58" s="72">
        <v>7631392</v>
      </c>
      <c r="V58" s="72" t="s">
        <v>1200</v>
      </c>
      <c r="W58" s="215">
        <v>45308</v>
      </c>
      <c r="X58" s="215">
        <v>45308</v>
      </c>
      <c r="Y58" s="116" t="s">
        <v>74</v>
      </c>
      <c r="Z58" s="215">
        <v>45457</v>
      </c>
      <c r="AA58" s="80">
        <f t="shared" si="0"/>
        <v>149</v>
      </c>
      <c r="AB58" s="72">
        <v>0</v>
      </c>
      <c r="AC58" s="72">
        <v>0</v>
      </c>
      <c r="AD58" s="72">
        <v>0</v>
      </c>
      <c r="AE58" s="214" t="s">
        <v>74</v>
      </c>
      <c r="AF58" s="80">
        <f t="shared" si="1"/>
        <v>0</v>
      </c>
      <c r="AG58" s="72">
        <v>0</v>
      </c>
      <c r="AH58" s="72">
        <v>0</v>
      </c>
      <c r="AI58" s="214" t="s">
        <v>74</v>
      </c>
      <c r="AJ58" s="73">
        <v>0</v>
      </c>
      <c r="AK58" s="117" t="s">
        <v>74</v>
      </c>
      <c r="AL58" s="117" t="s">
        <v>74</v>
      </c>
      <c r="AM58" s="80">
        <f t="shared" si="2"/>
        <v>0</v>
      </c>
      <c r="AN58" s="80">
        <f>+K58+AC58-AH58</f>
        <v>10780000</v>
      </c>
      <c r="AO58" s="73" t="s">
        <v>66</v>
      </c>
      <c r="AP58" s="72">
        <v>10780000</v>
      </c>
      <c r="AQ58" s="73" t="s">
        <v>95</v>
      </c>
      <c r="AR58" s="72">
        <v>0</v>
      </c>
      <c r="AS58" s="118" t="s">
        <v>74</v>
      </c>
      <c r="AT58" s="216">
        <v>1400000</v>
      </c>
      <c r="AU58" s="83">
        <f t="shared" si="3"/>
        <v>9380000</v>
      </c>
      <c r="AV58" s="84">
        <f t="shared" si="4"/>
        <v>0.12987012987012986</v>
      </c>
      <c r="AW58" s="214" t="s">
        <v>74</v>
      </c>
      <c r="AX58" s="73" t="s">
        <v>106</v>
      </c>
      <c r="AY58" s="72" t="s">
        <v>1701</v>
      </c>
      <c r="AZ58" s="70" t="s">
        <v>66</v>
      </c>
      <c r="BA58" s="70" t="s">
        <v>66</v>
      </c>
    </row>
    <row r="59" spans="2:53" x14ac:dyDescent="0.25">
      <c r="B59" s="70">
        <v>2024</v>
      </c>
      <c r="C59" s="70">
        <v>891780111</v>
      </c>
      <c r="D59" s="71" t="s">
        <v>63</v>
      </c>
      <c r="E59" s="72" t="s">
        <v>1700</v>
      </c>
      <c r="F59" s="72" t="s">
        <v>1699</v>
      </c>
      <c r="G59" s="213">
        <v>0</v>
      </c>
      <c r="H59" s="73" t="s">
        <v>72</v>
      </c>
      <c r="I59" s="71" t="s">
        <v>64</v>
      </c>
      <c r="J59" s="72" t="s">
        <v>1698</v>
      </c>
      <c r="K59" s="72">
        <v>12833000</v>
      </c>
      <c r="L59" s="70" t="s">
        <v>67</v>
      </c>
      <c r="M59" s="72" t="s">
        <v>1697</v>
      </c>
      <c r="N59" s="72">
        <v>1004346785</v>
      </c>
      <c r="O59" s="76">
        <v>14</v>
      </c>
      <c r="P59" s="215">
        <v>45302</v>
      </c>
      <c r="Q59" s="72">
        <v>2126349000</v>
      </c>
      <c r="R59" s="215">
        <v>45308</v>
      </c>
      <c r="S59" s="72">
        <v>12833000</v>
      </c>
      <c r="T59" s="73" t="s">
        <v>65</v>
      </c>
      <c r="U59" s="72">
        <v>7631392</v>
      </c>
      <c r="V59" s="72" t="s">
        <v>1200</v>
      </c>
      <c r="W59" s="215">
        <v>45308</v>
      </c>
      <c r="X59" s="215">
        <v>45308</v>
      </c>
      <c r="Y59" s="116" t="s">
        <v>74</v>
      </c>
      <c r="Z59" s="215">
        <v>45457</v>
      </c>
      <c r="AA59" s="80">
        <f t="shared" si="0"/>
        <v>149</v>
      </c>
      <c r="AB59" s="72">
        <v>0</v>
      </c>
      <c r="AC59" s="72">
        <v>0</v>
      </c>
      <c r="AD59" s="72">
        <v>0</v>
      </c>
      <c r="AE59" s="214" t="s">
        <v>74</v>
      </c>
      <c r="AF59" s="80">
        <f t="shared" si="1"/>
        <v>0</v>
      </c>
      <c r="AG59" s="72">
        <v>0</v>
      </c>
      <c r="AH59" s="72">
        <v>0</v>
      </c>
      <c r="AI59" s="214" t="s">
        <v>74</v>
      </c>
      <c r="AJ59" s="73">
        <v>0</v>
      </c>
      <c r="AK59" s="117" t="s">
        <v>74</v>
      </c>
      <c r="AL59" s="117" t="s">
        <v>74</v>
      </c>
      <c r="AM59" s="80">
        <f t="shared" si="2"/>
        <v>0</v>
      </c>
      <c r="AN59" s="80">
        <f>+K59+AC59-AH59</f>
        <v>12833000</v>
      </c>
      <c r="AO59" s="73" t="s">
        <v>66</v>
      </c>
      <c r="AP59" s="72">
        <v>12833000</v>
      </c>
      <c r="AQ59" s="73" t="s">
        <v>95</v>
      </c>
      <c r="AR59" s="72">
        <v>0</v>
      </c>
      <c r="AS59" s="118" t="s">
        <v>74</v>
      </c>
      <c r="AT59" s="216">
        <v>1667000</v>
      </c>
      <c r="AU59" s="83">
        <f t="shared" si="3"/>
        <v>11166000</v>
      </c>
      <c r="AV59" s="84">
        <f t="shared" si="4"/>
        <v>0.12989947790851711</v>
      </c>
      <c r="AW59" s="214" t="s">
        <v>74</v>
      </c>
      <c r="AX59" s="73" t="s">
        <v>106</v>
      </c>
      <c r="AY59" s="72" t="s">
        <v>1696</v>
      </c>
      <c r="AZ59" s="70" t="s">
        <v>66</v>
      </c>
      <c r="BA59" s="70" t="s">
        <v>66</v>
      </c>
    </row>
    <row r="60" spans="2:53" x14ac:dyDescent="0.25">
      <c r="B60" s="70">
        <v>2024</v>
      </c>
      <c r="C60" s="70">
        <v>891780111</v>
      </c>
      <c r="D60" s="71" t="s">
        <v>63</v>
      </c>
      <c r="E60" s="72" t="s">
        <v>1695</v>
      </c>
      <c r="F60" s="72" t="s">
        <v>1694</v>
      </c>
      <c r="G60" s="213">
        <v>0</v>
      </c>
      <c r="H60" s="73" t="s">
        <v>72</v>
      </c>
      <c r="I60" s="71" t="s">
        <v>64</v>
      </c>
      <c r="J60" s="72" t="s">
        <v>1232</v>
      </c>
      <c r="K60" s="72">
        <v>10780000</v>
      </c>
      <c r="L60" s="70" t="s">
        <v>67</v>
      </c>
      <c r="M60" s="72" t="s">
        <v>1693</v>
      </c>
      <c r="N60" s="72">
        <v>39049110</v>
      </c>
      <c r="O60" s="76">
        <v>14</v>
      </c>
      <c r="P60" s="215">
        <v>45302</v>
      </c>
      <c r="Q60" s="72">
        <v>2126349000</v>
      </c>
      <c r="R60" s="215">
        <v>45308</v>
      </c>
      <c r="S60" s="72">
        <v>10780000</v>
      </c>
      <c r="T60" s="73" t="s">
        <v>65</v>
      </c>
      <c r="U60" s="72">
        <v>7631392</v>
      </c>
      <c r="V60" s="72" t="s">
        <v>1200</v>
      </c>
      <c r="W60" s="215">
        <v>45308</v>
      </c>
      <c r="X60" s="215">
        <v>45308</v>
      </c>
      <c r="Y60" s="116" t="s">
        <v>74</v>
      </c>
      <c r="Z60" s="215">
        <v>45457</v>
      </c>
      <c r="AA60" s="80">
        <f t="shared" si="0"/>
        <v>149</v>
      </c>
      <c r="AB60" s="72">
        <v>0</v>
      </c>
      <c r="AC60" s="72">
        <v>0</v>
      </c>
      <c r="AD60" s="72">
        <v>0</v>
      </c>
      <c r="AE60" s="214" t="s">
        <v>74</v>
      </c>
      <c r="AF60" s="80">
        <f t="shared" si="1"/>
        <v>0</v>
      </c>
      <c r="AG60" s="72">
        <v>0</v>
      </c>
      <c r="AH60" s="72">
        <v>0</v>
      </c>
      <c r="AI60" s="214" t="s">
        <v>74</v>
      </c>
      <c r="AJ60" s="73">
        <v>0</v>
      </c>
      <c r="AK60" s="117" t="s">
        <v>74</v>
      </c>
      <c r="AL60" s="117" t="s">
        <v>74</v>
      </c>
      <c r="AM60" s="80">
        <f t="shared" si="2"/>
        <v>0</v>
      </c>
      <c r="AN60" s="80">
        <f>+K60+AC60-AH60</f>
        <v>10780000</v>
      </c>
      <c r="AO60" s="73" t="s">
        <v>66</v>
      </c>
      <c r="AP60" s="72">
        <v>10780000</v>
      </c>
      <c r="AQ60" s="73" t="s">
        <v>95</v>
      </c>
      <c r="AR60" s="72">
        <v>0</v>
      </c>
      <c r="AS60" s="118" t="s">
        <v>74</v>
      </c>
      <c r="AT60" s="216">
        <v>1400000</v>
      </c>
      <c r="AU60" s="83">
        <f t="shared" si="3"/>
        <v>9380000</v>
      </c>
      <c r="AV60" s="84">
        <f t="shared" si="4"/>
        <v>0.12987012987012986</v>
      </c>
      <c r="AW60" s="214" t="s">
        <v>74</v>
      </c>
      <c r="AX60" s="73" t="s">
        <v>106</v>
      </c>
      <c r="AY60" s="72" t="s">
        <v>1692</v>
      </c>
      <c r="AZ60" s="70" t="s">
        <v>66</v>
      </c>
      <c r="BA60" s="70" t="s">
        <v>66</v>
      </c>
    </row>
    <row r="61" spans="2:53" x14ac:dyDescent="0.25">
      <c r="B61" s="70">
        <v>2024</v>
      </c>
      <c r="C61" s="70">
        <v>891780111</v>
      </c>
      <c r="D61" s="71" t="s">
        <v>63</v>
      </c>
      <c r="E61" s="72" t="s">
        <v>1691</v>
      </c>
      <c r="F61" s="72" t="s">
        <v>1690</v>
      </c>
      <c r="G61" s="213">
        <v>0</v>
      </c>
      <c r="H61" s="73" t="s">
        <v>72</v>
      </c>
      <c r="I61" s="71" t="s">
        <v>64</v>
      </c>
      <c r="J61" s="72" t="s">
        <v>1689</v>
      </c>
      <c r="K61" s="72">
        <v>16500000</v>
      </c>
      <c r="L61" s="70" t="s">
        <v>67</v>
      </c>
      <c r="M61" s="72" t="s">
        <v>1688</v>
      </c>
      <c r="N61" s="72">
        <v>7143181</v>
      </c>
      <c r="O61" s="76">
        <v>13</v>
      </c>
      <c r="P61" s="214">
        <v>45302</v>
      </c>
      <c r="Q61" s="72">
        <v>4518689382</v>
      </c>
      <c r="R61" s="215">
        <v>45308</v>
      </c>
      <c r="S61" s="72">
        <v>16500000</v>
      </c>
      <c r="T61" s="73" t="s">
        <v>65</v>
      </c>
      <c r="U61" s="72">
        <v>57461216</v>
      </c>
      <c r="V61" s="72" t="s">
        <v>599</v>
      </c>
      <c r="W61" s="215">
        <v>45308</v>
      </c>
      <c r="X61" s="215">
        <v>45308</v>
      </c>
      <c r="Y61" s="116" t="s">
        <v>74</v>
      </c>
      <c r="Z61" s="215">
        <v>45457</v>
      </c>
      <c r="AA61" s="80">
        <f t="shared" si="0"/>
        <v>149</v>
      </c>
      <c r="AB61" s="72">
        <v>0</v>
      </c>
      <c r="AC61" s="72">
        <v>0</v>
      </c>
      <c r="AD61" s="72">
        <v>0</v>
      </c>
      <c r="AE61" s="214" t="s">
        <v>74</v>
      </c>
      <c r="AF61" s="80">
        <f t="shared" si="1"/>
        <v>0</v>
      </c>
      <c r="AG61" s="72">
        <v>0</v>
      </c>
      <c r="AH61" s="72">
        <v>0</v>
      </c>
      <c r="AI61" s="214" t="s">
        <v>74</v>
      </c>
      <c r="AJ61" s="73">
        <v>0</v>
      </c>
      <c r="AK61" s="117" t="s">
        <v>74</v>
      </c>
      <c r="AL61" s="117" t="s">
        <v>74</v>
      </c>
      <c r="AM61" s="80">
        <f t="shared" si="2"/>
        <v>0</v>
      </c>
      <c r="AN61" s="80">
        <f>+K61+AC61-AH61</f>
        <v>16500000</v>
      </c>
      <c r="AO61" s="73" t="s">
        <v>66</v>
      </c>
      <c r="AP61" s="72">
        <v>16500000</v>
      </c>
      <c r="AQ61" s="73" t="s">
        <v>95</v>
      </c>
      <c r="AR61" s="72">
        <v>0</v>
      </c>
      <c r="AS61" s="118" t="s">
        <v>74</v>
      </c>
      <c r="AT61" s="216">
        <v>1760000</v>
      </c>
      <c r="AU61" s="83">
        <f t="shared" si="3"/>
        <v>14740000</v>
      </c>
      <c r="AV61" s="84">
        <f t="shared" si="4"/>
        <v>0.10666666666666667</v>
      </c>
      <c r="AW61" s="214" t="s">
        <v>74</v>
      </c>
      <c r="AX61" s="73" t="s">
        <v>106</v>
      </c>
      <c r="AY61" s="72" t="s">
        <v>1687</v>
      </c>
      <c r="AZ61" s="70" t="s">
        <v>66</v>
      </c>
      <c r="BA61" s="70" t="s">
        <v>66</v>
      </c>
    </row>
    <row r="62" spans="2:53" x14ac:dyDescent="0.25">
      <c r="B62" s="70">
        <v>2024</v>
      </c>
      <c r="C62" s="70">
        <v>891780111</v>
      </c>
      <c r="D62" s="71" t="s">
        <v>63</v>
      </c>
      <c r="E62" s="72" t="s">
        <v>1686</v>
      </c>
      <c r="F62" s="72" t="s">
        <v>1685</v>
      </c>
      <c r="G62" s="213">
        <v>0</v>
      </c>
      <c r="H62" s="73" t="s">
        <v>72</v>
      </c>
      <c r="I62" s="71" t="s">
        <v>64</v>
      </c>
      <c r="J62" s="72" t="s">
        <v>1684</v>
      </c>
      <c r="K62" s="72">
        <v>10500000</v>
      </c>
      <c r="L62" s="70" t="s">
        <v>67</v>
      </c>
      <c r="M62" s="72" t="s">
        <v>1683</v>
      </c>
      <c r="N62" s="72">
        <v>36729283</v>
      </c>
      <c r="O62" s="76">
        <v>14</v>
      </c>
      <c r="P62" s="215">
        <v>45302</v>
      </c>
      <c r="Q62" s="72">
        <v>2126349000</v>
      </c>
      <c r="R62" s="215">
        <v>45308</v>
      </c>
      <c r="S62" s="72">
        <v>10500000</v>
      </c>
      <c r="T62" s="73" t="s">
        <v>65</v>
      </c>
      <c r="U62" s="72">
        <v>36718996</v>
      </c>
      <c r="V62" s="72" t="s">
        <v>1179</v>
      </c>
      <c r="W62" s="215">
        <v>45308</v>
      </c>
      <c r="X62" s="215">
        <v>45308</v>
      </c>
      <c r="Y62" s="116" t="s">
        <v>74</v>
      </c>
      <c r="Z62" s="215">
        <v>45457</v>
      </c>
      <c r="AA62" s="80">
        <f t="shared" si="0"/>
        <v>149</v>
      </c>
      <c r="AB62" s="72">
        <v>0</v>
      </c>
      <c r="AC62" s="72">
        <v>0</v>
      </c>
      <c r="AD62" s="72">
        <v>0</v>
      </c>
      <c r="AE62" s="214" t="s">
        <v>74</v>
      </c>
      <c r="AF62" s="80">
        <f t="shared" si="1"/>
        <v>0</v>
      </c>
      <c r="AG62" s="72">
        <v>0</v>
      </c>
      <c r="AH62" s="72">
        <v>0</v>
      </c>
      <c r="AI62" s="214" t="s">
        <v>74</v>
      </c>
      <c r="AJ62" s="73">
        <v>0</v>
      </c>
      <c r="AK62" s="117" t="s">
        <v>74</v>
      </c>
      <c r="AL62" s="117" t="s">
        <v>74</v>
      </c>
      <c r="AM62" s="80">
        <f t="shared" si="2"/>
        <v>0</v>
      </c>
      <c r="AN62" s="80">
        <f>+K62+AC62-AH62</f>
        <v>10500000</v>
      </c>
      <c r="AO62" s="73" t="s">
        <v>66</v>
      </c>
      <c r="AP62" s="72">
        <v>10500000</v>
      </c>
      <c r="AQ62" s="73" t="s">
        <v>95</v>
      </c>
      <c r="AR62" s="72">
        <v>0</v>
      </c>
      <c r="AS62" s="118" t="s">
        <v>74</v>
      </c>
      <c r="AT62" s="216">
        <v>1120000</v>
      </c>
      <c r="AU62" s="83">
        <f t="shared" si="3"/>
        <v>9380000</v>
      </c>
      <c r="AV62" s="84">
        <f t="shared" si="4"/>
        <v>0.10666666666666667</v>
      </c>
      <c r="AW62" s="214" t="s">
        <v>74</v>
      </c>
      <c r="AX62" s="73" t="s">
        <v>106</v>
      </c>
      <c r="AY62" s="72" t="s">
        <v>1682</v>
      </c>
      <c r="AZ62" s="70" t="s">
        <v>66</v>
      </c>
      <c r="BA62" s="70" t="s">
        <v>66</v>
      </c>
    </row>
    <row r="63" spans="2:53" x14ac:dyDescent="0.25">
      <c r="B63" s="70">
        <v>2024</v>
      </c>
      <c r="C63" s="70">
        <v>891780111</v>
      </c>
      <c r="D63" s="71" t="s">
        <v>63</v>
      </c>
      <c r="E63" s="72" t="s">
        <v>1681</v>
      </c>
      <c r="F63" s="72" t="s">
        <v>1680</v>
      </c>
      <c r="G63" s="213">
        <v>0</v>
      </c>
      <c r="H63" s="73" t="s">
        <v>72</v>
      </c>
      <c r="I63" s="71" t="s">
        <v>64</v>
      </c>
      <c r="J63" s="72" t="s">
        <v>1675</v>
      </c>
      <c r="K63" s="72">
        <v>3900000</v>
      </c>
      <c r="L63" s="70" t="s">
        <v>67</v>
      </c>
      <c r="M63" s="72" t="s">
        <v>1679</v>
      </c>
      <c r="N63" s="72">
        <v>63549864</v>
      </c>
      <c r="O63" s="76">
        <v>13</v>
      </c>
      <c r="P63" s="214">
        <v>45302</v>
      </c>
      <c r="Q63" s="72">
        <v>4518689382</v>
      </c>
      <c r="R63" s="215">
        <v>45308</v>
      </c>
      <c r="S63" s="72">
        <v>3900000</v>
      </c>
      <c r="T63" s="73" t="s">
        <v>65</v>
      </c>
      <c r="U63" s="72">
        <v>41947381</v>
      </c>
      <c r="V63" s="72" t="s">
        <v>552</v>
      </c>
      <c r="W63" s="215">
        <v>45308</v>
      </c>
      <c r="X63" s="215">
        <v>45308</v>
      </c>
      <c r="Y63" s="116" t="s">
        <v>74</v>
      </c>
      <c r="Z63" s="215">
        <v>45324</v>
      </c>
      <c r="AA63" s="80">
        <f t="shared" si="0"/>
        <v>16</v>
      </c>
      <c r="AB63" s="72">
        <v>1</v>
      </c>
      <c r="AC63" s="72">
        <v>1100000</v>
      </c>
      <c r="AD63" s="72">
        <v>1</v>
      </c>
      <c r="AE63" s="214">
        <v>45331</v>
      </c>
      <c r="AF63" s="80">
        <f t="shared" si="1"/>
        <v>7</v>
      </c>
      <c r="AG63" s="72">
        <v>0</v>
      </c>
      <c r="AH63" s="72">
        <v>0</v>
      </c>
      <c r="AI63" s="214" t="s">
        <v>74</v>
      </c>
      <c r="AJ63" s="73">
        <v>0</v>
      </c>
      <c r="AK63" s="117" t="s">
        <v>74</v>
      </c>
      <c r="AL63" s="117" t="s">
        <v>74</v>
      </c>
      <c r="AM63" s="80">
        <f t="shared" si="2"/>
        <v>0</v>
      </c>
      <c r="AN63" s="80">
        <f>+K63+AC63-AH63</f>
        <v>5000000</v>
      </c>
      <c r="AO63" s="73" t="s">
        <v>66</v>
      </c>
      <c r="AP63" s="72">
        <v>3900000</v>
      </c>
      <c r="AQ63" s="73" t="s">
        <v>95</v>
      </c>
      <c r="AR63" s="72">
        <v>0</v>
      </c>
      <c r="AS63" s="118" t="s">
        <v>74</v>
      </c>
      <c r="AT63" s="216">
        <v>3900000</v>
      </c>
      <c r="AU63" s="83">
        <f t="shared" si="3"/>
        <v>1100000</v>
      </c>
      <c r="AV63" s="84">
        <f t="shared" si="4"/>
        <v>0.78</v>
      </c>
      <c r="AW63" s="214" t="s">
        <v>74</v>
      </c>
      <c r="AX63" s="73" t="s">
        <v>106</v>
      </c>
      <c r="AY63" s="72" t="s">
        <v>1678</v>
      </c>
      <c r="AZ63" s="70" t="s">
        <v>66</v>
      </c>
      <c r="BA63" s="70" t="s">
        <v>66</v>
      </c>
    </row>
    <row r="64" spans="2:53" x14ac:dyDescent="0.25">
      <c r="B64" s="70">
        <v>2024</v>
      </c>
      <c r="C64" s="70">
        <v>891780111</v>
      </c>
      <c r="D64" s="71" t="s">
        <v>63</v>
      </c>
      <c r="E64" s="72" t="s">
        <v>1677</v>
      </c>
      <c r="F64" s="72" t="s">
        <v>1676</v>
      </c>
      <c r="G64" s="213">
        <v>0</v>
      </c>
      <c r="H64" s="73" t="s">
        <v>72</v>
      </c>
      <c r="I64" s="71" t="s">
        <v>64</v>
      </c>
      <c r="J64" s="72" t="s">
        <v>1675</v>
      </c>
      <c r="K64" s="72">
        <v>3900000</v>
      </c>
      <c r="L64" s="70" t="s">
        <v>67</v>
      </c>
      <c r="M64" s="72" t="s">
        <v>1674</v>
      </c>
      <c r="N64" s="72">
        <v>57293236</v>
      </c>
      <c r="O64" s="76">
        <v>13</v>
      </c>
      <c r="P64" s="214">
        <v>45302</v>
      </c>
      <c r="Q64" s="72">
        <v>4518689382</v>
      </c>
      <c r="R64" s="215">
        <v>45308</v>
      </c>
      <c r="S64" s="72">
        <v>3900000</v>
      </c>
      <c r="T64" s="73" t="s">
        <v>65</v>
      </c>
      <c r="U64" s="72">
        <v>41947381</v>
      </c>
      <c r="V64" s="72" t="s">
        <v>552</v>
      </c>
      <c r="W64" s="215">
        <v>45308</v>
      </c>
      <c r="X64" s="215">
        <v>45308</v>
      </c>
      <c r="Y64" s="116" t="s">
        <v>74</v>
      </c>
      <c r="Z64" s="215">
        <v>45324</v>
      </c>
      <c r="AA64" s="80">
        <f t="shared" si="0"/>
        <v>16</v>
      </c>
      <c r="AB64" s="72">
        <v>1</v>
      </c>
      <c r="AC64" s="72">
        <v>1100000</v>
      </c>
      <c r="AD64" s="72">
        <v>1</v>
      </c>
      <c r="AE64" s="214">
        <v>45331</v>
      </c>
      <c r="AF64" s="80">
        <f t="shared" si="1"/>
        <v>7</v>
      </c>
      <c r="AG64" s="72">
        <v>0</v>
      </c>
      <c r="AH64" s="72">
        <v>0</v>
      </c>
      <c r="AI64" s="214" t="s">
        <v>74</v>
      </c>
      <c r="AJ64" s="73">
        <v>0</v>
      </c>
      <c r="AK64" s="117" t="s">
        <v>74</v>
      </c>
      <c r="AL64" s="117" t="s">
        <v>74</v>
      </c>
      <c r="AM64" s="80">
        <f t="shared" si="2"/>
        <v>0</v>
      </c>
      <c r="AN64" s="80">
        <f>+K64+AC64-AH64</f>
        <v>5000000</v>
      </c>
      <c r="AO64" s="73" t="s">
        <v>66</v>
      </c>
      <c r="AP64" s="72">
        <v>3900000</v>
      </c>
      <c r="AQ64" s="73" t="s">
        <v>95</v>
      </c>
      <c r="AR64" s="72">
        <v>0</v>
      </c>
      <c r="AS64" s="118" t="s">
        <v>74</v>
      </c>
      <c r="AT64" s="216">
        <v>3900000</v>
      </c>
      <c r="AU64" s="83">
        <f t="shared" si="3"/>
        <v>1100000</v>
      </c>
      <c r="AV64" s="84">
        <f t="shared" si="4"/>
        <v>0.78</v>
      </c>
      <c r="AW64" s="214" t="s">
        <v>74</v>
      </c>
      <c r="AX64" s="73" t="s">
        <v>106</v>
      </c>
      <c r="AY64" s="72" t="s">
        <v>1673</v>
      </c>
      <c r="AZ64" s="70" t="s">
        <v>66</v>
      </c>
      <c r="BA64" s="70" t="s">
        <v>66</v>
      </c>
    </row>
    <row r="65" spans="2:53" x14ac:dyDescent="0.25">
      <c r="B65" s="70">
        <v>2024</v>
      </c>
      <c r="C65" s="70">
        <v>891780111</v>
      </c>
      <c r="D65" s="71" t="s">
        <v>63</v>
      </c>
      <c r="E65" s="72" t="s">
        <v>1672</v>
      </c>
      <c r="F65" s="72" t="s">
        <v>1671</v>
      </c>
      <c r="G65" s="213">
        <v>0</v>
      </c>
      <c r="H65" s="73" t="s">
        <v>72</v>
      </c>
      <c r="I65" s="71" t="s">
        <v>64</v>
      </c>
      <c r="J65" s="72" t="s">
        <v>1670</v>
      </c>
      <c r="K65" s="72">
        <v>2900000</v>
      </c>
      <c r="L65" s="70" t="s">
        <v>67</v>
      </c>
      <c r="M65" s="72" t="s">
        <v>1669</v>
      </c>
      <c r="N65" s="72">
        <v>1082983719</v>
      </c>
      <c r="O65" s="76">
        <v>13</v>
      </c>
      <c r="P65" s="214">
        <v>45302</v>
      </c>
      <c r="Q65" s="72">
        <v>4518689382</v>
      </c>
      <c r="R65" s="215">
        <v>45308</v>
      </c>
      <c r="S65" s="72">
        <v>2900000</v>
      </c>
      <c r="T65" s="73" t="s">
        <v>65</v>
      </c>
      <c r="U65" s="72">
        <v>41947381</v>
      </c>
      <c r="V65" s="72" t="s">
        <v>552</v>
      </c>
      <c r="W65" s="215">
        <v>45308</v>
      </c>
      <c r="X65" s="215">
        <v>45308</v>
      </c>
      <c r="Y65" s="116" t="s">
        <v>74</v>
      </c>
      <c r="Z65" s="215">
        <v>45318</v>
      </c>
      <c r="AA65" s="80">
        <f t="shared" si="0"/>
        <v>10</v>
      </c>
      <c r="AB65" s="72">
        <v>0</v>
      </c>
      <c r="AC65" s="72">
        <v>0</v>
      </c>
      <c r="AD65" s="72">
        <v>0</v>
      </c>
      <c r="AE65" s="214" t="s">
        <v>74</v>
      </c>
      <c r="AF65" s="80">
        <f t="shared" si="1"/>
        <v>0</v>
      </c>
      <c r="AG65" s="72">
        <v>0</v>
      </c>
      <c r="AH65" s="72">
        <v>0</v>
      </c>
      <c r="AI65" s="214" t="s">
        <v>74</v>
      </c>
      <c r="AJ65" s="73">
        <v>0</v>
      </c>
      <c r="AK65" s="117" t="s">
        <v>74</v>
      </c>
      <c r="AL65" s="117" t="s">
        <v>74</v>
      </c>
      <c r="AM65" s="80">
        <f t="shared" si="2"/>
        <v>0</v>
      </c>
      <c r="AN65" s="80">
        <f>+K65+AC65-AH65</f>
        <v>2900000</v>
      </c>
      <c r="AO65" s="73" t="s">
        <v>66</v>
      </c>
      <c r="AP65" s="72">
        <v>2900000</v>
      </c>
      <c r="AQ65" s="73" t="s">
        <v>95</v>
      </c>
      <c r="AR65" s="72">
        <v>0</v>
      </c>
      <c r="AS65" s="118" t="s">
        <v>74</v>
      </c>
      <c r="AT65" s="216">
        <v>2900000</v>
      </c>
      <c r="AU65" s="83">
        <f t="shared" si="3"/>
        <v>0</v>
      </c>
      <c r="AV65" s="84">
        <f t="shared" si="4"/>
        <v>1</v>
      </c>
      <c r="AW65" s="214" t="s">
        <v>74</v>
      </c>
      <c r="AX65" s="73" t="s">
        <v>80</v>
      </c>
      <c r="AY65" s="72" t="s">
        <v>1668</v>
      </c>
      <c r="AZ65" s="70" t="s">
        <v>66</v>
      </c>
      <c r="BA65" s="70" t="s">
        <v>66</v>
      </c>
    </row>
    <row r="66" spans="2:53" x14ac:dyDescent="0.25">
      <c r="B66" s="70">
        <v>2024</v>
      </c>
      <c r="C66" s="70">
        <v>891780111</v>
      </c>
      <c r="D66" s="71" t="s">
        <v>63</v>
      </c>
      <c r="E66" s="72" t="s">
        <v>1667</v>
      </c>
      <c r="F66" s="72" t="s">
        <v>1666</v>
      </c>
      <c r="G66" s="213">
        <v>0</v>
      </c>
      <c r="H66" s="73" t="s">
        <v>72</v>
      </c>
      <c r="I66" s="71" t="s">
        <v>64</v>
      </c>
      <c r="J66" s="72" t="s">
        <v>1665</v>
      </c>
      <c r="K66" s="72">
        <v>10500000</v>
      </c>
      <c r="L66" s="70" t="s">
        <v>67</v>
      </c>
      <c r="M66" s="72" t="s">
        <v>1664</v>
      </c>
      <c r="N66" s="72">
        <v>1148701328</v>
      </c>
      <c r="O66" s="76">
        <v>14</v>
      </c>
      <c r="P66" s="215">
        <v>45302</v>
      </c>
      <c r="Q66" s="72">
        <v>2126349000</v>
      </c>
      <c r="R66" s="215">
        <v>45308</v>
      </c>
      <c r="S66" s="72">
        <v>10500000</v>
      </c>
      <c r="T66" s="73" t="s">
        <v>65</v>
      </c>
      <c r="U66" s="72">
        <v>57297693</v>
      </c>
      <c r="V66" s="72" t="s">
        <v>708</v>
      </c>
      <c r="W66" s="215">
        <v>45308</v>
      </c>
      <c r="X66" s="215">
        <v>45308</v>
      </c>
      <c r="Y66" s="116" t="s">
        <v>74</v>
      </c>
      <c r="Z66" s="215">
        <v>45457</v>
      </c>
      <c r="AA66" s="80">
        <f t="shared" si="0"/>
        <v>149</v>
      </c>
      <c r="AB66" s="72">
        <v>0</v>
      </c>
      <c r="AC66" s="72">
        <v>0</v>
      </c>
      <c r="AD66" s="72">
        <v>0</v>
      </c>
      <c r="AE66" s="214" t="s">
        <v>74</v>
      </c>
      <c r="AF66" s="80">
        <f t="shared" si="1"/>
        <v>0</v>
      </c>
      <c r="AG66" s="72">
        <v>0</v>
      </c>
      <c r="AH66" s="72">
        <v>0</v>
      </c>
      <c r="AI66" s="214" t="s">
        <v>74</v>
      </c>
      <c r="AJ66" s="73">
        <v>0</v>
      </c>
      <c r="AK66" s="117" t="s">
        <v>74</v>
      </c>
      <c r="AL66" s="117" t="s">
        <v>74</v>
      </c>
      <c r="AM66" s="80">
        <f t="shared" si="2"/>
        <v>0</v>
      </c>
      <c r="AN66" s="80">
        <f>+K66+AC66-AH66</f>
        <v>10500000</v>
      </c>
      <c r="AO66" s="73" t="s">
        <v>66</v>
      </c>
      <c r="AP66" s="72">
        <v>10500000</v>
      </c>
      <c r="AQ66" s="73" t="s">
        <v>95</v>
      </c>
      <c r="AR66" s="72">
        <v>0</v>
      </c>
      <c r="AS66" s="118" t="s">
        <v>74</v>
      </c>
      <c r="AT66" s="216">
        <v>1050000</v>
      </c>
      <c r="AU66" s="83">
        <f t="shared" si="3"/>
        <v>9450000</v>
      </c>
      <c r="AV66" s="84">
        <f t="shared" si="4"/>
        <v>0.1</v>
      </c>
      <c r="AW66" s="214" t="s">
        <v>74</v>
      </c>
      <c r="AX66" s="73" t="s">
        <v>106</v>
      </c>
      <c r="AY66" s="72" t="s">
        <v>1663</v>
      </c>
      <c r="AZ66" s="70" t="s">
        <v>66</v>
      </c>
      <c r="BA66" s="70" t="s">
        <v>66</v>
      </c>
    </row>
    <row r="67" spans="2:53" x14ac:dyDescent="0.25">
      <c r="B67" s="70">
        <v>2024</v>
      </c>
      <c r="C67" s="70">
        <v>891780111</v>
      </c>
      <c r="D67" s="71" t="s">
        <v>63</v>
      </c>
      <c r="E67" s="72" t="s">
        <v>1662</v>
      </c>
      <c r="F67" s="72" t="s">
        <v>1661</v>
      </c>
      <c r="G67" s="213">
        <v>0</v>
      </c>
      <c r="H67" s="73" t="s">
        <v>72</v>
      </c>
      <c r="I67" s="71" t="s">
        <v>64</v>
      </c>
      <c r="J67" s="72" t="s">
        <v>1660</v>
      </c>
      <c r="K67" s="72">
        <v>12500000</v>
      </c>
      <c r="L67" s="70" t="s">
        <v>67</v>
      </c>
      <c r="M67" s="72" t="s">
        <v>1659</v>
      </c>
      <c r="N67" s="72">
        <v>9091645</v>
      </c>
      <c r="O67" s="76">
        <v>13</v>
      </c>
      <c r="P67" s="214">
        <v>45302</v>
      </c>
      <c r="Q67" s="72">
        <v>4518689382</v>
      </c>
      <c r="R67" s="215">
        <v>45308</v>
      </c>
      <c r="S67" s="72">
        <v>12500000</v>
      </c>
      <c r="T67" s="73" t="s">
        <v>65</v>
      </c>
      <c r="U67" s="72">
        <v>36557666</v>
      </c>
      <c r="V67" s="72" t="s">
        <v>779</v>
      </c>
      <c r="W67" s="215">
        <v>45308</v>
      </c>
      <c r="X67" s="215">
        <v>45308</v>
      </c>
      <c r="Y67" s="116" t="s">
        <v>74</v>
      </c>
      <c r="Z67" s="215">
        <v>45457</v>
      </c>
      <c r="AA67" s="80">
        <f t="shared" si="0"/>
        <v>149</v>
      </c>
      <c r="AB67" s="72">
        <v>0</v>
      </c>
      <c r="AC67" s="72">
        <v>0</v>
      </c>
      <c r="AD67" s="72">
        <v>0</v>
      </c>
      <c r="AE67" s="214" t="s">
        <v>74</v>
      </c>
      <c r="AF67" s="80">
        <f t="shared" si="1"/>
        <v>0</v>
      </c>
      <c r="AG67" s="72">
        <v>0</v>
      </c>
      <c r="AH67" s="72">
        <v>0</v>
      </c>
      <c r="AI67" s="214" t="s">
        <v>74</v>
      </c>
      <c r="AJ67" s="73">
        <v>0</v>
      </c>
      <c r="AK67" s="117" t="s">
        <v>74</v>
      </c>
      <c r="AL67" s="117" t="s">
        <v>74</v>
      </c>
      <c r="AM67" s="80">
        <f t="shared" si="2"/>
        <v>0</v>
      </c>
      <c r="AN67" s="80">
        <f>+K67+AC67-AH67</f>
        <v>12500000</v>
      </c>
      <c r="AO67" s="73" t="s">
        <v>66</v>
      </c>
      <c r="AP67" s="72">
        <v>12500000</v>
      </c>
      <c r="AQ67" s="73" t="s">
        <v>95</v>
      </c>
      <c r="AR67" s="72">
        <v>0</v>
      </c>
      <c r="AS67" s="118" t="s">
        <v>74</v>
      </c>
      <c r="AT67" s="216">
        <v>1333000</v>
      </c>
      <c r="AU67" s="83">
        <f t="shared" si="3"/>
        <v>11167000</v>
      </c>
      <c r="AV67" s="84">
        <f t="shared" si="4"/>
        <v>0.10664</v>
      </c>
      <c r="AW67" s="214" t="s">
        <v>74</v>
      </c>
      <c r="AX67" s="73" t="s">
        <v>106</v>
      </c>
      <c r="AY67" s="72" t="s">
        <v>1658</v>
      </c>
      <c r="AZ67" s="70" t="s">
        <v>66</v>
      </c>
      <c r="BA67" s="70" t="s">
        <v>66</v>
      </c>
    </row>
    <row r="68" spans="2:53" x14ac:dyDescent="0.25">
      <c r="B68" s="70">
        <v>2024</v>
      </c>
      <c r="C68" s="70">
        <v>891780111</v>
      </c>
      <c r="D68" s="71" t="s">
        <v>63</v>
      </c>
      <c r="E68" s="72" t="s">
        <v>1657</v>
      </c>
      <c r="F68" s="72" t="s">
        <v>1656</v>
      </c>
      <c r="G68" s="213">
        <v>0</v>
      </c>
      <c r="H68" s="73" t="s">
        <v>72</v>
      </c>
      <c r="I68" s="71" t="s">
        <v>64</v>
      </c>
      <c r="J68" s="72" t="s">
        <v>1655</v>
      </c>
      <c r="K68" s="72">
        <v>20500000</v>
      </c>
      <c r="L68" s="70" t="s">
        <v>67</v>
      </c>
      <c r="M68" s="72" t="s">
        <v>1654</v>
      </c>
      <c r="N68" s="72">
        <v>1082968283</v>
      </c>
      <c r="O68" s="76">
        <v>13</v>
      </c>
      <c r="P68" s="214">
        <v>45302</v>
      </c>
      <c r="Q68" s="72">
        <v>4518689382</v>
      </c>
      <c r="R68" s="215">
        <v>45308</v>
      </c>
      <c r="S68" s="72">
        <v>20500000</v>
      </c>
      <c r="T68" s="73" t="s">
        <v>65</v>
      </c>
      <c r="U68" s="72">
        <v>12621405</v>
      </c>
      <c r="V68" s="72" t="s">
        <v>546</v>
      </c>
      <c r="W68" s="215">
        <v>45308</v>
      </c>
      <c r="X68" s="215">
        <v>45308</v>
      </c>
      <c r="Y68" s="116" t="s">
        <v>74</v>
      </c>
      <c r="Z68" s="215">
        <v>45457</v>
      </c>
      <c r="AA68" s="80">
        <f t="shared" si="0"/>
        <v>149</v>
      </c>
      <c r="AB68" s="72">
        <v>0</v>
      </c>
      <c r="AC68" s="72">
        <v>0</v>
      </c>
      <c r="AD68" s="72">
        <v>0</v>
      </c>
      <c r="AE68" s="214" t="s">
        <v>74</v>
      </c>
      <c r="AF68" s="80">
        <f t="shared" si="1"/>
        <v>0</v>
      </c>
      <c r="AG68" s="72">
        <v>0</v>
      </c>
      <c r="AH68" s="72">
        <v>0</v>
      </c>
      <c r="AI68" s="214" t="s">
        <v>74</v>
      </c>
      <c r="AJ68" s="73">
        <v>0</v>
      </c>
      <c r="AK68" s="117" t="s">
        <v>74</v>
      </c>
      <c r="AL68" s="117" t="s">
        <v>74</v>
      </c>
      <c r="AM68" s="80">
        <f t="shared" si="2"/>
        <v>0</v>
      </c>
      <c r="AN68" s="80">
        <f>+K68+AC68-AH68</f>
        <v>20500000</v>
      </c>
      <c r="AO68" s="73" t="s">
        <v>66</v>
      </c>
      <c r="AP68" s="72">
        <v>20500000</v>
      </c>
      <c r="AQ68" s="73" t="s">
        <v>95</v>
      </c>
      <c r="AR68" s="72">
        <v>0</v>
      </c>
      <c r="AS68" s="118" t="s">
        <v>74</v>
      </c>
      <c r="AT68" s="216">
        <v>2187000</v>
      </c>
      <c r="AU68" s="83">
        <f t="shared" si="3"/>
        <v>18313000</v>
      </c>
      <c r="AV68" s="84">
        <f t="shared" si="4"/>
        <v>0.10668292682926829</v>
      </c>
      <c r="AW68" s="214" t="s">
        <v>74</v>
      </c>
      <c r="AX68" s="73" t="s">
        <v>106</v>
      </c>
      <c r="AY68" s="72" t="s">
        <v>1653</v>
      </c>
      <c r="AZ68" s="70" t="s">
        <v>66</v>
      </c>
      <c r="BA68" s="70" t="s">
        <v>66</v>
      </c>
    </row>
    <row r="69" spans="2:53" x14ac:dyDescent="0.25">
      <c r="B69" s="70">
        <v>2024</v>
      </c>
      <c r="C69" s="70">
        <v>891780111</v>
      </c>
      <c r="D69" s="71" t="s">
        <v>63</v>
      </c>
      <c r="E69" s="72" t="s">
        <v>1652</v>
      </c>
      <c r="F69" s="72" t="s">
        <v>1651</v>
      </c>
      <c r="G69" s="213">
        <v>0</v>
      </c>
      <c r="H69" s="73" t="s">
        <v>72</v>
      </c>
      <c r="I69" s="71" t="s">
        <v>64</v>
      </c>
      <c r="J69" s="72" t="s">
        <v>1650</v>
      </c>
      <c r="K69" s="72">
        <v>12500000</v>
      </c>
      <c r="L69" s="70" t="s">
        <v>67</v>
      </c>
      <c r="M69" s="72" t="s">
        <v>1649</v>
      </c>
      <c r="N69" s="72">
        <v>39047351</v>
      </c>
      <c r="O69" s="76">
        <v>14</v>
      </c>
      <c r="P69" s="215">
        <v>45302</v>
      </c>
      <c r="Q69" s="72">
        <v>2126349000</v>
      </c>
      <c r="R69" s="215">
        <v>45308</v>
      </c>
      <c r="S69" s="72">
        <v>12500000</v>
      </c>
      <c r="T69" s="73" t="s">
        <v>65</v>
      </c>
      <c r="U69" s="72">
        <v>57441846</v>
      </c>
      <c r="V69" s="72" t="s">
        <v>1373</v>
      </c>
      <c r="W69" s="215">
        <v>45308</v>
      </c>
      <c r="X69" s="215">
        <v>45308</v>
      </c>
      <c r="Y69" s="116" t="s">
        <v>74</v>
      </c>
      <c r="Z69" s="215">
        <v>45457</v>
      </c>
      <c r="AA69" s="80">
        <f t="shared" si="0"/>
        <v>149</v>
      </c>
      <c r="AB69" s="72">
        <v>0</v>
      </c>
      <c r="AC69" s="72">
        <v>0</v>
      </c>
      <c r="AD69" s="72">
        <v>0</v>
      </c>
      <c r="AE69" s="214" t="s">
        <v>74</v>
      </c>
      <c r="AF69" s="80">
        <f t="shared" si="1"/>
        <v>0</v>
      </c>
      <c r="AG69" s="72">
        <v>0</v>
      </c>
      <c r="AH69" s="72">
        <v>0</v>
      </c>
      <c r="AI69" s="214" t="s">
        <v>74</v>
      </c>
      <c r="AJ69" s="73">
        <v>0</v>
      </c>
      <c r="AK69" s="117" t="s">
        <v>74</v>
      </c>
      <c r="AL69" s="117" t="s">
        <v>74</v>
      </c>
      <c r="AM69" s="80">
        <f t="shared" si="2"/>
        <v>0</v>
      </c>
      <c r="AN69" s="80">
        <f>+K69+AC69-AH69</f>
        <v>12500000</v>
      </c>
      <c r="AO69" s="73" t="s">
        <v>66</v>
      </c>
      <c r="AP69" s="72">
        <v>12500000</v>
      </c>
      <c r="AQ69" s="73" t="s">
        <v>95</v>
      </c>
      <c r="AR69" s="72">
        <v>0</v>
      </c>
      <c r="AS69" s="118" t="s">
        <v>74</v>
      </c>
      <c r="AT69" s="216">
        <v>1333000</v>
      </c>
      <c r="AU69" s="83">
        <f t="shared" si="3"/>
        <v>11167000</v>
      </c>
      <c r="AV69" s="84">
        <f t="shared" si="4"/>
        <v>0.10664</v>
      </c>
      <c r="AW69" s="214" t="s">
        <v>74</v>
      </c>
      <c r="AX69" s="73" t="s">
        <v>106</v>
      </c>
      <c r="AY69" s="72" t="s">
        <v>1648</v>
      </c>
      <c r="AZ69" s="70" t="s">
        <v>66</v>
      </c>
      <c r="BA69" s="70" t="s">
        <v>66</v>
      </c>
    </row>
    <row r="70" spans="2:53" x14ac:dyDescent="0.25">
      <c r="B70" s="70">
        <v>2024</v>
      </c>
      <c r="C70" s="70">
        <v>891780111</v>
      </c>
      <c r="D70" s="71" t="s">
        <v>63</v>
      </c>
      <c r="E70" s="72" t="s">
        <v>1647</v>
      </c>
      <c r="F70" s="72" t="s">
        <v>1646</v>
      </c>
      <c r="G70" s="213">
        <v>0</v>
      </c>
      <c r="H70" s="73" t="s">
        <v>72</v>
      </c>
      <c r="I70" s="71" t="s">
        <v>64</v>
      </c>
      <c r="J70" s="72" t="s">
        <v>1645</v>
      </c>
      <c r="K70" s="72">
        <v>12500000</v>
      </c>
      <c r="L70" s="70" t="s">
        <v>67</v>
      </c>
      <c r="M70" s="72" t="s">
        <v>1644</v>
      </c>
      <c r="N70" s="72">
        <v>36729451</v>
      </c>
      <c r="O70" s="76">
        <v>14</v>
      </c>
      <c r="P70" s="215">
        <v>45302</v>
      </c>
      <c r="Q70" s="72">
        <v>2126349000</v>
      </c>
      <c r="R70" s="215">
        <v>45308</v>
      </c>
      <c r="S70" s="72">
        <v>12500000</v>
      </c>
      <c r="T70" s="73" t="s">
        <v>65</v>
      </c>
      <c r="U70" s="72">
        <v>57441846</v>
      </c>
      <c r="V70" s="72" t="s">
        <v>1373</v>
      </c>
      <c r="W70" s="215">
        <v>45308</v>
      </c>
      <c r="X70" s="215">
        <v>45308</v>
      </c>
      <c r="Y70" s="116" t="s">
        <v>74</v>
      </c>
      <c r="Z70" s="215">
        <v>45457</v>
      </c>
      <c r="AA70" s="80">
        <f t="shared" si="0"/>
        <v>149</v>
      </c>
      <c r="AB70" s="72">
        <v>0</v>
      </c>
      <c r="AC70" s="72">
        <v>0</v>
      </c>
      <c r="AD70" s="72">
        <v>0</v>
      </c>
      <c r="AE70" s="214" t="s">
        <v>74</v>
      </c>
      <c r="AF70" s="80">
        <f t="shared" si="1"/>
        <v>0</v>
      </c>
      <c r="AG70" s="72">
        <v>0</v>
      </c>
      <c r="AH70" s="72">
        <v>0</v>
      </c>
      <c r="AI70" s="214" t="s">
        <v>74</v>
      </c>
      <c r="AJ70" s="73">
        <v>0</v>
      </c>
      <c r="AK70" s="117" t="s">
        <v>74</v>
      </c>
      <c r="AL70" s="117" t="s">
        <v>74</v>
      </c>
      <c r="AM70" s="80">
        <f t="shared" si="2"/>
        <v>0</v>
      </c>
      <c r="AN70" s="80">
        <f>+K70+AC70-AH70</f>
        <v>12500000</v>
      </c>
      <c r="AO70" s="73" t="s">
        <v>66</v>
      </c>
      <c r="AP70" s="72">
        <v>12500000</v>
      </c>
      <c r="AQ70" s="73" t="s">
        <v>95</v>
      </c>
      <c r="AR70" s="72">
        <v>0</v>
      </c>
      <c r="AS70" s="118" t="s">
        <v>74</v>
      </c>
      <c r="AT70" s="216">
        <v>1333000</v>
      </c>
      <c r="AU70" s="83">
        <f t="shared" si="3"/>
        <v>11167000</v>
      </c>
      <c r="AV70" s="84">
        <f t="shared" si="4"/>
        <v>0.10664</v>
      </c>
      <c r="AW70" s="214" t="s">
        <v>74</v>
      </c>
      <c r="AX70" s="73" t="s">
        <v>106</v>
      </c>
      <c r="AY70" s="72" t="s">
        <v>1643</v>
      </c>
      <c r="AZ70" s="70" t="s">
        <v>66</v>
      </c>
      <c r="BA70" s="70" t="s">
        <v>66</v>
      </c>
    </row>
    <row r="71" spans="2:53" x14ac:dyDescent="0.25">
      <c r="B71" s="70">
        <v>2024</v>
      </c>
      <c r="C71" s="70">
        <v>891780111</v>
      </c>
      <c r="D71" s="71" t="s">
        <v>63</v>
      </c>
      <c r="E71" s="72" t="s">
        <v>1642</v>
      </c>
      <c r="F71" s="72" t="s">
        <v>1641</v>
      </c>
      <c r="G71" s="213">
        <v>0</v>
      </c>
      <c r="H71" s="73" t="s">
        <v>72</v>
      </c>
      <c r="I71" s="71" t="s">
        <v>64</v>
      </c>
      <c r="J71" s="72" t="s">
        <v>1640</v>
      </c>
      <c r="K71" s="72">
        <v>17710000</v>
      </c>
      <c r="L71" s="70" t="s">
        <v>67</v>
      </c>
      <c r="M71" s="72" t="s">
        <v>1639</v>
      </c>
      <c r="N71" s="72">
        <v>7601915</v>
      </c>
      <c r="O71" s="76">
        <v>13</v>
      </c>
      <c r="P71" s="214">
        <v>45302</v>
      </c>
      <c r="Q71" s="72">
        <v>4518689382</v>
      </c>
      <c r="R71" s="215">
        <v>45308</v>
      </c>
      <c r="S71" s="72">
        <v>17710000</v>
      </c>
      <c r="T71" s="73" t="s">
        <v>65</v>
      </c>
      <c r="U71" s="72">
        <v>39058006</v>
      </c>
      <c r="V71" s="72" t="s">
        <v>1261</v>
      </c>
      <c r="W71" s="215">
        <v>45308</v>
      </c>
      <c r="X71" s="215">
        <v>45308</v>
      </c>
      <c r="Y71" s="116" t="s">
        <v>74</v>
      </c>
      <c r="Z71" s="215">
        <v>45457</v>
      </c>
      <c r="AA71" s="80">
        <f t="shared" si="0"/>
        <v>149</v>
      </c>
      <c r="AB71" s="72">
        <v>0</v>
      </c>
      <c r="AC71" s="72">
        <v>0</v>
      </c>
      <c r="AD71" s="72">
        <v>0</v>
      </c>
      <c r="AE71" s="214" t="s">
        <v>74</v>
      </c>
      <c r="AF71" s="80">
        <f t="shared" si="1"/>
        <v>0</v>
      </c>
      <c r="AG71" s="72">
        <v>0</v>
      </c>
      <c r="AH71" s="72">
        <v>0</v>
      </c>
      <c r="AI71" s="214" t="s">
        <v>74</v>
      </c>
      <c r="AJ71" s="73">
        <v>0</v>
      </c>
      <c r="AK71" s="117" t="s">
        <v>74</v>
      </c>
      <c r="AL71" s="117" t="s">
        <v>74</v>
      </c>
      <c r="AM71" s="80">
        <f t="shared" si="2"/>
        <v>0</v>
      </c>
      <c r="AN71" s="80">
        <f>+K71+AC71-AH71</f>
        <v>17710000</v>
      </c>
      <c r="AO71" s="73" t="s">
        <v>66</v>
      </c>
      <c r="AP71" s="72">
        <v>17710000</v>
      </c>
      <c r="AQ71" s="73" t="s">
        <v>95</v>
      </c>
      <c r="AR71" s="72">
        <v>0</v>
      </c>
      <c r="AS71" s="118" t="s">
        <v>74</v>
      </c>
      <c r="AT71" s="216">
        <v>2970000</v>
      </c>
      <c r="AU71" s="83">
        <f t="shared" si="3"/>
        <v>14740000</v>
      </c>
      <c r="AV71" s="84">
        <f t="shared" si="4"/>
        <v>0.16770186335403728</v>
      </c>
      <c r="AW71" s="214" t="s">
        <v>74</v>
      </c>
      <c r="AX71" s="73" t="s">
        <v>106</v>
      </c>
      <c r="AY71" s="72" t="s">
        <v>1638</v>
      </c>
      <c r="AZ71" s="70" t="s">
        <v>66</v>
      </c>
      <c r="BA71" s="70" t="s">
        <v>66</v>
      </c>
    </row>
    <row r="72" spans="2:53" x14ac:dyDescent="0.25">
      <c r="B72" s="70">
        <v>2024</v>
      </c>
      <c r="C72" s="70">
        <v>891780111</v>
      </c>
      <c r="D72" s="71" t="s">
        <v>63</v>
      </c>
      <c r="E72" s="72" t="s">
        <v>1637</v>
      </c>
      <c r="F72" s="72" t="s">
        <v>1636</v>
      </c>
      <c r="G72" s="213">
        <v>0</v>
      </c>
      <c r="H72" s="73" t="s">
        <v>72</v>
      </c>
      <c r="I72" s="71" t="s">
        <v>64</v>
      </c>
      <c r="J72" s="72" t="s">
        <v>1635</v>
      </c>
      <c r="K72" s="72">
        <v>16500000</v>
      </c>
      <c r="L72" s="70" t="s">
        <v>67</v>
      </c>
      <c r="M72" s="72" t="s">
        <v>1634</v>
      </c>
      <c r="N72" s="72">
        <v>1082911157</v>
      </c>
      <c r="O72" s="76">
        <v>13</v>
      </c>
      <c r="P72" s="214">
        <v>45302</v>
      </c>
      <c r="Q72" s="72">
        <v>4518689382</v>
      </c>
      <c r="R72" s="215">
        <v>45308</v>
      </c>
      <c r="S72" s="72">
        <v>16500000</v>
      </c>
      <c r="T72" s="73" t="s">
        <v>65</v>
      </c>
      <c r="U72" s="72">
        <v>12621405</v>
      </c>
      <c r="V72" s="72" t="s">
        <v>546</v>
      </c>
      <c r="W72" s="215">
        <v>45308</v>
      </c>
      <c r="X72" s="215">
        <v>45308</v>
      </c>
      <c r="Y72" s="116" t="s">
        <v>74</v>
      </c>
      <c r="Z72" s="215">
        <v>45457</v>
      </c>
      <c r="AA72" s="80">
        <f t="shared" ref="AA72:AA135" si="5">+IF(Y72="1800-01-01",Z72-X72,Z72-Y72)</f>
        <v>149</v>
      </c>
      <c r="AB72" s="72">
        <v>0</v>
      </c>
      <c r="AC72" s="72">
        <v>0</v>
      </c>
      <c r="AD72" s="72">
        <v>0</v>
      </c>
      <c r="AE72" s="214" t="s">
        <v>74</v>
      </c>
      <c r="AF72" s="80">
        <f t="shared" ref="AF72:AF135" si="6">+IF(AE72="1800-01-01",0,AE72-Z72)</f>
        <v>0</v>
      </c>
      <c r="AG72" s="72">
        <v>0</v>
      </c>
      <c r="AH72" s="72">
        <v>0</v>
      </c>
      <c r="AI72" s="214" t="s">
        <v>74</v>
      </c>
      <c r="AJ72" s="73">
        <v>0</v>
      </c>
      <c r="AK72" s="117" t="s">
        <v>74</v>
      </c>
      <c r="AL72" s="117" t="s">
        <v>74</v>
      </c>
      <c r="AM72" s="80">
        <f t="shared" ref="AM72:AM135" si="7">+IF(AK72="1800-01-01",0,AL72-AK72)</f>
        <v>0</v>
      </c>
      <c r="AN72" s="80">
        <f>+K72+AC72-AH72</f>
        <v>16500000</v>
      </c>
      <c r="AO72" s="73" t="s">
        <v>66</v>
      </c>
      <c r="AP72" s="72">
        <v>16500000</v>
      </c>
      <c r="AQ72" s="73" t="s">
        <v>95</v>
      </c>
      <c r="AR72" s="72">
        <v>0</v>
      </c>
      <c r="AS72" s="118" t="s">
        <v>74</v>
      </c>
      <c r="AT72" s="216">
        <v>1760000</v>
      </c>
      <c r="AU72" s="83">
        <f t="shared" ref="AU72:AU135" si="8">AN72-AT72</f>
        <v>14740000</v>
      </c>
      <c r="AV72" s="84">
        <f t="shared" ref="AV72:AV135" si="9">+IFERROR(AT72/AN72,"_")</f>
        <v>0.10666666666666667</v>
      </c>
      <c r="AW72" s="214" t="s">
        <v>74</v>
      </c>
      <c r="AX72" s="73" t="s">
        <v>106</v>
      </c>
      <c r="AY72" s="72" t="s">
        <v>1633</v>
      </c>
      <c r="AZ72" s="70" t="s">
        <v>66</v>
      </c>
      <c r="BA72" s="70" t="s">
        <v>66</v>
      </c>
    </row>
    <row r="73" spans="2:53" x14ac:dyDescent="0.25">
      <c r="B73" s="70">
        <v>2024</v>
      </c>
      <c r="C73" s="70">
        <v>891780111</v>
      </c>
      <c r="D73" s="71" t="s">
        <v>63</v>
      </c>
      <c r="E73" s="72" t="s">
        <v>1632</v>
      </c>
      <c r="F73" s="72" t="s">
        <v>1631</v>
      </c>
      <c r="G73" s="213">
        <v>0</v>
      </c>
      <c r="H73" s="73" t="s">
        <v>72</v>
      </c>
      <c r="I73" s="71" t="s">
        <v>64</v>
      </c>
      <c r="J73" s="72" t="s">
        <v>1630</v>
      </c>
      <c r="K73" s="72">
        <v>15400000</v>
      </c>
      <c r="L73" s="70" t="s">
        <v>67</v>
      </c>
      <c r="M73" s="72" t="s">
        <v>1629</v>
      </c>
      <c r="N73" s="72">
        <v>1082927274</v>
      </c>
      <c r="O73" s="76">
        <v>13</v>
      </c>
      <c r="P73" s="214">
        <v>45302</v>
      </c>
      <c r="Q73" s="72">
        <v>4518689382</v>
      </c>
      <c r="R73" s="215">
        <v>45308</v>
      </c>
      <c r="S73" s="72">
        <v>15400000</v>
      </c>
      <c r="T73" s="73" t="s">
        <v>65</v>
      </c>
      <c r="U73" s="72">
        <v>57297693</v>
      </c>
      <c r="V73" s="72" t="s">
        <v>708</v>
      </c>
      <c r="W73" s="215">
        <v>45308</v>
      </c>
      <c r="X73" s="215">
        <v>45308</v>
      </c>
      <c r="Y73" s="116" t="s">
        <v>74</v>
      </c>
      <c r="Z73" s="215">
        <v>45457</v>
      </c>
      <c r="AA73" s="80">
        <f t="shared" si="5"/>
        <v>149</v>
      </c>
      <c r="AB73" s="72">
        <v>0</v>
      </c>
      <c r="AC73" s="72">
        <v>0</v>
      </c>
      <c r="AD73" s="72">
        <v>0</v>
      </c>
      <c r="AE73" s="214" t="s">
        <v>74</v>
      </c>
      <c r="AF73" s="80">
        <f t="shared" si="6"/>
        <v>0</v>
      </c>
      <c r="AG73" s="72">
        <v>0</v>
      </c>
      <c r="AH73" s="72">
        <v>0</v>
      </c>
      <c r="AI73" s="214" t="s">
        <v>74</v>
      </c>
      <c r="AJ73" s="73">
        <v>0</v>
      </c>
      <c r="AK73" s="117" t="s">
        <v>74</v>
      </c>
      <c r="AL73" s="117" t="s">
        <v>74</v>
      </c>
      <c r="AM73" s="80">
        <f t="shared" si="7"/>
        <v>0</v>
      </c>
      <c r="AN73" s="80">
        <f>+K73+AC73-AH73</f>
        <v>15400000</v>
      </c>
      <c r="AO73" s="73" t="s">
        <v>66</v>
      </c>
      <c r="AP73" s="72">
        <v>15400000</v>
      </c>
      <c r="AQ73" s="73" t="s">
        <v>95</v>
      </c>
      <c r="AR73" s="72">
        <v>0</v>
      </c>
      <c r="AS73" s="118" t="s">
        <v>74</v>
      </c>
      <c r="AT73" s="216">
        <v>2000000</v>
      </c>
      <c r="AU73" s="83">
        <f t="shared" si="8"/>
        <v>13400000</v>
      </c>
      <c r="AV73" s="84">
        <f t="shared" si="9"/>
        <v>0.12987012987012986</v>
      </c>
      <c r="AW73" s="214" t="s">
        <v>74</v>
      </c>
      <c r="AX73" s="73" t="s">
        <v>106</v>
      </c>
      <c r="AY73" s="72" t="s">
        <v>1628</v>
      </c>
      <c r="AZ73" s="70" t="s">
        <v>66</v>
      </c>
      <c r="BA73" s="70" t="s">
        <v>66</v>
      </c>
    </row>
    <row r="74" spans="2:53" x14ac:dyDescent="0.25">
      <c r="B74" s="70">
        <v>2024</v>
      </c>
      <c r="C74" s="70">
        <v>891780111</v>
      </c>
      <c r="D74" s="71" t="s">
        <v>63</v>
      </c>
      <c r="E74" s="72" t="s">
        <v>1627</v>
      </c>
      <c r="F74" s="72" t="s">
        <v>1626</v>
      </c>
      <c r="G74" s="213">
        <v>0</v>
      </c>
      <c r="H74" s="73" t="s">
        <v>72</v>
      </c>
      <c r="I74" s="71" t="s">
        <v>64</v>
      </c>
      <c r="J74" s="72" t="s">
        <v>1625</v>
      </c>
      <c r="K74" s="72">
        <v>10780000</v>
      </c>
      <c r="L74" s="70" t="s">
        <v>67</v>
      </c>
      <c r="M74" s="72" t="s">
        <v>1624</v>
      </c>
      <c r="N74" s="72">
        <v>5492235</v>
      </c>
      <c r="O74" s="76">
        <v>14</v>
      </c>
      <c r="P74" s="215">
        <v>45302</v>
      </c>
      <c r="Q74" s="72">
        <v>2126349000</v>
      </c>
      <c r="R74" s="215">
        <v>45308</v>
      </c>
      <c r="S74" s="72">
        <v>10780000</v>
      </c>
      <c r="T74" s="73" t="s">
        <v>65</v>
      </c>
      <c r="U74" s="72">
        <v>57444673</v>
      </c>
      <c r="V74" s="72" t="s">
        <v>610</v>
      </c>
      <c r="W74" s="215">
        <v>45308</v>
      </c>
      <c r="X74" s="215">
        <v>45308</v>
      </c>
      <c r="Y74" s="116" t="s">
        <v>74</v>
      </c>
      <c r="Z74" s="215">
        <v>45457</v>
      </c>
      <c r="AA74" s="80">
        <f t="shared" si="5"/>
        <v>149</v>
      </c>
      <c r="AB74" s="72">
        <v>0</v>
      </c>
      <c r="AC74" s="72">
        <v>0</v>
      </c>
      <c r="AD74" s="72">
        <v>0</v>
      </c>
      <c r="AE74" s="214" t="s">
        <v>74</v>
      </c>
      <c r="AF74" s="80">
        <f t="shared" si="6"/>
        <v>0</v>
      </c>
      <c r="AG74" s="72">
        <v>0</v>
      </c>
      <c r="AH74" s="72">
        <v>0</v>
      </c>
      <c r="AI74" s="214" t="s">
        <v>74</v>
      </c>
      <c r="AJ74" s="73">
        <v>0</v>
      </c>
      <c r="AK74" s="117" t="s">
        <v>74</v>
      </c>
      <c r="AL74" s="117" t="s">
        <v>74</v>
      </c>
      <c r="AM74" s="80">
        <f t="shared" si="7"/>
        <v>0</v>
      </c>
      <c r="AN74" s="80">
        <f>+K74+AC74-AH74</f>
        <v>10780000</v>
      </c>
      <c r="AO74" s="73" t="s">
        <v>66</v>
      </c>
      <c r="AP74" s="72">
        <v>10780000</v>
      </c>
      <c r="AQ74" s="73" t="s">
        <v>95</v>
      </c>
      <c r="AR74" s="72">
        <v>0</v>
      </c>
      <c r="AS74" s="118" t="s">
        <v>74</v>
      </c>
      <c r="AT74" s="216">
        <v>1400000</v>
      </c>
      <c r="AU74" s="83">
        <f t="shared" si="8"/>
        <v>9380000</v>
      </c>
      <c r="AV74" s="84">
        <f t="shared" si="9"/>
        <v>0.12987012987012986</v>
      </c>
      <c r="AW74" s="214" t="s">
        <v>74</v>
      </c>
      <c r="AX74" s="73" t="s">
        <v>106</v>
      </c>
      <c r="AY74" s="72" t="s">
        <v>1623</v>
      </c>
      <c r="AZ74" s="70" t="s">
        <v>66</v>
      </c>
      <c r="BA74" s="70" t="s">
        <v>66</v>
      </c>
    </row>
    <row r="75" spans="2:53" x14ac:dyDescent="0.25">
      <c r="B75" s="70">
        <v>2024</v>
      </c>
      <c r="C75" s="70">
        <v>891780111</v>
      </c>
      <c r="D75" s="71" t="s">
        <v>63</v>
      </c>
      <c r="E75" s="72" t="s">
        <v>1622</v>
      </c>
      <c r="F75" s="72" t="s">
        <v>1621</v>
      </c>
      <c r="G75" s="213">
        <v>0</v>
      </c>
      <c r="H75" s="73" t="s">
        <v>72</v>
      </c>
      <c r="I75" s="71" t="s">
        <v>64</v>
      </c>
      <c r="J75" s="72" t="s">
        <v>1620</v>
      </c>
      <c r="K75" s="72">
        <v>18000000</v>
      </c>
      <c r="L75" s="70" t="s">
        <v>67</v>
      </c>
      <c r="M75" s="72" t="s">
        <v>1619</v>
      </c>
      <c r="N75" s="72">
        <v>22854984</v>
      </c>
      <c r="O75" s="76">
        <v>13</v>
      </c>
      <c r="P75" s="214">
        <v>45302</v>
      </c>
      <c r="Q75" s="72">
        <v>4518689382</v>
      </c>
      <c r="R75" s="215">
        <v>45308</v>
      </c>
      <c r="S75" s="72">
        <v>18000000</v>
      </c>
      <c r="T75" s="73" t="s">
        <v>65</v>
      </c>
      <c r="U75" s="72">
        <v>12621405</v>
      </c>
      <c r="V75" s="72" t="s">
        <v>546</v>
      </c>
      <c r="W75" s="215">
        <v>45308</v>
      </c>
      <c r="X75" s="215">
        <v>45308</v>
      </c>
      <c r="Y75" s="116" t="s">
        <v>74</v>
      </c>
      <c r="Z75" s="215">
        <v>45457</v>
      </c>
      <c r="AA75" s="80">
        <f t="shared" si="5"/>
        <v>149</v>
      </c>
      <c r="AB75" s="72">
        <v>0</v>
      </c>
      <c r="AC75" s="72">
        <v>0</v>
      </c>
      <c r="AD75" s="72">
        <v>0</v>
      </c>
      <c r="AE75" s="214" t="s">
        <v>74</v>
      </c>
      <c r="AF75" s="80">
        <f t="shared" si="6"/>
        <v>0</v>
      </c>
      <c r="AG75" s="72">
        <v>0</v>
      </c>
      <c r="AH75" s="72">
        <v>0</v>
      </c>
      <c r="AI75" s="214" t="s">
        <v>74</v>
      </c>
      <c r="AJ75" s="73">
        <v>0</v>
      </c>
      <c r="AK75" s="117" t="s">
        <v>74</v>
      </c>
      <c r="AL75" s="117" t="s">
        <v>74</v>
      </c>
      <c r="AM75" s="80">
        <f t="shared" si="7"/>
        <v>0</v>
      </c>
      <c r="AN75" s="80">
        <f>+K75+AC75-AH75</f>
        <v>18000000</v>
      </c>
      <c r="AO75" s="73" t="s">
        <v>66</v>
      </c>
      <c r="AP75" s="72">
        <v>18000000</v>
      </c>
      <c r="AQ75" s="73" t="s">
        <v>95</v>
      </c>
      <c r="AR75" s="72">
        <v>0</v>
      </c>
      <c r="AS75" s="118" t="s">
        <v>74</v>
      </c>
      <c r="AT75" s="216">
        <v>1920000</v>
      </c>
      <c r="AU75" s="83">
        <f t="shared" si="8"/>
        <v>16080000</v>
      </c>
      <c r="AV75" s="84">
        <f t="shared" si="9"/>
        <v>0.10666666666666667</v>
      </c>
      <c r="AW75" s="214" t="s">
        <v>74</v>
      </c>
      <c r="AX75" s="73" t="s">
        <v>106</v>
      </c>
      <c r="AY75" s="72" t="s">
        <v>1618</v>
      </c>
      <c r="AZ75" s="70" t="s">
        <v>66</v>
      </c>
      <c r="BA75" s="70" t="s">
        <v>66</v>
      </c>
    </row>
    <row r="76" spans="2:53" x14ac:dyDescent="0.25">
      <c r="B76" s="70">
        <v>2024</v>
      </c>
      <c r="C76" s="70">
        <v>891780111</v>
      </c>
      <c r="D76" s="71" t="s">
        <v>63</v>
      </c>
      <c r="E76" s="72" t="s">
        <v>1617</v>
      </c>
      <c r="F76" s="72" t="s">
        <v>1616</v>
      </c>
      <c r="G76" s="213">
        <v>0</v>
      </c>
      <c r="H76" s="73" t="s">
        <v>72</v>
      </c>
      <c r="I76" s="71" t="s">
        <v>64</v>
      </c>
      <c r="J76" s="72" t="s">
        <v>1615</v>
      </c>
      <c r="K76" s="72">
        <v>10290000</v>
      </c>
      <c r="L76" s="70" t="s">
        <v>67</v>
      </c>
      <c r="M76" s="72" t="s">
        <v>1614</v>
      </c>
      <c r="N76" s="72">
        <v>1082410646</v>
      </c>
      <c r="O76" s="76">
        <v>14</v>
      </c>
      <c r="P76" s="215">
        <v>45302</v>
      </c>
      <c r="Q76" s="72">
        <v>2126349000</v>
      </c>
      <c r="R76" s="215">
        <v>45309</v>
      </c>
      <c r="S76" s="72">
        <v>10290000</v>
      </c>
      <c r="T76" s="73" t="s">
        <v>65</v>
      </c>
      <c r="U76" s="72">
        <v>57297693</v>
      </c>
      <c r="V76" s="72" t="s">
        <v>708</v>
      </c>
      <c r="W76" s="215">
        <v>45308</v>
      </c>
      <c r="X76" s="215">
        <v>45309</v>
      </c>
      <c r="Y76" s="116" t="s">
        <v>74</v>
      </c>
      <c r="Z76" s="215">
        <v>45457</v>
      </c>
      <c r="AA76" s="80">
        <f t="shared" si="5"/>
        <v>148</v>
      </c>
      <c r="AB76" s="72">
        <v>0</v>
      </c>
      <c r="AC76" s="72">
        <v>0</v>
      </c>
      <c r="AD76" s="72">
        <v>0</v>
      </c>
      <c r="AE76" s="214" t="s">
        <v>74</v>
      </c>
      <c r="AF76" s="80">
        <f t="shared" si="6"/>
        <v>0</v>
      </c>
      <c r="AG76" s="72">
        <v>0</v>
      </c>
      <c r="AH76" s="72">
        <v>0</v>
      </c>
      <c r="AI76" s="214" t="s">
        <v>74</v>
      </c>
      <c r="AJ76" s="73">
        <v>0</v>
      </c>
      <c r="AK76" s="117" t="s">
        <v>74</v>
      </c>
      <c r="AL76" s="117" t="s">
        <v>74</v>
      </c>
      <c r="AM76" s="80">
        <f t="shared" si="7"/>
        <v>0</v>
      </c>
      <c r="AN76" s="80">
        <f>+K76+AC76-AH76</f>
        <v>10290000</v>
      </c>
      <c r="AO76" s="73" t="s">
        <v>66</v>
      </c>
      <c r="AP76" s="72">
        <v>10290000</v>
      </c>
      <c r="AQ76" s="73" t="s">
        <v>95</v>
      </c>
      <c r="AR76" s="72">
        <v>0</v>
      </c>
      <c r="AS76" s="118" t="s">
        <v>74</v>
      </c>
      <c r="AT76" s="216">
        <v>910000</v>
      </c>
      <c r="AU76" s="83">
        <f t="shared" si="8"/>
        <v>9380000</v>
      </c>
      <c r="AV76" s="84">
        <f t="shared" si="9"/>
        <v>8.8435374149659865E-2</v>
      </c>
      <c r="AW76" s="214" t="s">
        <v>74</v>
      </c>
      <c r="AX76" s="73" t="s">
        <v>106</v>
      </c>
      <c r="AY76" s="72" t="s">
        <v>1613</v>
      </c>
      <c r="AZ76" s="70" t="s">
        <v>66</v>
      </c>
      <c r="BA76" s="70" t="s">
        <v>66</v>
      </c>
    </row>
    <row r="77" spans="2:53" x14ac:dyDescent="0.25">
      <c r="B77" s="70">
        <v>2024</v>
      </c>
      <c r="C77" s="70">
        <v>891780111</v>
      </c>
      <c r="D77" s="71" t="s">
        <v>63</v>
      </c>
      <c r="E77" s="72" t="s">
        <v>1612</v>
      </c>
      <c r="F77" s="72" t="s">
        <v>1611</v>
      </c>
      <c r="G77" s="213">
        <v>0</v>
      </c>
      <c r="H77" s="73" t="s">
        <v>72</v>
      </c>
      <c r="I77" s="71" t="s">
        <v>64</v>
      </c>
      <c r="J77" s="72" t="s">
        <v>1610</v>
      </c>
      <c r="K77" s="72">
        <v>15000000</v>
      </c>
      <c r="L77" s="70" t="s">
        <v>67</v>
      </c>
      <c r="M77" s="72" t="s">
        <v>1609</v>
      </c>
      <c r="N77" s="72">
        <v>1083465166</v>
      </c>
      <c r="O77" s="76">
        <v>13</v>
      </c>
      <c r="P77" s="214">
        <v>45302</v>
      </c>
      <c r="Q77" s="72">
        <v>4518689382</v>
      </c>
      <c r="R77" s="215">
        <v>45308</v>
      </c>
      <c r="S77" s="72">
        <v>15000000</v>
      </c>
      <c r="T77" s="73" t="s">
        <v>65</v>
      </c>
      <c r="U77" s="72">
        <v>57441846</v>
      </c>
      <c r="V77" s="72" t="s">
        <v>1373</v>
      </c>
      <c r="W77" s="215">
        <v>45308</v>
      </c>
      <c r="X77" s="215">
        <v>45308</v>
      </c>
      <c r="Y77" s="116" t="s">
        <v>74</v>
      </c>
      <c r="Z77" s="215">
        <v>45457</v>
      </c>
      <c r="AA77" s="80">
        <f t="shared" si="5"/>
        <v>149</v>
      </c>
      <c r="AB77" s="72">
        <v>0</v>
      </c>
      <c r="AC77" s="72">
        <v>0</v>
      </c>
      <c r="AD77" s="72">
        <v>0</v>
      </c>
      <c r="AE77" s="214" t="s">
        <v>74</v>
      </c>
      <c r="AF77" s="80">
        <f t="shared" si="6"/>
        <v>0</v>
      </c>
      <c r="AG77" s="72">
        <v>1</v>
      </c>
      <c r="AH77" s="72">
        <v>12900000</v>
      </c>
      <c r="AI77" s="214">
        <v>45327</v>
      </c>
      <c r="AJ77" s="73">
        <v>0</v>
      </c>
      <c r="AK77" s="117" t="s">
        <v>74</v>
      </c>
      <c r="AL77" s="117" t="s">
        <v>74</v>
      </c>
      <c r="AM77" s="80">
        <f t="shared" si="7"/>
        <v>0</v>
      </c>
      <c r="AN77" s="80">
        <f>+K77+AC77-AH77</f>
        <v>2100000</v>
      </c>
      <c r="AO77" s="73" t="s">
        <v>66</v>
      </c>
      <c r="AP77" s="72">
        <v>15000000</v>
      </c>
      <c r="AQ77" s="73" t="s">
        <v>95</v>
      </c>
      <c r="AR77" s="72">
        <v>0</v>
      </c>
      <c r="AS77" s="118" t="s">
        <v>74</v>
      </c>
      <c r="AT77" s="216">
        <v>1600000</v>
      </c>
      <c r="AU77" s="83">
        <f t="shared" si="8"/>
        <v>500000</v>
      </c>
      <c r="AV77" s="84">
        <f t="shared" si="9"/>
        <v>0.76190476190476186</v>
      </c>
      <c r="AW77" s="214" t="s">
        <v>74</v>
      </c>
      <c r="AX77" s="73" t="s">
        <v>659</v>
      </c>
      <c r="AY77" s="72" t="s">
        <v>1608</v>
      </c>
      <c r="AZ77" s="70" t="s">
        <v>66</v>
      </c>
      <c r="BA77" s="70" t="s">
        <v>66</v>
      </c>
    </row>
    <row r="78" spans="2:53" x14ac:dyDescent="0.25">
      <c r="B78" s="70">
        <v>2024</v>
      </c>
      <c r="C78" s="70">
        <v>891780111</v>
      </c>
      <c r="D78" s="71" t="s">
        <v>63</v>
      </c>
      <c r="E78" s="72" t="s">
        <v>1607</v>
      </c>
      <c r="F78" s="72" t="s">
        <v>1606</v>
      </c>
      <c r="G78" s="213">
        <v>0</v>
      </c>
      <c r="H78" s="73" t="s">
        <v>72</v>
      </c>
      <c r="I78" s="71" t="s">
        <v>64</v>
      </c>
      <c r="J78" s="72" t="s">
        <v>1605</v>
      </c>
      <c r="K78" s="72">
        <v>19500000</v>
      </c>
      <c r="L78" s="70" t="s">
        <v>67</v>
      </c>
      <c r="M78" s="72" t="s">
        <v>1604</v>
      </c>
      <c r="N78" s="72">
        <v>1082889745</v>
      </c>
      <c r="O78" s="76">
        <v>13</v>
      </c>
      <c r="P78" s="214">
        <v>45302</v>
      </c>
      <c r="Q78" s="72">
        <v>4518689382</v>
      </c>
      <c r="R78" s="215">
        <v>45308</v>
      </c>
      <c r="S78" s="72">
        <v>19500000</v>
      </c>
      <c r="T78" s="73" t="s">
        <v>65</v>
      </c>
      <c r="U78" s="72">
        <v>36718996</v>
      </c>
      <c r="V78" s="72" t="s">
        <v>1179</v>
      </c>
      <c r="W78" s="215">
        <v>45308</v>
      </c>
      <c r="X78" s="215">
        <v>45308</v>
      </c>
      <c r="Y78" s="116" t="s">
        <v>74</v>
      </c>
      <c r="Z78" s="215">
        <v>45457</v>
      </c>
      <c r="AA78" s="80">
        <f t="shared" si="5"/>
        <v>149</v>
      </c>
      <c r="AB78" s="72">
        <v>0</v>
      </c>
      <c r="AC78" s="72">
        <v>0</v>
      </c>
      <c r="AD78" s="72">
        <v>0</v>
      </c>
      <c r="AE78" s="214" t="s">
        <v>74</v>
      </c>
      <c r="AF78" s="80">
        <f t="shared" si="6"/>
        <v>0</v>
      </c>
      <c r="AG78" s="72">
        <v>0</v>
      </c>
      <c r="AH78" s="72">
        <v>0</v>
      </c>
      <c r="AI78" s="214" t="s">
        <v>74</v>
      </c>
      <c r="AJ78" s="73">
        <v>0</v>
      </c>
      <c r="AK78" s="117" t="s">
        <v>74</v>
      </c>
      <c r="AL78" s="117" t="s">
        <v>74</v>
      </c>
      <c r="AM78" s="80">
        <f t="shared" si="7"/>
        <v>0</v>
      </c>
      <c r="AN78" s="80">
        <f>+K78+AC78-AH78</f>
        <v>19500000</v>
      </c>
      <c r="AO78" s="73" t="s">
        <v>66</v>
      </c>
      <c r="AP78" s="72">
        <v>19500000</v>
      </c>
      <c r="AQ78" s="73" t="s">
        <v>95</v>
      </c>
      <c r="AR78" s="72">
        <v>0</v>
      </c>
      <c r="AS78" s="118" t="s">
        <v>74</v>
      </c>
      <c r="AT78" s="216">
        <v>2080000</v>
      </c>
      <c r="AU78" s="83">
        <f t="shared" si="8"/>
        <v>17420000</v>
      </c>
      <c r="AV78" s="84">
        <f t="shared" si="9"/>
        <v>0.10666666666666667</v>
      </c>
      <c r="AW78" s="214" t="s">
        <v>74</v>
      </c>
      <c r="AX78" s="73" t="s">
        <v>106</v>
      </c>
      <c r="AY78" s="72" t="s">
        <v>1603</v>
      </c>
      <c r="AZ78" s="70" t="s">
        <v>66</v>
      </c>
      <c r="BA78" s="70" t="s">
        <v>66</v>
      </c>
    </row>
    <row r="79" spans="2:53" x14ac:dyDescent="0.25">
      <c r="B79" s="70">
        <v>2024</v>
      </c>
      <c r="C79" s="70">
        <v>891780111</v>
      </c>
      <c r="D79" s="71" t="s">
        <v>63</v>
      </c>
      <c r="E79" s="72" t="s">
        <v>1602</v>
      </c>
      <c r="F79" s="72" t="s">
        <v>1601</v>
      </c>
      <c r="G79" s="213">
        <v>0</v>
      </c>
      <c r="H79" s="73" t="s">
        <v>72</v>
      </c>
      <c r="I79" s="71" t="s">
        <v>64</v>
      </c>
      <c r="J79" s="72" t="s">
        <v>1546</v>
      </c>
      <c r="K79" s="72">
        <v>10500000</v>
      </c>
      <c r="L79" s="70" t="s">
        <v>67</v>
      </c>
      <c r="M79" s="72" t="s">
        <v>1600</v>
      </c>
      <c r="N79" s="72">
        <v>1082889469</v>
      </c>
      <c r="O79" s="76">
        <v>14</v>
      </c>
      <c r="P79" s="215">
        <v>45302</v>
      </c>
      <c r="Q79" s="72">
        <v>2126349000</v>
      </c>
      <c r="R79" s="215">
        <v>45308</v>
      </c>
      <c r="S79" s="72">
        <v>10500000</v>
      </c>
      <c r="T79" s="73" t="s">
        <v>65</v>
      </c>
      <c r="U79" s="72">
        <v>7633817</v>
      </c>
      <c r="V79" s="72" t="s">
        <v>93</v>
      </c>
      <c r="W79" s="215">
        <v>45308</v>
      </c>
      <c r="X79" s="215">
        <v>45308</v>
      </c>
      <c r="Y79" s="116" t="s">
        <v>74</v>
      </c>
      <c r="Z79" s="215">
        <v>45457</v>
      </c>
      <c r="AA79" s="80">
        <f t="shared" si="5"/>
        <v>149</v>
      </c>
      <c r="AB79" s="72">
        <v>0</v>
      </c>
      <c r="AC79" s="72">
        <v>0</v>
      </c>
      <c r="AD79" s="72">
        <v>0</v>
      </c>
      <c r="AE79" s="214" t="s">
        <v>74</v>
      </c>
      <c r="AF79" s="80">
        <f t="shared" si="6"/>
        <v>0</v>
      </c>
      <c r="AG79" s="72">
        <v>0</v>
      </c>
      <c r="AH79" s="72">
        <v>0</v>
      </c>
      <c r="AI79" s="214" t="s">
        <v>74</v>
      </c>
      <c r="AJ79" s="73">
        <v>0</v>
      </c>
      <c r="AK79" s="117" t="s">
        <v>74</v>
      </c>
      <c r="AL79" s="117" t="s">
        <v>74</v>
      </c>
      <c r="AM79" s="80">
        <f t="shared" si="7"/>
        <v>0</v>
      </c>
      <c r="AN79" s="80">
        <f>+K79+AC79-AH79</f>
        <v>10500000</v>
      </c>
      <c r="AO79" s="73" t="s">
        <v>66</v>
      </c>
      <c r="AP79" s="72">
        <v>10500000</v>
      </c>
      <c r="AQ79" s="73" t="s">
        <v>95</v>
      </c>
      <c r="AR79" s="72">
        <v>0</v>
      </c>
      <c r="AS79" s="118" t="s">
        <v>74</v>
      </c>
      <c r="AT79" s="216">
        <v>1120000</v>
      </c>
      <c r="AU79" s="83">
        <f t="shared" si="8"/>
        <v>9380000</v>
      </c>
      <c r="AV79" s="84">
        <f t="shared" si="9"/>
        <v>0.10666666666666667</v>
      </c>
      <c r="AW79" s="214" t="s">
        <v>74</v>
      </c>
      <c r="AX79" s="73" t="s">
        <v>106</v>
      </c>
      <c r="AY79" s="72" t="s">
        <v>1599</v>
      </c>
      <c r="AZ79" s="70" t="s">
        <v>66</v>
      </c>
      <c r="BA79" s="70" t="s">
        <v>66</v>
      </c>
    </row>
    <row r="80" spans="2:53" x14ac:dyDescent="0.25">
      <c r="B80" s="70">
        <v>2024</v>
      </c>
      <c r="C80" s="70">
        <v>891780111</v>
      </c>
      <c r="D80" s="71" t="s">
        <v>63</v>
      </c>
      <c r="E80" s="72" t="s">
        <v>1598</v>
      </c>
      <c r="F80" s="72" t="s">
        <v>1597</v>
      </c>
      <c r="G80" s="213">
        <v>0</v>
      </c>
      <c r="H80" s="73" t="s">
        <v>72</v>
      </c>
      <c r="I80" s="71" t="s">
        <v>64</v>
      </c>
      <c r="J80" s="72" t="s">
        <v>1596</v>
      </c>
      <c r="K80" s="72">
        <v>16500000</v>
      </c>
      <c r="L80" s="70" t="s">
        <v>67</v>
      </c>
      <c r="M80" s="72" t="s">
        <v>1595</v>
      </c>
      <c r="N80" s="72">
        <v>1216968632</v>
      </c>
      <c r="O80" s="76">
        <v>13</v>
      </c>
      <c r="P80" s="214">
        <v>45302</v>
      </c>
      <c r="Q80" s="72">
        <v>4518689382</v>
      </c>
      <c r="R80" s="215">
        <v>45308</v>
      </c>
      <c r="S80" s="72">
        <v>16500000</v>
      </c>
      <c r="T80" s="73" t="s">
        <v>65</v>
      </c>
      <c r="U80" s="72">
        <v>7633817</v>
      </c>
      <c r="V80" s="72" t="s">
        <v>93</v>
      </c>
      <c r="W80" s="215">
        <v>45308</v>
      </c>
      <c r="X80" s="215">
        <v>45308</v>
      </c>
      <c r="Y80" s="116" t="s">
        <v>74</v>
      </c>
      <c r="Z80" s="215">
        <v>45457</v>
      </c>
      <c r="AA80" s="80">
        <f t="shared" si="5"/>
        <v>149</v>
      </c>
      <c r="AB80" s="72">
        <v>0</v>
      </c>
      <c r="AC80" s="72">
        <v>0</v>
      </c>
      <c r="AD80" s="72">
        <v>0</v>
      </c>
      <c r="AE80" s="214" t="s">
        <v>74</v>
      </c>
      <c r="AF80" s="80">
        <f t="shared" si="6"/>
        <v>0</v>
      </c>
      <c r="AG80" s="72">
        <v>0</v>
      </c>
      <c r="AH80" s="72">
        <v>0</v>
      </c>
      <c r="AI80" s="214" t="s">
        <v>74</v>
      </c>
      <c r="AJ80" s="73">
        <v>0</v>
      </c>
      <c r="AK80" s="117" t="s">
        <v>74</v>
      </c>
      <c r="AL80" s="117" t="s">
        <v>74</v>
      </c>
      <c r="AM80" s="80">
        <f t="shared" si="7"/>
        <v>0</v>
      </c>
      <c r="AN80" s="80">
        <f>+K80+AC80-AH80</f>
        <v>16500000</v>
      </c>
      <c r="AO80" s="73" t="s">
        <v>66</v>
      </c>
      <c r="AP80" s="72">
        <v>16500000</v>
      </c>
      <c r="AQ80" s="73" t="s">
        <v>95</v>
      </c>
      <c r="AR80" s="72">
        <v>0</v>
      </c>
      <c r="AS80" s="118" t="s">
        <v>74</v>
      </c>
      <c r="AT80" s="216">
        <v>1760000</v>
      </c>
      <c r="AU80" s="83">
        <f t="shared" si="8"/>
        <v>14740000</v>
      </c>
      <c r="AV80" s="84">
        <f t="shared" si="9"/>
        <v>0.10666666666666667</v>
      </c>
      <c r="AW80" s="214" t="s">
        <v>74</v>
      </c>
      <c r="AX80" s="73" t="s">
        <v>106</v>
      </c>
      <c r="AY80" s="72" t="s">
        <v>1594</v>
      </c>
      <c r="AZ80" s="70" t="s">
        <v>66</v>
      </c>
      <c r="BA80" s="70" t="s">
        <v>66</v>
      </c>
    </row>
    <row r="81" spans="2:53" x14ac:dyDescent="0.25">
      <c r="B81" s="70">
        <v>2024</v>
      </c>
      <c r="C81" s="70">
        <v>891780111</v>
      </c>
      <c r="D81" s="71" t="s">
        <v>63</v>
      </c>
      <c r="E81" s="72" t="s">
        <v>1593</v>
      </c>
      <c r="F81" s="72" t="s">
        <v>1592</v>
      </c>
      <c r="G81" s="213">
        <v>0</v>
      </c>
      <c r="H81" s="73" t="s">
        <v>72</v>
      </c>
      <c r="I81" s="71" t="s">
        <v>64</v>
      </c>
      <c r="J81" s="72" t="s">
        <v>1546</v>
      </c>
      <c r="K81" s="72">
        <v>10500000</v>
      </c>
      <c r="L81" s="70" t="s">
        <v>67</v>
      </c>
      <c r="M81" s="72" t="s">
        <v>1591</v>
      </c>
      <c r="N81" s="72">
        <v>36727735</v>
      </c>
      <c r="O81" s="76">
        <v>14</v>
      </c>
      <c r="P81" s="215">
        <v>45302</v>
      </c>
      <c r="Q81" s="72">
        <v>2126349000</v>
      </c>
      <c r="R81" s="215">
        <v>45308</v>
      </c>
      <c r="S81" s="72">
        <v>10500000</v>
      </c>
      <c r="T81" s="73" t="s">
        <v>65</v>
      </c>
      <c r="U81" s="72">
        <v>7633817</v>
      </c>
      <c r="V81" s="72" t="s">
        <v>93</v>
      </c>
      <c r="W81" s="215">
        <v>45308</v>
      </c>
      <c r="X81" s="215">
        <v>45308</v>
      </c>
      <c r="Y81" s="116" t="s">
        <v>74</v>
      </c>
      <c r="Z81" s="215">
        <v>45457</v>
      </c>
      <c r="AA81" s="80">
        <f t="shared" si="5"/>
        <v>149</v>
      </c>
      <c r="AB81" s="72">
        <v>0</v>
      </c>
      <c r="AC81" s="72">
        <v>0</v>
      </c>
      <c r="AD81" s="72">
        <v>0</v>
      </c>
      <c r="AE81" s="214" t="s">
        <v>74</v>
      </c>
      <c r="AF81" s="80">
        <f t="shared" si="6"/>
        <v>0</v>
      </c>
      <c r="AG81" s="72">
        <v>0</v>
      </c>
      <c r="AH81" s="72">
        <v>0</v>
      </c>
      <c r="AI81" s="214" t="s">
        <v>74</v>
      </c>
      <c r="AJ81" s="73">
        <v>0</v>
      </c>
      <c r="AK81" s="117" t="s">
        <v>74</v>
      </c>
      <c r="AL81" s="117" t="s">
        <v>74</v>
      </c>
      <c r="AM81" s="80">
        <f t="shared" si="7"/>
        <v>0</v>
      </c>
      <c r="AN81" s="80">
        <f>+K81+AC81-AH81</f>
        <v>10500000</v>
      </c>
      <c r="AO81" s="73" t="s">
        <v>66</v>
      </c>
      <c r="AP81" s="72">
        <v>10500000</v>
      </c>
      <c r="AQ81" s="73" t="s">
        <v>95</v>
      </c>
      <c r="AR81" s="72">
        <v>0</v>
      </c>
      <c r="AS81" s="118" t="s">
        <v>74</v>
      </c>
      <c r="AT81" s="216">
        <v>1120000</v>
      </c>
      <c r="AU81" s="83">
        <f t="shared" si="8"/>
        <v>9380000</v>
      </c>
      <c r="AV81" s="84">
        <f t="shared" si="9"/>
        <v>0.10666666666666667</v>
      </c>
      <c r="AW81" s="214" t="s">
        <v>74</v>
      </c>
      <c r="AX81" s="73" t="s">
        <v>106</v>
      </c>
      <c r="AY81" s="72" t="s">
        <v>1590</v>
      </c>
      <c r="AZ81" s="70" t="s">
        <v>66</v>
      </c>
      <c r="BA81" s="70" t="s">
        <v>66</v>
      </c>
    </row>
    <row r="82" spans="2:53" x14ac:dyDescent="0.25">
      <c r="B82" s="70">
        <v>2024</v>
      </c>
      <c r="C82" s="70">
        <v>891780111</v>
      </c>
      <c r="D82" s="71" t="s">
        <v>63</v>
      </c>
      <c r="E82" s="72" t="s">
        <v>1589</v>
      </c>
      <c r="F82" s="72" t="s">
        <v>1588</v>
      </c>
      <c r="G82" s="213">
        <v>0</v>
      </c>
      <c r="H82" s="73" t="s">
        <v>72</v>
      </c>
      <c r="I82" s="71" t="s">
        <v>64</v>
      </c>
      <c r="J82" s="72" t="s">
        <v>1587</v>
      </c>
      <c r="K82" s="72">
        <v>12500000</v>
      </c>
      <c r="L82" s="70" t="s">
        <v>67</v>
      </c>
      <c r="M82" s="72" t="s">
        <v>1586</v>
      </c>
      <c r="N82" s="72">
        <v>84455851</v>
      </c>
      <c r="O82" s="76">
        <v>14</v>
      </c>
      <c r="P82" s="215">
        <v>45302</v>
      </c>
      <c r="Q82" s="72">
        <v>2126349000</v>
      </c>
      <c r="R82" s="215">
        <v>45308</v>
      </c>
      <c r="S82" s="72">
        <v>12500000</v>
      </c>
      <c r="T82" s="73" t="s">
        <v>65</v>
      </c>
      <c r="U82" s="72">
        <v>57441846</v>
      </c>
      <c r="V82" s="72" t="s">
        <v>1373</v>
      </c>
      <c r="W82" s="215">
        <v>45308</v>
      </c>
      <c r="X82" s="215">
        <v>45308</v>
      </c>
      <c r="Y82" s="116" t="s">
        <v>74</v>
      </c>
      <c r="Z82" s="215">
        <v>45457</v>
      </c>
      <c r="AA82" s="80">
        <f t="shared" si="5"/>
        <v>149</v>
      </c>
      <c r="AB82" s="72">
        <v>0</v>
      </c>
      <c r="AC82" s="72">
        <v>0</v>
      </c>
      <c r="AD82" s="72">
        <v>0</v>
      </c>
      <c r="AE82" s="214" t="s">
        <v>74</v>
      </c>
      <c r="AF82" s="80">
        <f t="shared" si="6"/>
        <v>0</v>
      </c>
      <c r="AG82" s="72">
        <v>0</v>
      </c>
      <c r="AH82" s="72">
        <v>0</v>
      </c>
      <c r="AI82" s="214" t="s">
        <v>74</v>
      </c>
      <c r="AJ82" s="73">
        <v>0</v>
      </c>
      <c r="AK82" s="117" t="s">
        <v>74</v>
      </c>
      <c r="AL82" s="117" t="s">
        <v>74</v>
      </c>
      <c r="AM82" s="80">
        <f t="shared" si="7"/>
        <v>0</v>
      </c>
      <c r="AN82" s="80">
        <f>+K82+AC82-AH82</f>
        <v>12500000</v>
      </c>
      <c r="AO82" s="73" t="s">
        <v>66</v>
      </c>
      <c r="AP82" s="72">
        <v>12500000</v>
      </c>
      <c r="AQ82" s="73" t="s">
        <v>95</v>
      </c>
      <c r="AR82" s="72">
        <v>0</v>
      </c>
      <c r="AS82" s="118" t="s">
        <v>74</v>
      </c>
      <c r="AT82" s="216">
        <v>1333000</v>
      </c>
      <c r="AU82" s="83">
        <f t="shared" si="8"/>
        <v>11167000</v>
      </c>
      <c r="AV82" s="84">
        <f t="shared" si="9"/>
        <v>0.10664</v>
      </c>
      <c r="AW82" s="214" t="s">
        <v>74</v>
      </c>
      <c r="AX82" s="73" t="s">
        <v>106</v>
      </c>
      <c r="AY82" s="72" t="s">
        <v>1585</v>
      </c>
      <c r="AZ82" s="70" t="s">
        <v>66</v>
      </c>
      <c r="BA82" s="70" t="s">
        <v>66</v>
      </c>
    </row>
    <row r="83" spans="2:53" x14ac:dyDescent="0.25">
      <c r="B83" s="70">
        <v>2024</v>
      </c>
      <c r="C83" s="70">
        <v>891780111</v>
      </c>
      <c r="D83" s="71" t="s">
        <v>63</v>
      </c>
      <c r="E83" s="72" t="s">
        <v>1584</v>
      </c>
      <c r="F83" s="72" t="s">
        <v>1583</v>
      </c>
      <c r="G83" s="213">
        <v>0</v>
      </c>
      <c r="H83" s="73" t="s">
        <v>72</v>
      </c>
      <c r="I83" s="71" t="s">
        <v>64</v>
      </c>
      <c r="J83" s="72" t="s">
        <v>1546</v>
      </c>
      <c r="K83" s="72">
        <v>10500000</v>
      </c>
      <c r="L83" s="70" t="s">
        <v>67</v>
      </c>
      <c r="M83" s="72" t="s">
        <v>1582</v>
      </c>
      <c r="N83" s="72">
        <v>85155288</v>
      </c>
      <c r="O83" s="76">
        <v>14</v>
      </c>
      <c r="P83" s="215">
        <v>45302</v>
      </c>
      <c r="Q83" s="72">
        <v>2126349000</v>
      </c>
      <c r="R83" s="215">
        <v>45308</v>
      </c>
      <c r="S83" s="72">
        <v>10500000</v>
      </c>
      <c r="T83" s="73" t="s">
        <v>65</v>
      </c>
      <c r="U83" s="72">
        <v>7633817</v>
      </c>
      <c r="V83" s="72" t="s">
        <v>93</v>
      </c>
      <c r="W83" s="215">
        <v>45308</v>
      </c>
      <c r="X83" s="215">
        <v>45308</v>
      </c>
      <c r="Y83" s="116" t="s">
        <v>74</v>
      </c>
      <c r="Z83" s="215">
        <v>45457</v>
      </c>
      <c r="AA83" s="80">
        <f t="shared" si="5"/>
        <v>149</v>
      </c>
      <c r="AB83" s="72">
        <v>0</v>
      </c>
      <c r="AC83" s="72">
        <v>0</v>
      </c>
      <c r="AD83" s="72">
        <v>0</v>
      </c>
      <c r="AE83" s="214" t="s">
        <v>74</v>
      </c>
      <c r="AF83" s="80">
        <f t="shared" si="6"/>
        <v>0</v>
      </c>
      <c r="AG83" s="72">
        <v>0</v>
      </c>
      <c r="AH83" s="72">
        <v>0</v>
      </c>
      <c r="AI83" s="214" t="s">
        <v>74</v>
      </c>
      <c r="AJ83" s="73">
        <v>0</v>
      </c>
      <c r="AK83" s="117" t="s">
        <v>74</v>
      </c>
      <c r="AL83" s="117" t="s">
        <v>74</v>
      </c>
      <c r="AM83" s="80">
        <f t="shared" si="7"/>
        <v>0</v>
      </c>
      <c r="AN83" s="80">
        <f>+K83+AC83-AH83</f>
        <v>10500000</v>
      </c>
      <c r="AO83" s="73" t="s">
        <v>66</v>
      </c>
      <c r="AP83" s="72">
        <v>10500000</v>
      </c>
      <c r="AQ83" s="73" t="s">
        <v>95</v>
      </c>
      <c r="AR83" s="72">
        <v>0</v>
      </c>
      <c r="AS83" s="118" t="s">
        <v>74</v>
      </c>
      <c r="AT83" s="216">
        <v>1120000</v>
      </c>
      <c r="AU83" s="83">
        <f t="shared" si="8"/>
        <v>9380000</v>
      </c>
      <c r="AV83" s="84">
        <f t="shared" si="9"/>
        <v>0.10666666666666667</v>
      </c>
      <c r="AW83" s="214" t="s">
        <v>74</v>
      </c>
      <c r="AX83" s="73" t="s">
        <v>106</v>
      </c>
      <c r="AY83" s="72" t="s">
        <v>1581</v>
      </c>
      <c r="AZ83" s="70" t="s">
        <v>66</v>
      </c>
      <c r="BA83" s="70" t="s">
        <v>66</v>
      </c>
    </row>
    <row r="84" spans="2:53" x14ac:dyDescent="0.25">
      <c r="B84" s="70">
        <v>2024</v>
      </c>
      <c r="C84" s="70">
        <v>891780111</v>
      </c>
      <c r="D84" s="71" t="s">
        <v>63</v>
      </c>
      <c r="E84" s="72" t="s">
        <v>1580</v>
      </c>
      <c r="F84" s="72" t="s">
        <v>1579</v>
      </c>
      <c r="G84" s="213">
        <v>0</v>
      </c>
      <c r="H84" s="73" t="s">
        <v>72</v>
      </c>
      <c r="I84" s="71" t="s">
        <v>64</v>
      </c>
      <c r="J84" s="72" t="s">
        <v>1578</v>
      </c>
      <c r="K84" s="72">
        <v>21000000</v>
      </c>
      <c r="L84" s="70" t="s">
        <v>67</v>
      </c>
      <c r="M84" s="72" t="s">
        <v>1577</v>
      </c>
      <c r="N84" s="72">
        <v>1024505118</v>
      </c>
      <c r="O84" s="76">
        <v>13</v>
      </c>
      <c r="P84" s="214">
        <v>45302</v>
      </c>
      <c r="Q84" s="72">
        <v>4518689382</v>
      </c>
      <c r="R84" s="215">
        <v>45308</v>
      </c>
      <c r="S84" s="72">
        <v>21000000</v>
      </c>
      <c r="T84" s="73" t="s">
        <v>65</v>
      </c>
      <c r="U84" s="72">
        <v>7633817</v>
      </c>
      <c r="V84" s="72" t="s">
        <v>93</v>
      </c>
      <c r="W84" s="215">
        <v>45308</v>
      </c>
      <c r="X84" s="215">
        <v>45308</v>
      </c>
      <c r="Y84" s="116" t="s">
        <v>74</v>
      </c>
      <c r="Z84" s="215">
        <v>45457</v>
      </c>
      <c r="AA84" s="80">
        <f t="shared" si="5"/>
        <v>149</v>
      </c>
      <c r="AB84" s="72">
        <v>0</v>
      </c>
      <c r="AC84" s="72">
        <v>0</v>
      </c>
      <c r="AD84" s="72">
        <v>0</v>
      </c>
      <c r="AE84" s="214" t="s">
        <v>74</v>
      </c>
      <c r="AF84" s="80">
        <f t="shared" si="6"/>
        <v>0</v>
      </c>
      <c r="AG84" s="72">
        <v>0</v>
      </c>
      <c r="AH84" s="72">
        <v>0</v>
      </c>
      <c r="AI84" s="214" t="s">
        <v>74</v>
      </c>
      <c r="AJ84" s="73">
        <v>0</v>
      </c>
      <c r="AK84" s="117" t="s">
        <v>74</v>
      </c>
      <c r="AL84" s="117" t="s">
        <v>74</v>
      </c>
      <c r="AM84" s="80">
        <f t="shared" si="7"/>
        <v>0</v>
      </c>
      <c r="AN84" s="80">
        <f>+K84+AC84-AH84</f>
        <v>21000000</v>
      </c>
      <c r="AO84" s="73" t="s">
        <v>66</v>
      </c>
      <c r="AP84" s="72">
        <v>21000000</v>
      </c>
      <c r="AQ84" s="73" t="s">
        <v>95</v>
      </c>
      <c r="AR84" s="72">
        <v>0</v>
      </c>
      <c r="AS84" s="118" t="s">
        <v>74</v>
      </c>
      <c r="AT84" s="216">
        <v>2240000</v>
      </c>
      <c r="AU84" s="83">
        <f t="shared" si="8"/>
        <v>18760000</v>
      </c>
      <c r="AV84" s="84">
        <f t="shared" si="9"/>
        <v>0.10666666666666667</v>
      </c>
      <c r="AW84" s="214" t="s">
        <v>74</v>
      </c>
      <c r="AX84" s="73" t="s">
        <v>106</v>
      </c>
      <c r="AY84" s="72" t="s">
        <v>1576</v>
      </c>
      <c r="AZ84" s="70" t="s">
        <v>66</v>
      </c>
      <c r="BA84" s="70" t="s">
        <v>66</v>
      </c>
    </row>
    <row r="85" spans="2:53" x14ac:dyDescent="0.25">
      <c r="B85" s="70">
        <v>2024</v>
      </c>
      <c r="C85" s="70">
        <v>891780111</v>
      </c>
      <c r="D85" s="71" t="s">
        <v>63</v>
      </c>
      <c r="E85" s="72" t="s">
        <v>1575</v>
      </c>
      <c r="F85" s="72" t="s">
        <v>1574</v>
      </c>
      <c r="G85" s="213">
        <v>0</v>
      </c>
      <c r="H85" s="73" t="s">
        <v>72</v>
      </c>
      <c r="I85" s="71" t="s">
        <v>64</v>
      </c>
      <c r="J85" s="72" t="s">
        <v>1546</v>
      </c>
      <c r="K85" s="72">
        <v>10500000</v>
      </c>
      <c r="L85" s="70" t="s">
        <v>67</v>
      </c>
      <c r="M85" s="72" t="s">
        <v>1573</v>
      </c>
      <c r="N85" s="72">
        <v>1082478213</v>
      </c>
      <c r="O85" s="76">
        <v>14</v>
      </c>
      <c r="P85" s="215">
        <v>45302</v>
      </c>
      <c r="Q85" s="72">
        <v>2126349000</v>
      </c>
      <c r="R85" s="215">
        <v>45308</v>
      </c>
      <c r="S85" s="72">
        <v>10500000</v>
      </c>
      <c r="T85" s="73" t="s">
        <v>65</v>
      </c>
      <c r="U85" s="72">
        <v>7633817</v>
      </c>
      <c r="V85" s="72" t="s">
        <v>93</v>
      </c>
      <c r="W85" s="215">
        <v>45308</v>
      </c>
      <c r="X85" s="215">
        <v>45308</v>
      </c>
      <c r="Y85" s="116" t="s">
        <v>74</v>
      </c>
      <c r="Z85" s="215">
        <v>45457</v>
      </c>
      <c r="AA85" s="80">
        <f t="shared" si="5"/>
        <v>149</v>
      </c>
      <c r="AB85" s="72">
        <v>0</v>
      </c>
      <c r="AC85" s="72">
        <v>0</v>
      </c>
      <c r="AD85" s="72">
        <v>0</v>
      </c>
      <c r="AE85" s="214" t="s">
        <v>74</v>
      </c>
      <c r="AF85" s="80">
        <f t="shared" si="6"/>
        <v>0</v>
      </c>
      <c r="AG85" s="72">
        <v>0</v>
      </c>
      <c r="AH85" s="72">
        <v>0</v>
      </c>
      <c r="AI85" s="214" t="s">
        <v>74</v>
      </c>
      <c r="AJ85" s="73">
        <v>0</v>
      </c>
      <c r="AK85" s="117" t="s">
        <v>74</v>
      </c>
      <c r="AL85" s="117" t="s">
        <v>74</v>
      </c>
      <c r="AM85" s="80">
        <f t="shared" si="7"/>
        <v>0</v>
      </c>
      <c r="AN85" s="80">
        <f>+K85+AC85-AH85</f>
        <v>10500000</v>
      </c>
      <c r="AO85" s="73" t="s">
        <v>66</v>
      </c>
      <c r="AP85" s="72">
        <v>10500000</v>
      </c>
      <c r="AQ85" s="73" t="s">
        <v>95</v>
      </c>
      <c r="AR85" s="72">
        <v>0</v>
      </c>
      <c r="AS85" s="118" t="s">
        <v>74</v>
      </c>
      <c r="AT85" s="216">
        <v>1120000</v>
      </c>
      <c r="AU85" s="83">
        <f t="shared" si="8"/>
        <v>9380000</v>
      </c>
      <c r="AV85" s="84">
        <f t="shared" si="9"/>
        <v>0.10666666666666667</v>
      </c>
      <c r="AW85" s="214" t="s">
        <v>74</v>
      </c>
      <c r="AX85" s="73" t="s">
        <v>106</v>
      </c>
      <c r="AY85" s="72" t="s">
        <v>1572</v>
      </c>
      <c r="AZ85" s="70" t="s">
        <v>66</v>
      </c>
      <c r="BA85" s="70" t="s">
        <v>66</v>
      </c>
    </row>
    <row r="86" spans="2:53" x14ac:dyDescent="0.25">
      <c r="B86" s="70">
        <v>2024</v>
      </c>
      <c r="C86" s="70">
        <v>891780111</v>
      </c>
      <c r="D86" s="71" t="s">
        <v>63</v>
      </c>
      <c r="E86" s="72" t="s">
        <v>1571</v>
      </c>
      <c r="F86" s="72" t="s">
        <v>1570</v>
      </c>
      <c r="G86" s="213">
        <v>0</v>
      </c>
      <c r="H86" s="73" t="s">
        <v>72</v>
      </c>
      <c r="I86" s="71" t="s">
        <v>64</v>
      </c>
      <c r="J86" s="72" t="s">
        <v>1354</v>
      </c>
      <c r="K86" s="72">
        <v>10780000</v>
      </c>
      <c r="L86" s="70" t="s">
        <v>67</v>
      </c>
      <c r="M86" s="72" t="s">
        <v>1569</v>
      </c>
      <c r="N86" s="72">
        <v>7631755</v>
      </c>
      <c r="O86" s="76">
        <v>14</v>
      </c>
      <c r="P86" s="215">
        <v>45302</v>
      </c>
      <c r="Q86" s="72">
        <v>2126349000</v>
      </c>
      <c r="R86" s="215">
        <v>45308</v>
      </c>
      <c r="S86" s="72">
        <v>10780000</v>
      </c>
      <c r="T86" s="73" t="s">
        <v>65</v>
      </c>
      <c r="U86" s="72">
        <v>85459497</v>
      </c>
      <c r="V86" s="72" t="s">
        <v>746</v>
      </c>
      <c r="W86" s="215">
        <v>45308</v>
      </c>
      <c r="X86" s="215">
        <v>45308</v>
      </c>
      <c r="Y86" s="116" t="s">
        <v>74</v>
      </c>
      <c r="Z86" s="215">
        <v>45457</v>
      </c>
      <c r="AA86" s="80">
        <f t="shared" si="5"/>
        <v>149</v>
      </c>
      <c r="AB86" s="72">
        <v>0</v>
      </c>
      <c r="AC86" s="72">
        <v>0</v>
      </c>
      <c r="AD86" s="72">
        <v>0</v>
      </c>
      <c r="AE86" s="214" t="s">
        <v>74</v>
      </c>
      <c r="AF86" s="80">
        <f t="shared" si="6"/>
        <v>0</v>
      </c>
      <c r="AG86" s="72">
        <v>0</v>
      </c>
      <c r="AH86" s="72">
        <v>0</v>
      </c>
      <c r="AI86" s="214" t="s">
        <v>74</v>
      </c>
      <c r="AJ86" s="73">
        <v>0</v>
      </c>
      <c r="AK86" s="117" t="s">
        <v>74</v>
      </c>
      <c r="AL86" s="117" t="s">
        <v>74</v>
      </c>
      <c r="AM86" s="80">
        <f t="shared" si="7"/>
        <v>0</v>
      </c>
      <c r="AN86" s="80">
        <f>+K86+AC86-AH86</f>
        <v>10780000</v>
      </c>
      <c r="AO86" s="73" t="s">
        <v>66</v>
      </c>
      <c r="AP86" s="72">
        <v>10780000</v>
      </c>
      <c r="AQ86" s="73" t="s">
        <v>95</v>
      </c>
      <c r="AR86" s="72">
        <v>0</v>
      </c>
      <c r="AS86" s="118" t="s">
        <v>74</v>
      </c>
      <c r="AT86" s="216">
        <v>1400000</v>
      </c>
      <c r="AU86" s="83">
        <f t="shared" si="8"/>
        <v>9380000</v>
      </c>
      <c r="AV86" s="84">
        <f t="shared" si="9"/>
        <v>0.12987012987012986</v>
      </c>
      <c r="AW86" s="214" t="s">
        <v>74</v>
      </c>
      <c r="AX86" s="73" t="s">
        <v>106</v>
      </c>
      <c r="AY86" s="72" t="s">
        <v>1568</v>
      </c>
      <c r="AZ86" s="70" t="s">
        <v>66</v>
      </c>
      <c r="BA86" s="70" t="s">
        <v>66</v>
      </c>
    </row>
    <row r="87" spans="2:53" x14ac:dyDescent="0.25">
      <c r="B87" s="70">
        <v>2024</v>
      </c>
      <c r="C87" s="70">
        <v>891780111</v>
      </c>
      <c r="D87" s="71" t="s">
        <v>63</v>
      </c>
      <c r="E87" s="72" t="s">
        <v>1567</v>
      </c>
      <c r="F87" s="72" t="s">
        <v>1566</v>
      </c>
      <c r="G87" s="213">
        <v>0</v>
      </c>
      <c r="H87" s="73" t="s">
        <v>72</v>
      </c>
      <c r="I87" s="71" t="s">
        <v>64</v>
      </c>
      <c r="J87" s="72" t="s">
        <v>1565</v>
      </c>
      <c r="K87" s="72">
        <v>10500000</v>
      </c>
      <c r="L87" s="70" t="s">
        <v>67</v>
      </c>
      <c r="M87" s="72" t="s">
        <v>1564</v>
      </c>
      <c r="N87" s="72">
        <v>1082983512</v>
      </c>
      <c r="O87" s="76">
        <v>14</v>
      </c>
      <c r="P87" s="215">
        <v>45302</v>
      </c>
      <c r="Q87" s="72">
        <v>2126349000</v>
      </c>
      <c r="R87" s="215">
        <v>45308</v>
      </c>
      <c r="S87" s="72">
        <v>10500000</v>
      </c>
      <c r="T87" s="73" t="s">
        <v>65</v>
      </c>
      <c r="U87" s="72">
        <v>7633817</v>
      </c>
      <c r="V87" s="72" t="s">
        <v>93</v>
      </c>
      <c r="W87" s="215">
        <v>45308</v>
      </c>
      <c r="X87" s="215">
        <v>45308</v>
      </c>
      <c r="Y87" s="116" t="s">
        <v>74</v>
      </c>
      <c r="Z87" s="215">
        <v>45457</v>
      </c>
      <c r="AA87" s="80">
        <f t="shared" si="5"/>
        <v>149</v>
      </c>
      <c r="AB87" s="72">
        <v>0</v>
      </c>
      <c r="AC87" s="72">
        <v>0</v>
      </c>
      <c r="AD87" s="72">
        <v>0</v>
      </c>
      <c r="AE87" s="214" t="s">
        <v>74</v>
      </c>
      <c r="AF87" s="80">
        <f t="shared" si="6"/>
        <v>0</v>
      </c>
      <c r="AG87" s="72">
        <v>0</v>
      </c>
      <c r="AH87" s="72">
        <v>0</v>
      </c>
      <c r="AI87" s="214" t="s">
        <v>74</v>
      </c>
      <c r="AJ87" s="73">
        <v>0</v>
      </c>
      <c r="AK87" s="117" t="s">
        <v>74</v>
      </c>
      <c r="AL87" s="117" t="s">
        <v>74</v>
      </c>
      <c r="AM87" s="80">
        <f t="shared" si="7"/>
        <v>0</v>
      </c>
      <c r="AN87" s="80">
        <f>+K87+AC87-AH87</f>
        <v>10500000</v>
      </c>
      <c r="AO87" s="73" t="s">
        <v>66</v>
      </c>
      <c r="AP87" s="72">
        <v>10500000</v>
      </c>
      <c r="AQ87" s="73" t="s">
        <v>95</v>
      </c>
      <c r="AR87" s="72">
        <v>0</v>
      </c>
      <c r="AS87" s="118" t="s">
        <v>74</v>
      </c>
      <c r="AT87" s="216">
        <v>1120000</v>
      </c>
      <c r="AU87" s="83">
        <f t="shared" si="8"/>
        <v>9380000</v>
      </c>
      <c r="AV87" s="84">
        <f t="shared" si="9"/>
        <v>0.10666666666666667</v>
      </c>
      <c r="AW87" s="214" t="s">
        <v>74</v>
      </c>
      <c r="AX87" s="73" t="s">
        <v>106</v>
      </c>
      <c r="AY87" s="72" t="s">
        <v>1563</v>
      </c>
      <c r="AZ87" s="70" t="s">
        <v>66</v>
      </c>
      <c r="BA87" s="70" t="s">
        <v>66</v>
      </c>
    </row>
    <row r="88" spans="2:53" x14ac:dyDescent="0.25">
      <c r="B88" s="70">
        <v>2024</v>
      </c>
      <c r="C88" s="70">
        <v>891780111</v>
      </c>
      <c r="D88" s="71" t="s">
        <v>63</v>
      </c>
      <c r="E88" s="72" t="s">
        <v>1562</v>
      </c>
      <c r="F88" s="72" t="s">
        <v>1561</v>
      </c>
      <c r="G88" s="213">
        <v>0</v>
      </c>
      <c r="H88" s="73" t="s">
        <v>72</v>
      </c>
      <c r="I88" s="71" t="s">
        <v>64</v>
      </c>
      <c r="J88" s="72" t="s">
        <v>1560</v>
      </c>
      <c r="K88" s="72">
        <v>10500000</v>
      </c>
      <c r="L88" s="70" t="s">
        <v>67</v>
      </c>
      <c r="M88" s="72" t="s">
        <v>1559</v>
      </c>
      <c r="N88" s="72">
        <v>57298171</v>
      </c>
      <c r="O88" s="76">
        <v>14</v>
      </c>
      <c r="P88" s="215">
        <v>45302</v>
      </c>
      <c r="Q88" s="72">
        <v>2126349000</v>
      </c>
      <c r="R88" s="215">
        <v>45308</v>
      </c>
      <c r="S88" s="72">
        <v>10500000</v>
      </c>
      <c r="T88" s="73" t="s">
        <v>65</v>
      </c>
      <c r="U88" s="72">
        <v>7633817</v>
      </c>
      <c r="V88" s="72" t="s">
        <v>93</v>
      </c>
      <c r="W88" s="215">
        <v>45308</v>
      </c>
      <c r="X88" s="215">
        <v>45308</v>
      </c>
      <c r="Y88" s="116" t="s">
        <v>74</v>
      </c>
      <c r="Z88" s="215">
        <v>45457</v>
      </c>
      <c r="AA88" s="80">
        <f t="shared" si="5"/>
        <v>149</v>
      </c>
      <c r="AB88" s="72">
        <v>0</v>
      </c>
      <c r="AC88" s="72">
        <v>0</v>
      </c>
      <c r="AD88" s="72">
        <v>0</v>
      </c>
      <c r="AE88" s="214" t="s">
        <v>74</v>
      </c>
      <c r="AF88" s="80">
        <f t="shared" si="6"/>
        <v>0</v>
      </c>
      <c r="AG88" s="72">
        <v>0</v>
      </c>
      <c r="AH88" s="72">
        <v>0</v>
      </c>
      <c r="AI88" s="214" t="s">
        <v>74</v>
      </c>
      <c r="AJ88" s="73">
        <v>0</v>
      </c>
      <c r="AK88" s="117" t="s">
        <v>74</v>
      </c>
      <c r="AL88" s="117" t="s">
        <v>74</v>
      </c>
      <c r="AM88" s="80">
        <f t="shared" si="7"/>
        <v>0</v>
      </c>
      <c r="AN88" s="80">
        <f>+K88+AC88-AH88</f>
        <v>10500000</v>
      </c>
      <c r="AO88" s="73" t="s">
        <v>66</v>
      </c>
      <c r="AP88" s="72">
        <v>10500000</v>
      </c>
      <c r="AQ88" s="73" t="s">
        <v>95</v>
      </c>
      <c r="AR88" s="72">
        <v>0</v>
      </c>
      <c r="AS88" s="118" t="s">
        <v>74</v>
      </c>
      <c r="AT88" s="216">
        <v>1120000</v>
      </c>
      <c r="AU88" s="83">
        <f t="shared" si="8"/>
        <v>9380000</v>
      </c>
      <c r="AV88" s="84">
        <f t="shared" si="9"/>
        <v>0.10666666666666667</v>
      </c>
      <c r="AW88" s="214" t="s">
        <v>74</v>
      </c>
      <c r="AX88" s="73" t="s">
        <v>106</v>
      </c>
      <c r="AY88" s="72" t="s">
        <v>1558</v>
      </c>
      <c r="AZ88" s="70" t="s">
        <v>66</v>
      </c>
      <c r="BA88" s="70" t="s">
        <v>66</v>
      </c>
    </row>
    <row r="89" spans="2:53" x14ac:dyDescent="0.25">
      <c r="B89" s="70">
        <v>2024</v>
      </c>
      <c r="C89" s="70">
        <v>891780111</v>
      </c>
      <c r="D89" s="71" t="s">
        <v>63</v>
      </c>
      <c r="E89" s="72" t="s">
        <v>1557</v>
      </c>
      <c r="F89" s="72" t="s">
        <v>1556</v>
      </c>
      <c r="G89" s="213">
        <v>0</v>
      </c>
      <c r="H89" s="73" t="s">
        <v>72</v>
      </c>
      <c r="I89" s="71" t="s">
        <v>64</v>
      </c>
      <c r="J89" s="72" t="s">
        <v>1555</v>
      </c>
      <c r="K89" s="72">
        <v>10500000</v>
      </c>
      <c r="L89" s="70" t="s">
        <v>67</v>
      </c>
      <c r="M89" s="72" t="s">
        <v>1554</v>
      </c>
      <c r="N89" s="72">
        <v>1007558518</v>
      </c>
      <c r="O89" s="76">
        <v>14</v>
      </c>
      <c r="P89" s="215">
        <v>45302</v>
      </c>
      <c r="Q89" s="72">
        <v>2126349000</v>
      </c>
      <c r="R89" s="215">
        <v>45308</v>
      </c>
      <c r="S89" s="72">
        <v>10500000</v>
      </c>
      <c r="T89" s="73" t="s">
        <v>65</v>
      </c>
      <c r="U89" s="72">
        <v>57297693</v>
      </c>
      <c r="V89" s="72" t="s">
        <v>708</v>
      </c>
      <c r="W89" s="215">
        <v>45308</v>
      </c>
      <c r="X89" s="215">
        <v>45308</v>
      </c>
      <c r="Y89" s="116" t="s">
        <v>74</v>
      </c>
      <c r="Z89" s="215">
        <v>45457</v>
      </c>
      <c r="AA89" s="80">
        <f t="shared" si="5"/>
        <v>149</v>
      </c>
      <c r="AB89" s="72">
        <v>0</v>
      </c>
      <c r="AC89" s="72">
        <v>0</v>
      </c>
      <c r="AD89" s="72">
        <v>0</v>
      </c>
      <c r="AE89" s="214" t="s">
        <v>74</v>
      </c>
      <c r="AF89" s="80">
        <f t="shared" si="6"/>
        <v>0</v>
      </c>
      <c r="AG89" s="72">
        <v>0</v>
      </c>
      <c r="AH89" s="72">
        <v>0</v>
      </c>
      <c r="AI89" s="214" t="s">
        <v>74</v>
      </c>
      <c r="AJ89" s="73">
        <v>0</v>
      </c>
      <c r="AK89" s="117" t="s">
        <v>74</v>
      </c>
      <c r="AL89" s="117" t="s">
        <v>74</v>
      </c>
      <c r="AM89" s="80">
        <f t="shared" si="7"/>
        <v>0</v>
      </c>
      <c r="AN89" s="80">
        <f>+K89+AC89-AH89</f>
        <v>10500000</v>
      </c>
      <c r="AO89" s="73" t="s">
        <v>66</v>
      </c>
      <c r="AP89" s="72">
        <v>10500000</v>
      </c>
      <c r="AQ89" s="73" t="s">
        <v>95</v>
      </c>
      <c r="AR89" s="72">
        <v>0</v>
      </c>
      <c r="AS89" s="118" t="s">
        <v>74</v>
      </c>
      <c r="AT89" s="216">
        <v>1050000</v>
      </c>
      <c r="AU89" s="83">
        <f t="shared" si="8"/>
        <v>9450000</v>
      </c>
      <c r="AV89" s="84">
        <f t="shared" si="9"/>
        <v>0.1</v>
      </c>
      <c r="AW89" s="214" t="s">
        <v>74</v>
      </c>
      <c r="AX89" s="73" t="s">
        <v>106</v>
      </c>
      <c r="AY89" s="72" t="s">
        <v>1553</v>
      </c>
      <c r="AZ89" s="70" t="s">
        <v>66</v>
      </c>
      <c r="BA89" s="70" t="s">
        <v>66</v>
      </c>
    </row>
    <row r="90" spans="2:53" x14ac:dyDescent="0.25">
      <c r="B90" s="70">
        <v>2024</v>
      </c>
      <c r="C90" s="70">
        <v>891780111</v>
      </c>
      <c r="D90" s="71" t="s">
        <v>63</v>
      </c>
      <c r="E90" s="72" t="s">
        <v>1552</v>
      </c>
      <c r="F90" s="72" t="s">
        <v>1551</v>
      </c>
      <c r="G90" s="213">
        <v>0</v>
      </c>
      <c r="H90" s="73" t="s">
        <v>72</v>
      </c>
      <c r="I90" s="71" t="s">
        <v>64</v>
      </c>
      <c r="J90" s="72" t="s">
        <v>1546</v>
      </c>
      <c r="K90" s="72">
        <v>10500000</v>
      </c>
      <c r="L90" s="70" t="s">
        <v>67</v>
      </c>
      <c r="M90" s="72" t="s">
        <v>1550</v>
      </c>
      <c r="N90" s="72">
        <v>7634703</v>
      </c>
      <c r="O90" s="76">
        <v>14</v>
      </c>
      <c r="P90" s="215">
        <v>45302</v>
      </c>
      <c r="Q90" s="72">
        <v>2126349000</v>
      </c>
      <c r="R90" s="215">
        <v>45308</v>
      </c>
      <c r="S90" s="72">
        <v>10500000</v>
      </c>
      <c r="T90" s="73" t="s">
        <v>65</v>
      </c>
      <c r="U90" s="72">
        <v>7633817</v>
      </c>
      <c r="V90" s="72" t="s">
        <v>93</v>
      </c>
      <c r="W90" s="215">
        <v>45308</v>
      </c>
      <c r="X90" s="215">
        <v>45308</v>
      </c>
      <c r="Y90" s="116" t="s">
        <v>74</v>
      </c>
      <c r="Z90" s="215">
        <v>45457</v>
      </c>
      <c r="AA90" s="80">
        <f t="shared" si="5"/>
        <v>149</v>
      </c>
      <c r="AB90" s="72">
        <v>0</v>
      </c>
      <c r="AC90" s="72">
        <v>0</v>
      </c>
      <c r="AD90" s="72">
        <v>0</v>
      </c>
      <c r="AE90" s="214" t="s">
        <v>74</v>
      </c>
      <c r="AF90" s="80">
        <f t="shared" si="6"/>
        <v>0</v>
      </c>
      <c r="AG90" s="72">
        <v>0</v>
      </c>
      <c r="AH90" s="72">
        <v>0</v>
      </c>
      <c r="AI90" s="214" t="s">
        <v>74</v>
      </c>
      <c r="AJ90" s="73">
        <v>0</v>
      </c>
      <c r="AK90" s="117" t="s">
        <v>74</v>
      </c>
      <c r="AL90" s="117" t="s">
        <v>74</v>
      </c>
      <c r="AM90" s="80">
        <f t="shared" si="7"/>
        <v>0</v>
      </c>
      <c r="AN90" s="80">
        <f>+K90+AC90-AH90</f>
        <v>10500000</v>
      </c>
      <c r="AO90" s="73" t="s">
        <v>66</v>
      </c>
      <c r="AP90" s="72">
        <v>10500000</v>
      </c>
      <c r="AQ90" s="73" t="s">
        <v>95</v>
      </c>
      <c r="AR90" s="72">
        <v>0</v>
      </c>
      <c r="AS90" s="118" t="s">
        <v>74</v>
      </c>
      <c r="AT90" s="216">
        <v>1120000</v>
      </c>
      <c r="AU90" s="83">
        <f t="shared" si="8"/>
        <v>9380000</v>
      </c>
      <c r="AV90" s="84">
        <f t="shared" si="9"/>
        <v>0.10666666666666667</v>
      </c>
      <c r="AW90" s="214" t="s">
        <v>74</v>
      </c>
      <c r="AX90" s="73" t="s">
        <v>106</v>
      </c>
      <c r="AY90" s="72" t="s">
        <v>1549</v>
      </c>
      <c r="AZ90" s="70" t="s">
        <v>66</v>
      </c>
      <c r="BA90" s="70" t="s">
        <v>66</v>
      </c>
    </row>
    <row r="91" spans="2:53" x14ac:dyDescent="0.25">
      <c r="B91" s="70">
        <v>2024</v>
      </c>
      <c r="C91" s="70">
        <v>891780111</v>
      </c>
      <c r="D91" s="71" t="s">
        <v>63</v>
      </c>
      <c r="E91" s="72" t="s">
        <v>1548</v>
      </c>
      <c r="F91" s="72" t="s">
        <v>1547</v>
      </c>
      <c r="G91" s="213">
        <v>0</v>
      </c>
      <c r="H91" s="73" t="s">
        <v>72</v>
      </c>
      <c r="I91" s="71" t="s">
        <v>64</v>
      </c>
      <c r="J91" s="72" t="s">
        <v>1546</v>
      </c>
      <c r="K91" s="72">
        <v>10500000</v>
      </c>
      <c r="L91" s="70" t="s">
        <v>67</v>
      </c>
      <c r="M91" s="72" t="s">
        <v>1545</v>
      </c>
      <c r="N91" s="72">
        <v>84456714</v>
      </c>
      <c r="O91" s="76">
        <v>14</v>
      </c>
      <c r="P91" s="215">
        <v>45302</v>
      </c>
      <c r="Q91" s="72">
        <v>2126349000</v>
      </c>
      <c r="R91" s="215">
        <v>45308</v>
      </c>
      <c r="S91" s="72">
        <v>10500000</v>
      </c>
      <c r="T91" s="73" t="s">
        <v>65</v>
      </c>
      <c r="U91" s="72">
        <v>7633817</v>
      </c>
      <c r="V91" s="72" t="s">
        <v>93</v>
      </c>
      <c r="W91" s="215">
        <v>45308</v>
      </c>
      <c r="X91" s="215">
        <v>45308</v>
      </c>
      <c r="Y91" s="116" t="s">
        <v>74</v>
      </c>
      <c r="Z91" s="215">
        <v>45457</v>
      </c>
      <c r="AA91" s="80">
        <f t="shared" si="5"/>
        <v>149</v>
      </c>
      <c r="AB91" s="72">
        <v>0</v>
      </c>
      <c r="AC91" s="72">
        <v>0</v>
      </c>
      <c r="AD91" s="72">
        <v>0</v>
      </c>
      <c r="AE91" s="214" t="s">
        <v>74</v>
      </c>
      <c r="AF91" s="80">
        <f t="shared" si="6"/>
        <v>0</v>
      </c>
      <c r="AG91" s="72">
        <v>0</v>
      </c>
      <c r="AH91" s="72">
        <v>0</v>
      </c>
      <c r="AI91" s="214" t="s">
        <v>74</v>
      </c>
      <c r="AJ91" s="73">
        <v>0</v>
      </c>
      <c r="AK91" s="117" t="s">
        <v>74</v>
      </c>
      <c r="AL91" s="117" t="s">
        <v>74</v>
      </c>
      <c r="AM91" s="80">
        <f t="shared" si="7"/>
        <v>0</v>
      </c>
      <c r="AN91" s="80">
        <f>+K91+AC91-AH91</f>
        <v>10500000</v>
      </c>
      <c r="AO91" s="73" t="s">
        <v>66</v>
      </c>
      <c r="AP91" s="72">
        <v>10500000</v>
      </c>
      <c r="AQ91" s="73" t="s">
        <v>95</v>
      </c>
      <c r="AR91" s="72">
        <v>0</v>
      </c>
      <c r="AS91" s="118" t="s">
        <v>74</v>
      </c>
      <c r="AT91" s="216">
        <v>1120000</v>
      </c>
      <c r="AU91" s="83">
        <f t="shared" si="8"/>
        <v>9380000</v>
      </c>
      <c r="AV91" s="84">
        <f t="shared" si="9"/>
        <v>0.10666666666666667</v>
      </c>
      <c r="AW91" s="214" t="s">
        <v>74</v>
      </c>
      <c r="AX91" s="73" t="s">
        <v>106</v>
      </c>
      <c r="AY91" s="72" t="s">
        <v>1544</v>
      </c>
      <c r="AZ91" s="70" t="s">
        <v>66</v>
      </c>
      <c r="BA91" s="70" t="s">
        <v>66</v>
      </c>
    </row>
    <row r="92" spans="2:53" x14ac:dyDescent="0.25">
      <c r="B92" s="70">
        <v>2024</v>
      </c>
      <c r="C92" s="70">
        <v>891780111</v>
      </c>
      <c r="D92" s="71" t="s">
        <v>63</v>
      </c>
      <c r="E92" s="72" t="s">
        <v>1543</v>
      </c>
      <c r="F92" s="72" t="s">
        <v>1542</v>
      </c>
      <c r="G92" s="213">
        <v>0</v>
      </c>
      <c r="H92" s="73" t="s">
        <v>72</v>
      </c>
      <c r="I92" s="71" t="s">
        <v>64</v>
      </c>
      <c r="J92" s="72" t="s">
        <v>1541</v>
      </c>
      <c r="K92" s="72">
        <v>10780000</v>
      </c>
      <c r="L92" s="70" t="s">
        <v>67</v>
      </c>
      <c r="M92" s="72" t="s">
        <v>1540</v>
      </c>
      <c r="N92" s="72">
        <v>85476117</v>
      </c>
      <c r="O92" s="76">
        <v>14</v>
      </c>
      <c r="P92" s="215">
        <v>45302</v>
      </c>
      <c r="Q92" s="72">
        <v>2126349000</v>
      </c>
      <c r="R92" s="215">
        <v>45308</v>
      </c>
      <c r="S92" s="72">
        <v>10780000</v>
      </c>
      <c r="T92" s="73" t="s">
        <v>65</v>
      </c>
      <c r="U92" s="72">
        <v>85459497</v>
      </c>
      <c r="V92" s="72" t="s">
        <v>746</v>
      </c>
      <c r="W92" s="215">
        <v>45308</v>
      </c>
      <c r="X92" s="215">
        <v>45308</v>
      </c>
      <c r="Y92" s="116" t="s">
        <v>74</v>
      </c>
      <c r="Z92" s="215">
        <v>45457</v>
      </c>
      <c r="AA92" s="80">
        <f t="shared" si="5"/>
        <v>149</v>
      </c>
      <c r="AB92" s="72">
        <v>0</v>
      </c>
      <c r="AC92" s="72">
        <v>0</v>
      </c>
      <c r="AD92" s="72">
        <v>0</v>
      </c>
      <c r="AE92" s="214" t="s">
        <v>74</v>
      </c>
      <c r="AF92" s="80">
        <f t="shared" si="6"/>
        <v>0</v>
      </c>
      <c r="AG92" s="72">
        <v>0</v>
      </c>
      <c r="AH92" s="72">
        <v>0</v>
      </c>
      <c r="AI92" s="214" t="s">
        <v>74</v>
      </c>
      <c r="AJ92" s="73">
        <v>0</v>
      </c>
      <c r="AK92" s="117" t="s">
        <v>74</v>
      </c>
      <c r="AL92" s="117" t="s">
        <v>74</v>
      </c>
      <c r="AM92" s="80">
        <f t="shared" si="7"/>
        <v>0</v>
      </c>
      <c r="AN92" s="80">
        <f>+K92+AC92-AH92</f>
        <v>10780000</v>
      </c>
      <c r="AO92" s="73" t="s">
        <v>66</v>
      </c>
      <c r="AP92" s="72">
        <v>10780000</v>
      </c>
      <c r="AQ92" s="73" t="s">
        <v>95</v>
      </c>
      <c r="AR92" s="72">
        <v>0</v>
      </c>
      <c r="AS92" s="118" t="s">
        <v>74</v>
      </c>
      <c r="AT92" s="216">
        <v>1400000</v>
      </c>
      <c r="AU92" s="83">
        <f t="shared" si="8"/>
        <v>9380000</v>
      </c>
      <c r="AV92" s="84">
        <f t="shared" si="9"/>
        <v>0.12987012987012986</v>
      </c>
      <c r="AW92" s="214" t="s">
        <v>74</v>
      </c>
      <c r="AX92" s="73" t="s">
        <v>106</v>
      </c>
      <c r="AY92" s="72" t="s">
        <v>1539</v>
      </c>
      <c r="AZ92" s="70" t="s">
        <v>66</v>
      </c>
      <c r="BA92" s="70" t="s">
        <v>66</v>
      </c>
    </row>
    <row r="93" spans="2:53" x14ac:dyDescent="0.25">
      <c r="B93" s="70">
        <v>2024</v>
      </c>
      <c r="C93" s="70">
        <v>891780111</v>
      </c>
      <c r="D93" s="71" t="s">
        <v>63</v>
      </c>
      <c r="E93" s="72" t="s">
        <v>1538</v>
      </c>
      <c r="F93" s="72" t="s">
        <v>1537</v>
      </c>
      <c r="G93" s="213">
        <v>0</v>
      </c>
      <c r="H93" s="73" t="s">
        <v>72</v>
      </c>
      <c r="I93" s="71" t="s">
        <v>64</v>
      </c>
      <c r="J93" s="72" t="s">
        <v>1359</v>
      </c>
      <c r="K93" s="72">
        <v>10780000</v>
      </c>
      <c r="L93" s="70" t="s">
        <v>67</v>
      </c>
      <c r="M93" s="72" t="s">
        <v>1536</v>
      </c>
      <c r="N93" s="72">
        <v>85455874</v>
      </c>
      <c r="O93" s="76">
        <v>14</v>
      </c>
      <c r="P93" s="215">
        <v>45302</v>
      </c>
      <c r="Q93" s="72">
        <v>2126349000</v>
      </c>
      <c r="R93" s="215">
        <v>45308</v>
      </c>
      <c r="S93" s="72">
        <v>10780000</v>
      </c>
      <c r="T93" s="73" t="s">
        <v>65</v>
      </c>
      <c r="U93" s="72">
        <v>85459497</v>
      </c>
      <c r="V93" s="72" t="s">
        <v>746</v>
      </c>
      <c r="W93" s="215">
        <v>45308</v>
      </c>
      <c r="X93" s="215">
        <v>45308</v>
      </c>
      <c r="Y93" s="116" t="s">
        <v>74</v>
      </c>
      <c r="Z93" s="215">
        <v>45457</v>
      </c>
      <c r="AA93" s="80">
        <f t="shared" si="5"/>
        <v>149</v>
      </c>
      <c r="AB93" s="72">
        <v>0</v>
      </c>
      <c r="AC93" s="72">
        <v>0</v>
      </c>
      <c r="AD93" s="72">
        <v>0</v>
      </c>
      <c r="AE93" s="214" t="s">
        <v>74</v>
      </c>
      <c r="AF93" s="80">
        <f t="shared" si="6"/>
        <v>0</v>
      </c>
      <c r="AG93" s="72">
        <v>0</v>
      </c>
      <c r="AH93" s="72">
        <v>0</v>
      </c>
      <c r="AI93" s="214" t="s">
        <v>74</v>
      </c>
      <c r="AJ93" s="73">
        <v>0</v>
      </c>
      <c r="AK93" s="117" t="s">
        <v>74</v>
      </c>
      <c r="AL93" s="117" t="s">
        <v>74</v>
      </c>
      <c r="AM93" s="80">
        <f t="shared" si="7"/>
        <v>0</v>
      </c>
      <c r="AN93" s="80">
        <f>+K93+AC93-AH93</f>
        <v>10780000</v>
      </c>
      <c r="AO93" s="73" t="s">
        <v>66</v>
      </c>
      <c r="AP93" s="72">
        <v>10780000</v>
      </c>
      <c r="AQ93" s="73" t="s">
        <v>95</v>
      </c>
      <c r="AR93" s="72">
        <v>0</v>
      </c>
      <c r="AS93" s="118" t="s">
        <v>74</v>
      </c>
      <c r="AT93" s="216">
        <v>1400000</v>
      </c>
      <c r="AU93" s="83">
        <f t="shared" si="8"/>
        <v>9380000</v>
      </c>
      <c r="AV93" s="84">
        <f t="shared" si="9"/>
        <v>0.12987012987012986</v>
      </c>
      <c r="AW93" s="214" t="s">
        <v>74</v>
      </c>
      <c r="AX93" s="73" t="s">
        <v>106</v>
      </c>
      <c r="AY93" s="72" t="s">
        <v>1535</v>
      </c>
      <c r="AZ93" s="70" t="s">
        <v>66</v>
      </c>
      <c r="BA93" s="70" t="s">
        <v>66</v>
      </c>
    </row>
    <row r="94" spans="2:53" x14ac:dyDescent="0.25">
      <c r="B94" s="70">
        <v>2024</v>
      </c>
      <c r="C94" s="70">
        <v>891780111</v>
      </c>
      <c r="D94" s="71" t="s">
        <v>63</v>
      </c>
      <c r="E94" s="72" t="s">
        <v>1534</v>
      </c>
      <c r="F94" s="72" t="s">
        <v>1533</v>
      </c>
      <c r="G94" s="213">
        <v>0</v>
      </c>
      <c r="H94" s="73" t="s">
        <v>72</v>
      </c>
      <c r="I94" s="71" t="s">
        <v>64</v>
      </c>
      <c r="J94" s="72" t="s">
        <v>1532</v>
      </c>
      <c r="K94" s="72">
        <v>12833000</v>
      </c>
      <c r="L94" s="70" t="s">
        <v>67</v>
      </c>
      <c r="M94" s="72" t="s">
        <v>1531</v>
      </c>
      <c r="N94" s="72">
        <v>57466567</v>
      </c>
      <c r="O94" s="76">
        <v>14</v>
      </c>
      <c r="P94" s="215">
        <v>45302</v>
      </c>
      <c r="Q94" s="72">
        <v>2126349000</v>
      </c>
      <c r="R94" s="215">
        <v>45308</v>
      </c>
      <c r="S94" s="72">
        <v>12833000</v>
      </c>
      <c r="T94" s="73" t="s">
        <v>65</v>
      </c>
      <c r="U94" s="72">
        <v>57444673</v>
      </c>
      <c r="V94" s="72" t="s">
        <v>610</v>
      </c>
      <c r="W94" s="215">
        <v>45308</v>
      </c>
      <c r="X94" s="215">
        <v>45308</v>
      </c>
      <c r="Y94" s="116" t="s">
        <v>74</v>
      </c>
      <c r="Z94" s="215">
        <v>45457</v>
      </c>
      <c r="AA94" s="80">
        <f t="shared" si="5"/>
        <v>149</v>
      </c>
      <c r="AB94" s="72">
        <v>0</v>
      </c>
      <c r="AC94" s="72">
        <v>0</v>
      </c>
      <c r="AD94" s="72">
        <v>0</v>
      </c>
      <c r="AE94" s="214" t="s">
        <v>74</v>
      </c>
      <c r="AF94" s="80">
        <f t="shared" si="6"/>
        <v>0</v>
      </c>
      <c r="AG94" s="72">
        <v>0</v>
      </c>
      <c r="AH94" s="72">
        <v>0</v>
      </c>
      <c r="AI94" s="214" t="s">
        <v>74</v>
      </c>
      <c r="AJ94" s="73">
        <v>0</v>
      </c>
      <c r="AK94" s="117" t="s">
        <v>74</v>
      </c>
      <c r="AL94" s="117" t="s">
        <v>74</v>
      </c>
      <c r="AM94" s="80">
        <f t="shared" si="7"/>
        <v>0</v>
      </c>
      <c r="AN94" s="80">
        <f>+K94+AC94-AH94</f>
        <v>12833000</v>
      </c>
      <c r="AO94" s="73" t="s">
        <v>66</v>
      </c>
      <c r="AP94" s="72">
        <v>12833000</v>
      </c>
      <c r="AQ94" s="73" t="s">
        <v>95</v>
      </c>
      <c r="AR94" s="72">
        <v>0</v>
      </c>
      <c r="AS94" s="118" t="s">
        <v>74</v>
      </c>
      <c r="AT94" s="216">
        <v>1667000</v>
      </c>
      <c r="AU94" s="83">
        <f t="shared" si="8"/>
        <v>11166000</v>
      </c>
      <c r="AV94" s="84">
        <f t="shared" si="9"/>
        <v>0.12989947790851711</v>
      </c>
      <c r="AW94" s="214" t="s">
        <v>74</v>
      </c>
      <c r="AX94" s="73" t="s">
        <v>106</v>
      </c>
      <c r="AY94" s="72" t="s">
        <v>1530</v>
      </c>
      <c r="AZ94" s="70" t="s">
        <v>66</v>
      </c>
      <c r="BA94" s="70" t="s">
        <v>66</v>
      </c>
    </row>
    <row r="95" spans="2:53" x14ac:dyDescent="0.25">
      <c r="B95" s="70">
        <v>2024</v>
      </c>
      <c r="C95" s="70">
        <v>891780111</v>
      </c>
      <c r="D95" s="71" t="s">
        <v>63</v>
      </c>
      <c r="E95" s="72" t="s">
        <v>1529</v>
      </c>
      <c r="F95" s="72" t="s">
        <v>1528</v>
      </c>
      <c r="G95" s="213">
        <v>0</v>
      </c>
      <c r="H95" s="73" t="s">
        <v>72</v>
      </c>
      <c r="I95" s="71" t="s">
        <v>64</v>
      </c>
      <c r="J95" s="72" t="s">
        <v>1527</v>
      </c>
      <c r="K95" s="72">
        <v>12500000</v>
      </c>
      <c r="L95" s="70" t="s">
        <v>67</v>
      </c>
      <c r="M95" s="72" t="s">
        <v>1526</v>
      </c>
      <c r="N95" s="72">
        <v>7144425</v>
      </c>
      <c r="O95" s="76">
        <v>14</v>
      </c>
      <c r="P95" s="215">
        <v>45302</v>
      </c>
      <c r="Q95" s="72">
        <v>2126349000</v>
      </c>
      <c r="R95" s="215">
        <v>45308</v>
      </c>
      <c r="S95" s="72">
        <v>12500000</v>
      </c>
      <c r="T95" s="73" t="s">
        <v>65</v>
      </c>
      <c r="U95" s="72">
        <v>57297693</v>
      </c>
      <c r="V95" s="72" t="s">
        <v>708</v>
      </c>
      <c r="W95" s="215">
        <v>45308</v>
      </c>
      <c r="X95" s="215">
        <v>45308</v>
      </c>
      <c r="Y95" s="116" t="s">
        <v>74</v>
      </c>
      <c r="Z95" s="215">
        <v>45457</v>
      </c>
      <c r="AA95" s="80">
        <f t="shared" si="5"/>
        <v>149</v>
      </c>
      <c r="AB95" s="72">
        <v>0</v>
      </c>
      <c r="AC95" s="72">
        <v>0</v>
      </c>
      <c r="AD95" s="72">
        <v>0</v>
      </c>
      <c r="AE95" s="214" t="s">
        <v>74</v>
      </c>
      <c r="AF95" s="80">
        <f t="shared" si="6"/>
        <v>0</v>
      </c>
      <c r="AG95" s="72">
        <v>0</v>
      </c>
      <c r="AH95" s="72">
        <v>0</v>
      </c>
      <c r="AI95" s="214" t="s">
        <v>74</v>
      </c>
      <c r="AJ95" s="73">
        <v>0</v>
      </c>
      <c r="AK95" s="117" t="s">
        <v>74</v>
      </c>
      <c r="AL95" s="117" t="s">
        <v>74</v>
      </c>
      <c r="AM95" s="80">
        <f t="shared" si="7"/>
        <v>0</v>
      </c>
      <c r="AN95" s="80">
        <f>+K95+AC95-AH95</f>
        <v>12500000</v>
      </c>
      <c r="AO95" s="73" t="s">
        <v>66</v>
      </c>
      <c r="AP95" s="72">
        <v>12500000</v>
      </c>
      <c r="AQ95" s="73" t="s">
        <v>95</v>
      </c>
      <c r="AR95" s="72">
        <v>0</v>
      </c>
      <c r="AS95" s="118" t="s">
        <v>74</v>
      </c>
      <c r="AT95" s="216">
        <v>1250000</v>
      </c>
      <c r="AU95" s="83">
        <f t="shared" si="8"/>
        <v>11250000</v>
      </c>
      <c r="AV95" s="84">
        <f t="shared" si="9"/>
        <v>0.1</v>
      </c>
      <c r="AW95" s="214" t="s">
        <v>74</v>
      </c>
      <c r="AX95" s="73" t="s">
        <v>106</v>
      </c>
      <c r="AY95" s="72" t="s">
        <v>1525</v>
      </c>
      <c r="AZ95" s="70" t="s">
        <v>66</v>
      </c>
      <c r="BA95" s="70" t="s">
        <v>66</v>
      </c>
    </row>
    <row r="96" spans="2:53" x14ac:dyDescent="0.25">
      <c r="B96" s="70">
        <v>2024</v>
      </c>
      <c r="C96" s="70">
        <v>891780111</v>
      </c>
      <c r="D96" s="71" t="s">
        <v>63</v>
      </c>
      <c r="E96" s="72" t="s">
        <v>1524</v>
      </c>
      <c r="F96" s="72" t="s">
        <v>1523</v>
      </c>
      <c r="G96" s="213">
        <v>0</v>
      </c>
      <c r="H96" s="73" t="s">
        <v>72</v>
      </c>
      <c r="I96" s="71" t="s">
        <v>64</v>
      </c>
      <c r="J96" s="72" t="s">
        <v>1522</v>
      </c>
      <c r="K96" s="72">
        <v>10780000</v>
      </c>
      <c r="L96" s="70" t="s">
        <v>67</v>
      </c>
      <c r="M96" s="72" t="s">
        <v>1521</v>
      </c>
      <c r="N96" s="72">
        <v>1119816783</v>
      </c>
      <c r="O96" s="76">
        <v>14</v>
      </c>
      <c r="P96" s="215">
        <v>45302</v>
      </c>
      <c r="Q96" s="72">
        <v>2126349000</v>
      </c>
      <c r="R96" s="215">
        <v>45308</v>
      </c>
      <c r="S96" s="72">
        <v>10780000</v>
      </c>
      <c r="T96" s="73" t="s">
        <v>65</v>
      </c>
      <c r="U96" s="72">
        <v>7631392</v>
      </c>
      <c r="V96" s="72" t="s">
        <v>1200</v>
      </c>
      <c r="W96" s="215">
        <v>45308</v>
      </c>
      <c r="X96" s="215">
        <v>45308</v>
      </c>
      <c r="Y96" s="116" t="s">
        <v>74</v>
      </c>
      <c r="Z96" s="215">
        <v>45457</v>
      </c>
      <c r="AA96" s="80">
        <f t="shared" si="5"/>
        <v>149</v>
      </c>
      <c r="AB96" s="72">
        <v>0</v>
      </c>
      <c r="AC96" s="72">
        <v>0</v>
      </c>
      <c r="AD96" s="72">
        <v>0</v>
      </c>
      <c r="AE96" s="214" t="s">
        <v>74</v>
      </c>
      <c r="AF96" s="80">
        <f t="shared" si="6"/>
        <v>0</v>
      </c>
      <c r="AG96" s="72">
        <v>0</v>
      </c>
      <c r="AH96" s="72">
        <v>0</v>
      </c>
      <c r="AI96" s="214" t="s">
        <v>74</v>
      </c>
      <c r="AJ96" s="73">
        <v>0</v>
      </c>
      <c r="AK96" s="117" t="s">
        <v>74</v>
      </c>
      <c r="AL96" s="117" t="s">
        <v>74</v>
      </c>
      <c r="AM96" s="80">
        <f t="shared" si="7"/>
        <v>0</v>
      </c>
      <c r="AN96" s="80">
        <f>+K96+AC96-AH96</f>
        <v>10780000</v>
      </c>
      <c r="AO96" s="73" t="s">
        <v>66</v>
      </c>
      <c r="AP96" s="72">
        <v>10780000</v>
      </c>
      <c r="AQ96" s="73" t="s">
        <v>95</v>
      </c>
      <c r="AR96" s="72">
        <v>0</v>
      </c>
      <c r="AS96" s="118" t="s">
        <v>74</v>
      </c>
      <c r="AT96" s="216">
        <v>1400000</v>
      </c>
      <c r="AU96" s="83">
        <f t="shared" si="8"/>
        <v>9380000</v>
      </c>
      <c r="AV96" s="84">
        <f t="shared" si="9"/>
        <v>0.12987012987012986</v>
      </c>
      <c r="AW96" s="214" t="s">
        <v>74</v>
      </c>
      <c r="AX96" s="73" t="s">
        <v>106</v>
      </c>
      <c r="AY96" s="72" t="s">
        <v>1520</v>
      </c>
      <c r="AZ96" s="70" t="s">
        <v>66</v>
      </c>
      <c r="BA96" s="70" t="s">
        <v>66</v>
      </c>
    </row>
    <row r="97" spans="2:53" x14ac:dyDescent="0.25">
      <c r="B97" s="70">
        <v>2024</v>
      </c>
      <c r="C97" s="70">
        <v>891780111</v>
      </c>
      <c r="D97" s="71" t="s">
        <v>63</v>
      </c>
      <c r="E97" s="72" t="s">
        <v>1519</v>
      </c>
      <c r="F97" s="72" t="s">
        <v>1518</v>
      </c>
      <c r="G97" s="213">
        <v>0</v>
      </c>
      <c r="H97" s="73" t="s">
        <v>72</v>
      </c>
      <c r="I97" s="71" t="s">
        <v>64</v>
      </c>
      <c r="J97" s="72" t="s">
        <v>1517</v>
      </c>
      <c r="K97" s="72">
        <v>18480000</v>
      </c>
      <c r="L97" s="70" t="s">
        <v>67</v>
      </c>
      <c r="M97" s="72" t="s">
        <v>1516</v>
      </c>
      <c r="N97" s="72">
        <v>43760150</v>
      </c>
      <c r="O97" s="76">
        <v>13</v>
      </c>
      <c r="P97" s="214">
        <v>45302</v>
      </c>
      <c r="Q97" s="72">
        <v>4518689382</v>
      </c>
      <c r="R97" s="215">
        <v>45308</v>
      </c>
      <c r="S97" s="72">
        <v>18480000</v>
      </c>
      <c r="T97" s="73" t="s">
        <v>65</v>
      </c>
      <c r="U97" s="72">
        <v>93400727</v>
      </c>
      <c r="V97" s="72" t="s">
        <v>773</v>
      </c>
      <c r="W97" s="215">
        <v>45308</v>
      </c>
      <c r="X97" s="215">
        <v>45308</v>
      </c>
      <c r="Y97" s="116" t="s">
        <v>74</v>
      </c>
      <c r="Z97" s="215">
        <v>45457</v>
      </c>
      <c r="AA97" s="80">
        <f t="shared" si="5"/>
        <v>149</v>
      </c>
      <c r="AB97" s="72">
        <v>0</v>
      </c>
      <c r="AC97" s="72">
        <v>0</v>
      </c>
      <c r="AD97" s="72">
        <v>0</v>
      </c>
      <c r="AE97" s="214" t="s">
        <v>74</v>
      </c>
      <c r="AF97" s="80">
        <f t="shared" si="6"/>
        <v>0</v>
      </c>
      <c r="AG97" s="72">
        <v>0</v>
      </c>
      <c r="AH97" s="72">
        <v>0</v>
      </c>
      <c r="AI97" s="214" t="s">
        <v>74</v>
      </c>
      <c r="AJ97" s="73">
        <v>0</v>
      </c>
      <c r="AK97" s="117" t="s">
        <v>74</v>
      </c>
      <c r="AL97" s="117" t="s">
        <v>74</v>
      </c>
      <c r="AM97" s="80">
        <f t="shared" si="7"/>
        <v>0</v>
      </c>
      <c r="AN97" s="80">
        <f>+K97+AC97-AH97</f>
        <v>18480000</v>
      </c>
      <c r="AO97" s="73" t="s">
        <v>66</v>
      </c>
      <c r="AP97" s="72">
        <v>18480000</v>
      </c>
      <c r="AQ97" s="73" t="s">
        <v>95</v>
      </c>
      <c r="AR97" s="72">
        <v>0</v>
      </c>
      <c r="AS97" s="118" t="s">
        <v>74</v>
      </c>
      <c r="AT97" s="216">
        <v>2400000</v>
      </c>
      <c r="AU97" s="83">
        <f t="shared" si="8"/>
        <v>16080000</v>
      </c>
      <c r="AV97" s="84">
        <f t="shared" si="9"/>
        <v>0.12987012987012986</v>
      </c>
      <c r="AW97" s="214" t="s">
        <v>74</v>
      </c>
      <c r="AX97" s="73" t="s">
        <v>106</v>
      </c>
      <c r="AY97" s="72" t="s">
        <v>1515</v>
      </c>
      <c r="AZ97" s="70" t="s">
        <v>66</v>
      </c>
      <c r="BA97" s="70" t="s">
        <v>66</v>
      </c>
    </row>
    <row r="98" spans="2:53" x14ac:dyDescent="0.25">
      <c r="B98" s="70">
        <v>2024</v>
      </c>
      <c r="C98" s="70">
        <v>891780111</v>
      </c>
      <c r="D98" s="71" t="s">
        <v>63</v>
      </c>
      <c r="E98" s="72" t="s">
        <v>1514</v>
      </c>
      <c r="F98" s="72" t="s">
        <v>1513</v>
      </c>
      <c r="G98" s="213">
        <v>0</v>
      </c>
      <c r="H98" s="73" t="s">
        <v>72</v>
      </c>
      <c r="I98" s="71" t="s">
        <v>64</v>
      </c>
      <c r="J98" s="72" t="s">
        <v>1512</v>
      </c>
      <c r="K98" s="72">
        <v>20000000</v>
      </c>
      <c r="L98" s="70" t="s">
        <v>67</v>
      </c>
      <c r="M98" s="72" t="s">
        <v>1511</v>
      </c>
      <c r="N98" s="72">
        <v>85151294</v>
      </c>
      <c r="O98" s="76">
        <v>13</v>
      </c>
      <c r="P98" s="214">
        <v>45302</v>
      </c>
      <c r="Q98" s="72">
        <v>4518689382</v>
      </c>
      <c r="R98" s="215">
        <v>45308</v>
      </c>
      <c r="S98" s="72">
        <v>20000000</v>
      </c>
      <c r="T98" s="73" t="s">
        <v>65</v>
      </c>
      <c r="U98" s="72">
        <v>84452087</v>
      </c>
      <c r="V98" s="72" t="s">
        <v>980</v>
      </c>
      <c r="W98" s="215">
        <v>45308</v>
      </c>
      <c r="X98" s="215">
        <v>45308</v>
      </c>
      <c r="Y98" s="116" t="s">
        <v>74</v>
      </c>
      <c r="Z98" s="215">
        <v>45457</v>
      </c>
      <c r="AA98" s="80">
        <f t="shared" si="5"/>
        <v>149</v>
      </c>
      <c r="AB98" s="72">
        <v>0</v>
      </c>
      <c r="AC98" s="72">
        <v>0</v>
      </c>
      <c r="AD98" s="72">
        <v>0</v>
      </c>
      <c r="AE98" s="214" t="s">
        <v>74</v>
      </c>
      <c r="AF98" s="80">
        <f t="shared" si="6"/>
        <v>0</v>
      </c>
      <c r="AG98" s="72">
        <v>0</v>
      </c>
      <c r="AH98" s="72">
        <v>0</v>
      </c>
      <c r="AI98" s="214" t="s">
        <v>74</v>
      </c>
      <c r="AJ98" s="73">
        <v>0</v>
      </c>
      <c r="AK98" s="117" t="s">
        <v>74</v>
      </c>
      <c r="AL98" s="117" t="s">
        <v>74</v>
      </c>
      <c r="AM98" s="80">
        <f t="shared" si="7"/>
        <v>0</v>
      </c>
      <c r="AN98" s="80">
        <f>+K98+AC98-AH98</f>
        <v>20000000</v>
      </c>
      <c r="AO98" s="73" t="s">
        <v>66</v>
      </c>
      <c r="AP98" s="72">
        <v>20000000</v>
      </c>
      <c r="AQ98" s="73" t="s">
        <v>95</v>
      </c>
      <c r="AR98" s="72">
        <v>0</v>
      </c>
      <c r="AS98" s="118" t="s">
        <v>74</v>
      </c>
      <c r="AT98" s="216">
        <v>2133000</v>
      </c>
      <c r="AU98" s="83">
        <f t="shared" si="8"/>
        <v>17867000</v>
      </c>
      <c r="AV98" s="84">
        <f t="shared" si="9"/>
        <v>0.10664999999999999</v>
      </c>
      <c r="AW98" s="214" t="s">
        <v>74</v>
      </c>
      <c r="AX98" s="73" t="s">
        <v>106</v>
      </c>
      <c r="AY98" s="72" t="s">
        <v>1510</v>
      </c>
      <c r="AZ98" s="70" t="s">
        <v>66</v>
      </c>
      <c r="BA98" s="70" t="s">
        <v>66</v>
      </c>
    </row>
    <row r="99" spans="2:53" x14ac:dyDescent="0.25">
      <c r="B99" s="70">
        <v>2024</v>
      </c>
      <c r="C99" s="70">
        <v>891780111</v>
      </c>
      <c r="D99" s="71" t="s">
        <v>63</v>
      </c>
      <c r="E99" s="72" t="s">
        <v>1509</v>
      </c>
      <c r="F99" s="72" t="s">
        <v>1508</v>
      </c>
      <c r="G99" s="213">
        <v>0</v>
      </c>
      <c r="H99" s="73" t="s">
        <v>72</v>
      </c>
      <c r="I99" s="71" t="s">
        <v>64</v>
      </c>
      <c r="J99" s="72" t="s">
        <v>1507</v>
      </c>
      <c r="K99" s="72">
        <v>15000000</v>
      </c>
      <c r="L99" s="70" t="s">
        <v>67</v>
      </c>
      <c r="M99" s="72" t="s">
        <v>1506</v>
      </c>
      <c r="N99" s="72">
        <v>36720698</v>
      </c>
      <c r="O99" s="76">
        <v>13</v>
      </c>
      <c r="P99" s="214">
        <v>45302</v>
      </c>
      <c r="Q99" s="72">
        <v>4518689382</v>
      </c>
      <c r="R99" s="215">
        <v>45308</v>
      </c>
      <c r="S99" s="72">
        <v>15000000</v>
      </c>
      <c r="T99" s="73" t="s">
        <v>65</v>
      </c>
      <c r="U99" s="72">
        <v>84452087</v>
      </c>
      <c r="V99" s="72" t="s">
        <v>980</v>
      </c>
      <c r="W99" s="215">
        <v>45308</v>
      </c>
      <c r="X99" s="215">
        <v>45308</v>
      </c>
      <c r="Y99" s="116" t="s">
        <v>74</v>
      </c>
      <c r="Z99" s="215">
        <v>45457</v>
      </c>
      <c r="AA99" s="80">
        <f t="shared" si="5"/>
        <v>149</v>
      </c>
      <c r="AB99" s="72">
        <v>0</v>
      </c>
      <c r="AC99" s="72">
        <v>0</v>
      </c>
      <c r="AD99" s="72">
        <v>0</v>
      </c>
      <c r="AE99" s="214" t="s">
        <v>74</v>
      </c>
      <c r="AF99" s="80">
        <f t="shared" si="6"/>
        <v>0</v>
      </c>
      <c r="AG99" s="72">
        <v>0</v>
      </c>
      <c r="AH99" s="72">
        <v>0</v>
      </c>
      <c r="AI99" s="214" t="s">
        <v>74</v>
      </c>
      <c r="AJ99" s="73">
        <v>0</v>
      </c>
      <c r="AK99" s="117" t="s">
        <v>74</v>
      </c>
      <c r="AL99" s="117" t="s">
        <v>74</v>
      </c>
      <c r="AM99" s="80">
        <f t="shared" si="7"/>
        <v>0</v>
      </c>
      <c r="AN99" s="80">
        <f>+K99+AC99-AH99</f>
        <v>15000000</v>
      </c>
      <c r="AO99" s="73" t="s">
        <v>66</v>
      </c>
      <c r="AP99" s="72">
        <v>15000000</v>
      </c>
      <c r="AQ99" s="73" t="s">
        <v>95</v>
      </c>
      <c r="AR99" s="72">
        <v>0</v>
      </c>
      <c r="AS99" s="118" t="s">
        <v>74</v>
      </c>
      <c r="AT99" s="216">
        <v>1600000</v>
      </c>
      <c r="AU99" s="83">
        <f t="shared" si="8"/>
        <v>13400000</v>
      </c>
      <c r="AV99" s="84">
        <f t="shared" si="9"/>
        <v>0.10666666666666667</v>
      </c>
      <c r="AW99" s="214" t="s">
        <v>74</v>
      </c>
      <c r="AX99" s="73" t="s">
        <v>106</v>
      </c>
      <c r="AY99" s="72" t="s">
        <v>1505</v>
      </c>
      <c r="AZ99" s="70" t="s">
        <v>66</v>
      </c>
      <c r="BA99" s="70" t="s">
        <v>66</v>
      </c>
    </row>
    <row r="100" spans="2:53" x14ac:dyDescent="0.25">
      <c r="B100" s="70">
        <v>2024</v>
      </c>
      <c r="C100" s="70">
        <v>891780111</v>
      </c>
      <c r="D100" s="71" t="s">
        <v>63</v>
      </c>
      <c r="E100" s="72" t="s">
        <v>1504</v>
      </c>
      <c r="F100" s="72" t="s">
        <v>1503</v>
      </c>
      <c r="G100" s="213">
        <v>0</v>
      </c>
      <c r="H100" s="73" t="s">
        <v>72</v>
      </c>
      <c r="I100" s="71" t="s">
        <v>64</v>
      </c>
      <c r="J100" s="72" t="s">
        <v>1502</v>
      </c>
      <c r="K100" s="72">
        <v>13417000</v>
      </c>
      <c r="L100" s="70" t="s">
        <v>67</v>
      </c>
      <c r="M100" s="72" t="s">
        <v>1501</v>
      </c>
      <c r="N100" s="72">
        <v>1043020726</v>
      </c>
      <c r="O100" s="76">
        <v>14</v>
      </c>
      <c r="P100" s="215">
        <v>45302</v>
      </c>
      <c r="Q100" s="72">
        <v>2126349000</v>
      </c>
      <c r="R100" s="215">
        <v>45308</v>
      </c>
      <c r="S100" s="72">
        <v>13417000</v>
      </c>
      <c r="T100" s="73" t="s">
        <v>65</v>
      </c>
      <c r="U100" s="72">
        <v>84452087</v>
      </c>
      <c r="V100" s="72" t="s">
        <v>980</v>
      </c>
      <c r="W100" s="215">
        <v>45308</v>
      </c>
      <c r="X100" s="215">
        <v>45308</v>
      </c>
      <c r="Y100" s="116" t="s">
        <v>74</v>
      </c>
      <c r="Z100" s="215">
        <v>45457</v>
      </c>
      <c r="AA100" s="80">
        <f t="shared" si="5"/>
        <v>149</v>
      </c>
      <c r="AB100" s="72">
        <v>0</v>
      </c>
      <c r="AC100" s="72">
        <v>0</v>
      </c>
      <c r="AD100" s="72">
        <v>0</v>
      </c>
      <c r="AE100" s="214" t="s">
        <v>74</v>
      </c>
      <c r="AF100" s="80">
        <f t="shared" si="6"/>
        <v>0</v>
      </c>
      <c r="AG100" s="72">
        <v>0</v>
      </c>
      <c r="AH100" s="72">
        <v>0</v>
      </c>
      <c r="AI100" s="214" t="s">
        <v>74</v>
      </c>
      <c r="AJ100" s="73">
        <v>0</v>
      </c>
      <c r="AK100" s="117" t="s">
        <v>74</v>
      </c>
      <c r="AL100" s="117" t="s">
        <v>74</v>
      </c>
      <c r="AM100" s="80">
        <f t="shared" si="7"/>
        <v>0</v>
      </c>
      <c r="AN100" s="80">
        <f>+K100+AC100-AH100</f>
        <v>13417000</v>
      </c>
      <c r="AO100" s="73" t="s">
        <v>66</v>
      </c>
      <c r="AP100" s="72">
        <v>13417000</v>
      </c>
      <c r="AQ100" s="73" t="s">
        <v>95</v>
      </c>
      <c r="AR100" s="72">
        <v>0</v>
      </c>
      <c r="AS100" s="118" t="s">
        <v>74</v>
      </c>
      <c r="AT100" s="216">
        <v>2250000</v>
      </c>
      <c r="AU100" s="83">
        <f t="shared" si="8"/>
        <v>11167000</v>
      </c>
      <c r="AV100" s="84">
        <f t="shared" si="9"/>
        <v>0.16769769695162853</v>
      </c>
      <c r="AW100" s="214" t="s">
        <v>74</v>
      </c>
      <c r="AX100" s="73" t="s">
        <v>106</v>
      </c>
      <c r="AY100" s="72" t="s">
        <v>1500</v>
      </c>
      <c r="AZ100" s="70" t="s">
        <v>66</v>
      </c>
      <c r="BA100" s="70" t="s">
        <v>66</v>
      </c>
    </row>
    <row r="101" spans="2:53" x14ac:dyDescent="0.25">
      <c r="B101" s="70">
        <v>2024</v>
      </c>
      <c r="C101" s="70">
        <v>891780111</v>
      </c>
      <c r="D101" s="71" t="s">
        <v>63</v>
      </c>
      <c r="E101" s="72" t="s">
        <v>1499</v>
      </c>
      <c r="F101" s="72" t="s">
        <v>1498</v>
      </c>
      <c r="G101" s="213">
        <v>0</v>
      </c>
      <c r="H101" s="73" t="s">
        <v>72</v>
      </c>
      <c r="I101" s="71" t="s">
        <v>64</v>
      </c>
      <c r="J101" s="72" t="s">
        <v>1497</v>
      </c>
      <c r="K101" s="72">
        <v>14490000</v>
      </c>
      <c r="L101" s="70" t="s">
        <v>67</v>
      </c>
      <c r="M101" s="72" t="s">
        <v>1496</v>
      </c>
      <c r="N101" s="72">
        <v>1083042613</v>
      </c>
      <c r="O101" s="76">
        <v>13</v>
      </c>
      <c r="P101" s="214">
        <v>45302</v>
      </c>
      <c r="Q101" s="72">
        <v>4518689382</v>
      </c>
      <c r="R101" s="215">
        <v>45308</v>
      </c>
      <c r="S101" s="72">
        <v>14490000</v>
      </c>
      <c r="T101" s="73" t="s">
        <v>65</v>
      </c>
      <c r="U101" s="72">
        <v>84452087</v>
      </c>
      <c r="V101" s="72" t="s">
        <v>980</v>
      </c>
      <c r="W101" s="215">
        <v>45308</v>
      </c>
      <c r="X101" s="215">
        <v>45308</v>
      </c>
      <c r="Y101" s="116" t="s">
        <v>74</v>
      </c>
      <c r="Z101" s="215">
        <v>45457</v>
      </c>
      <c r="AA101" s="80">
        <f t="shared" si="5"/>
        <v>149</v>
      </c>
      <c r="AB101" s="72">
        <v>0</v>
      </c>
      <c r="AC101" s="72">
        <v>0</v>
      </c>
      <c r="AD101" s="72">
        <v>0</v>
      </c>
      <c r="AE101" s="214" t="s">
        <v>74</v>
      </c>
      <c r="AF101" s="80">
        <f t="shared" si="6"/>
        <v>0</v>
      </c>
      <c r="AG101" s="72">
        <v>0</v>
      </c>
      <c r="AH101" s="72">
        <v>0</v>
      </c>
      <c r="AI101" s="214" t="s">
        <v>74</v>
      </c>
      <c r="AJ101" s="73">
        <v>0</v>
      </c>
      <c r="AK101" s="117" t="s">
        <v>74</v>
      </c>
      <c r="AL101" s="117" t="s">
        <v>74</v>
      </c>
      <c r="AM101" s="80">
        <f t="shared" si="7"/>
        <v>0</v>
      </c>
      <c r="AN101" s="80">
        <f>+K101+AC101-AH101</f>
        <v>14490000</v>
      </c>
      <c r="AO101" s="73" t="s">
        <v>66</v>
      </c>
      <c r="AP101" s="72">
        <v>14490000</v>
      </c>
      <c r="AQ101" s="73" t="s">
        <v>95</v>
      </c>
      <c r="AR101" s="72">
        <v>0</v>
      </c>
      <c r="AS101" s="118" t="s">
        <v>74</v>
      </c>
      <c r="AT101" s="216">
        <v>2430000</v>
      </c>
      <c r="AU101" s="83">
        <f t="shared" si="8"/>
        <v>12060000</v>
      </c>
      <c r="AV101" s="84">
        <f t="shared" si="9"/>
        <v>0.16770186335403728</v>
      </c>
      <c r="AW101" s="214" t="s">
        <v>74</v>
      </c>
      <c r="AX101" s="73" t="s">
        <v>106</v>
      </c>
      <c r="AY101" s="72" t="s">
        <v>1495</v>
      </c>
      <c r="AZ101" s="70" t="s">
        <v>66</v>
      </c>
      <c r="BA101" s="70" t="s">
        <v>66</v>
      </c>
    </row>
    <row r="102" spans="2:53" x14ac:dyDescent="0.25">
      <c r="B102" s="70">
        <v>2024</v>
      </c>
      <c r="C102" s="70">
        <v>891780111</v>
      </c>
      <c r="D102" s="71" t="s">
        <v>63</v>
      </c>
      <c r="E102" s="72" t="s">
        <v>1494</v>
      </c>
      <c r="F102" s="72" t="s">
        <v>1493</v>
      </c>
      <c r="G102" s="213">
        <v>0</v>
      </c>
      <c r="H102" s="73" t="s">
        <v>72</v>
      </c>
      <c r="I102" s="71" t="s">
        <v>64</v>
      </c>
      <c r="J102" s="72" t="s">
        <v>1492</v>
      </c>
      <c r="K102" s="72">
        <v>41067000</v>
      </c>
      <c r="L102" s="70" t="s">
        <v>67</v>
      </c>
      <c r="M102" s="72" t="s">
        <v>1491</v>
      </c>
      <c r="N102" s="72">
        <v>13542773</v>
      </c>
      <c r="O102" s="76">
        <v>13</v>
      </c>
      <c r="P102" s="214">
        <v>45302</v>
      </c>
      <c r="Q102" s="72">
        <v>4518689382</v>
      </c>
      <c r="R102" s="215">
        <v>45308</v>
      </c>
      <c r="S102" s="72">
        <v>41067000</v>
      </c>
      <c r="T102" s="73" t="s">
        <v>65</v>
      </c>
      <c r="U102" s="72">
        <v>85455983</v>
      </c>
      <c r="V102" s="72" t="s">
        <v>697</v>
      </c>
      <c r="W102" s="215">
        <v>45308</v>
      </c>
      <c r="X102" s="215">
        <v>45308</v>
      </c>
      <c r="Y102" s="116" t="s">
        <v>74</v>
      </c>
      <c r="Z102" s="215">
        <v>45457</v>
      </c>
      <c r="AA102" s="80">
        <f t="shared" si="5"/>
        <v>149</v>
      </c>
      <c r="AB102" s="72">
        <v>0</v>
      </c>
      <c r="AC102" s="72">
        <v>0</v>
      </c>
      <c r="AD102" s="72">
        <v>0</v>
      </c>
      <c r="AE102" s="214" t="s">
        <v>74</v>
      </c>
      <c r="AF102" s="80">
        <f t="shared" si="6"/>
        <v>0</v>
      </c>
      <c r="AG102" s="72">
        <v>0</v>
      </c>
      <c r="AH102" s="72">
        <v>0</v>
      </c>
      <c r="AI102" s="214" t="s">
        <v>74</v>
      </c>
      <c r="AJ102" s="73">
        <v>0</v>
      </c>
      <c r="AK102" s="117" t="s">
        <v>74</v>
      </c>
      <c r="AL102" s="117" t="s">
        <v>74</v>
      </c>
      <c r="AM102" s="80">
        <f t="shared" si="7"/>
        <v>0</v>
      </c>
      <c r="AN102" s="80">
        <f>+K102+AC102-AH102</f>
        <v>41067000</v>
      </c>
      <c r="AO102" s="73" t="s">
        <v>66</v>
      </c>
      <c r="AP102" s="72">
        <v>41067000</v>
      </c>
      <c r="AQ102" s="73" t="s">
        <v>95</v>
      </c>
      <c r="AR102" s="72">
        <v>0</v>
      </c>
      <c r="AS102" s="118" t="s">
        <v>74</v>
      </c>
      <c r="AT102" s="216">
        <v>5333000</v>
      </c>
      <c r="AU102" s="83">
        <f t="shared" si="8"/>
        <v>35734000</v>
      </c>
      <c r="AV102" s="84">
        <f t="shared" si="9"/>
        <v>0.12986095892078797</v>
      </c>
      <c r="AW102" s="214" t="s">
        <v>74</v>
      </c>
      <c r="AX102" s="73" t="s">
        <v>106</v>
      </c>
      <c r="AY102" s="72" t="s">
        <v>1490</v>
      </c>
      <c r="AZ102" s="70" t="s">
        <v>66</v>
      </c>
      <c r="BA102" s="70" t="s">
        <v>66</v>
      </c>
    </row>
    <row r="103" spans="2:53" x14ac:dyDescent="0.25">
      <c r="B103" s="70">
        <v>2024</v>
      </c>
      <c r="C103" s="70">
        <v>891780111</v>
      </c>
      <c r="D103" s="71" t="s">
        <v>63</v>
      </c>
      <c r="E103" s="72" t="s">
        <v>1489</v>
      </c>
      <c r="F103" s="72" t="s">
        <v>1488</v>
      </c>
      <c r="G103" s="213">
        <v>0</v>
      </c>
      <c r="H103" s="73" t="s">
        <v>72</v>
      </c>
      <c r="I103" s="71" t="s">
        <v>64</v>
      </c>
      <c r="J103" s="72" t="s">
        <v>1487</v>
      </c>
      <c r="K103" s="72">
        <v>12500000</v>
      </c>
      <c r="L103" s="70" t="s">
        <v>67</v>
      </c>
      <c r="M103" s="72" t="s">
        <v>1486</v>
      </c>
      <c r="N103" s="72">
        <v>1026256729</v>
      </c>
      <c r="O103" s="76">
        <v>14</v>
      </c>
      <c r="P103" s="215">
        <v>45302</v>
      </c>
      <c r="Q103" s="72">
        <v>2126349000</v>
      </c>
      <c r="R103" s="215">
        <v>45308</v>
      </c>
      <c r="S103" s="72">
        <v>12500000</v>
      </c>
      <c r="T103" s="73" t="s">
        <v>65</v>
      </c>
      <c r="U103" s="72">
        <v>57297693</v>
      </c>
      <c r="V103" s="72" t="s">
        <v>708</v>
      </c>
      <c r="W103" s="215">
        <v>45308</v>
      </c>
      <c r="X103" s="215">
        <v>45308</v>
      </c>
      <c r="Y103" s="116" t="s">
        <v>74</v>
      </c>
      <c r="Z103" s="215">
        <v>45457</v>
      </c>
      <c r="AA103" s="80">
        <f t="shared" si="5"/>
        <v>149</v>
      </c>
      <c r="AB103" s="72">
        <v>0</v>
      </c>
      <c r="AC103" s="72">
        <v>0</v>
      </c>
      <c r="AD103" s="72">
        <v>0</v>
      </c>
      <c r="AE103" s="214" t="s">
        <v>74</v>
      </c>
      <c r="AF103" s="80">
        <f t="shared" si="6"/>
        <v>0</v>
      </c>
      <c r="AG103" s="72">
        <v>0</v>
      </c>
      <c r="AH103" s="72">
        <v>0</v>
      </c>
      <c r="AI103" s="214" t="s">
        <v>74</v>
      </c>
      <c r="AJ103" s="73">
        <v>0</v>
      </c>
      <c r="AK103" s="117" t="s">
        <v>74</v>
      </c>
      <c r="AL103" s="117" t="s">
        <v>74</v>
      </c>
      <c r="AM103" s="80">
        <f t="shared" si="7"/>
        <v>0</v>
      </c>
      <c r="AN103" s="80">
        <f>+K103+AC103-AH103</f>
        <v>12500000</v>
      </c>
      <c r="AO103" s="73" t="s">
        <v>66</v>
      </c>
      <c r="AP103" s="72">
        <v>12500000</v>
      </c>
      <c r="AQ103" s="73" t="s">
        <v>95</v>
      </c>
      <c r="AR103" s="72">
        <v>0</v>
      </c>
      <c r="AS103" s="118" t="s">
        <v>74</v>
      </c>
      <c r="AT103" s="216">
        <v>1250000</v>
      </c>
      <c r="AU103" s="83">
        <f t="shared" si="8"/>
        <v>11250000</v>
      </c>
      <c r="AV103" s="84">
        <f t="shared" si="9"/>
        <v>0.1</v>
      </c>
      <c r="AW103" s="214" t="s">
        <v>74</v>
      </c>
      <c r="AX103" s="73" t="s">
        <v>106</v>
      </c>
      <c r="AY103" s="72" t="s">
        <v>1485</v>
      </c>
      <c r="AZ103" s="70" t="s">
        <v>66</v>
      </c>
      <c r="BA103" s="70" t="s">
        <v>66</v>
      </c>
    </row>
    <row r="104" spans="2:53" x14ac:dyDescent="0.25">
      <c r="B104" s="70">
        <v>2024</v>
      </c>
      <c r="C104" s="70">
        <v>891780111</v>
      </c>
      <c r="D104" s="71" t="s">
        <v>63</v>
      </c>
      <c r="E104" s="72" t="s">
        <v>1484</v>
      </c>
      <c r="F104" s="72" t="s">
        <v>1483</v>
      </c>
      <c r="G104" s="213">
        <v>0</v>
      </c>
      <c r="H104" s="73" t="s">
        <v>72</v>
      </c>
      <c r="I104" s="71" t="s">
        <v>64</v>
      </c>
      <c r="J104" s="72" t="s">
        <v>1482</v>
      </c>
      <c r="K104" s="72">
        <v>10290000</v>
      </c>
      <c r="L104" s="70" t="s">
        <v>67</v>
      </c>
      <c r="M104" s="72" t="s">
        <v>1481</v>
      </c>
      <c r="N104" s="72">
        <v>1082903162</v>
      </c>
      <c r="O104" s="76">
        <v>14</v>
      </c>
      <c r="P104" s="215">
        <v>45302</v>
      </c>
      <c r="Q104" s="72">
        <v>2126349000</v>
      </c>
      <c r="R104" s="215">
        <v>45308</v>
      </c>
      <c r="S104" s="72">
        <v>10290000</v>
      </c>
      <c r="T104" s="73" t="s">
        <v>65</v>
      </c>
      <c r="U104" s="72">
        <v>57297693</v>
      </c>
      <c r="V104" s="72" t="s">
        <v>708</v>
      </c>
      <c r="W104" s="215">
        <v>45308</v>
      </c>
      <c r="X104" s="215">
        <v>45308</v>
      </c>
      <c r="Y104" s="116" t="s">
        <v>74</v>
      </c>
      <c r="Z104" s="215">
        <v>45457</v>
      </c>
      <c r="AA104" s="80">
        <f t="shared" si="5"/>
        <v>149</v>
      </c>
      <c r="AB104" s="72">
        <v>0</v>
      </c>
      <c r="AC104" s="72">
        <v>0</v>
      </c>
      <c r="AD104" s="72">
        <v>0</v>
      </c>
      <c r="AE104" s="214" t="s">
        <v>74</v>
      </c>
      <c r="AF104" s="80">
        <f t="shared" si="6"/>
        <v>0</v>
      </c>
      <c r="AG104" s="72">
        <v>0</v>
      </c>
      <c r="AH104" s="72">
        <v>0</v>
      </c>
      <c r="AI104" s="214" t="s">
        <v>74</v>
      </c>
      <c r="AJ104" s="73">
        <v>0</v>
      </c>
      <c r="AK104" s="117" t="s">
        <v>74</v>
      </c>
      <c r="AL104" s="117" t="s">
        <v>74</v>
      </c>
      <c r="AM104" s="80">
        <f t="shared" si="7"/>
        <v>0</v>
      </c>
      <c r="AN104" s="80">
        <f>+K104+AC104-AH104</f>
        <v>10290000</v>
      </c>
      <c r="AO104" s="73" t="s">
        <v>66</v>
      </c>
      <c r="AP104" s="72">
        <v>10290000</v>
      </c>
      <c r="AQ104" s="73" t="s">
        <v>95</v>
      </c>
      <c r="AR104" s="72">
        <v>0</v>
      </c>
      <c r="AS104" s="118" t="s">
        <v>74</v>
      </c>
      <c r="AT104" s="216">
        <v>910000</v>
      </c>
      <c r="AU104" s="83">
        <f t="shared" si="8"/>
        <v>9380000</v>
      </c>
      <c r="AV104" s="84">
        <f t="shared" si="9"/>
        <v>8.8435374149659865E-2</v>
      </c>
      <c r="AW104" s="214" t="s">
        <v>74</v>
      </c>
      <c r="AX104" s="73" t="s">
        <v>106</v>
      </c>
      <c r="AY104" s="72" t="s">
        <v>1480</v>
      </c>
      <c r="AZ104" s="70" t="s">
        <v>66</v>
      </c>
      <c r="BA104" s="70" t="s">
        <v>66</v>
      </c>
    </row>
    <row r="105" spans="2:53" x14ac:dyDescent="0.25">
      <c r="B105" s="70">
        <v>2024</v>
      </c>
      <c r="C105" s="70">
        <v>891780111</v>
      </c>
      <c r="D105" s="71" t="s">
        <v>63</v>
      </c>
      <c r="E105" s="72" t="s">
        <v>1479</v>
      </c>
      <c r="F105" s="72" t="s">
        <v>1478</v>
      </c>
      <c r="G105" s="213">
        <v>0</v>
      </c>
      <c r="H105" s="73" t="s">
        <v>72</v>
      </c>
      <c r="I105" s="71" t="s">
        <v>64</v>
      </c>
      <c r="J105" s="72" t="s">
        <v>1359</v>
      </c>
      <c r="K105" s="72">
        <v>10780000</v>
      </c>
      <c r="L105" s="70" t="s">
        <v>67</v>
      </c>
      <c r="M105" s="72" t="s">
        <v>1477</v>
      </c>
      <c r="N105" s="72">
        <v>7144181</v>
      </c>
      <c r="O105" s="76">
        <v>14</v>
      </c>
      <c r="P105" s="215">
        <v>45302</v>
      </c>
      <c r="Q105" s="72">
        <v>2126349000</v>
      </c>
      <c r="R105" s="215">
        <v>45308</v>
      </c>
      <c r="S105" s="72">
        <v>10780000</v>
      </c>
      <c r="T105" s="73" t="s">
        <v>65</v>
      </c>
      <c r="U105" s="72">
        <v>85459497</v>
      </c>
      <c r="V105" s="72" t="s">
        <v>746</v>
      </c>
      <c r="W105" s="215">
        <v>45308</v>
      </c>
      <c r="X105" s="215">
        <v>45308</v>
      </c>
      <c r="Y105" s="116" t="s">
        <v>74</v>
      </c>
      <c r="Z105" s="215">
        <v>45457</v>
      </c>
      <c r="AA105" s="80">
        <f t="shared" si="5"/>
        <v>149</v>
      </c>
      <c r="AB105" s="72">
        <v>0</v>
      </c>
      <c r="AC105" s="72">
        <v>0</v>
      </c>
      <c r="AD105" s="72">
        <v>0</v>
      </c>
      <c r="AE105" s="214" t="s">
        <v>74</v>
      </c>
      <c r="AF105" s="80">
        <f t="shared" si="6"/>
        <v>0</v>
      </c>
      <c r="AG105" s="72">
        <v>0</v>
      </c>
      <c r="AH105" s="72">
        <v>0</v>
      </c>
      <c r="AI105" s="214" t="s">
        <v>74</v>
      </c>
      <c r="AJ105" s="73">
        <v>0</v>
      </c>
      <c r="AK105" s="117" t="s">
        <v>74</v>
      </c>
      <c r="AL105" s="117" t="s">
        <v>74</v>
      </c>
      <c r="AM105" s="80">
        <f t="shared" si="7"/>
        <v>0</v>
      </c>
      <c r="AN105" s="80">
        <f>+K105+AC105-AH105</f>
        <v>10780000</v>
      </c>
      <c r="AO105" s="73" t="s">
        <v>66</v>
      </c>
      <c r="AP105" s="72">
        <v>10780000</v>
      </c>
      <c r="AQ105" s="73" t="s">
        <v>95</v>
      </c>
      <c r="AR105" s="72">
        <v>0</v>
      </c>
      <c r="AS105" s="118" t="s">
        <v>74</v>
      </c>
      <c r="AT105" s="216">
        <v>1400000</v>
      </c>
      <c r="AU105" s="83">
        <f t="shared" si="8"/>
        <v>9380000</v>
      </c>
      <c r="AV105" s="84">
        <f t="shared" si="9"/>
        <v>0.12987012987012986</v>
      </c>
      <c r="AW105" s="214" t="s">
        <v>74</v>
      </c>
      <c r="AX105" s="73" t="s">
        <v>106</v>
      </c>
      <c r="AY105" s="72" t="s">
        <v>1476</v>
      </c>
      <c r="AZ105" s="70" t="s">
        <v>66</v>
      </c>
      <c r="BA105" s="70" t="s">
        <v>66</v>
      </c>
    </row>
    <row r="106" spans="2:53" x14ac:dyDescent="0.25">
      <c r="B106" s="70">
        <v>2024</v>
      </c>
      <c r="C106" s="70">
        <v>891780111</v>
      </c>
      <c r="D106" s="71" t="s">
        <v>63</v>
      </c>
      <c r="E106" s="72" t="s">
        <v>1475</v>
      </c>
      <c r="F106" s="72" t="s">
        <v>1474</v>
      </c>
      <c r="G106" s="213">
        <v>0</v>
      </c>
      <c r="H106" s="73" t="s">
        <v>72</v>
      </c>
      <c r="I106" s="71" t="s">
        <v>64</v>
      </c>
      <c r="J106" s="72" t="s">
        <v>1359</v>
      </c>
      <c r="K106" s="72">
        <v>10780000</v>
      </c>
      <c r="L106" s="70" t="s">
        <v>67</v>
      </c>
      <c r="M106" s="72" t="s">
        <v>1473</v>
      </c>
      <c r="N106" s="72">
        <v>85466757</v>
      </c>
      <c r="O106" s="76">
        <v>14</v>
      </c>
      <c r="P106" s="215">
        <v>45302</v>
      </c>
      <c r="Q106" s="72">
        <v>2126349000</v>
      </c>
      <c r="R106" s="215">
        <v>45308</v>
      </c>
      <c r="S106" s="72">
        <v>10780000</v>
      </c>
      <c r="T106" s="73" t="s">
        <v>65</v>
      </c>
      <c r="U106" s="72">
        <v>85459497</v>
      </c>
      <c r="V106" s="72" t="s">
        <v>746</v>
      </c>
      <c r="W106" s="215">
        <v>45308</v>
      </c>
      <c r="X106" s="215">
        <v>45308</v>
      </c>
      <c r="Y106" s="116" t="s">
        <v>74</v>
      </c>
      <c r="Z106" s="215">
        <v>45457</v>
      </c>
      <c r="AA106" s="80">
        <f t="shared" si="5"/>
        <v>149</v>
      </c>
      <c r="AB106" s="72">
        <v>0</v>
      </c>
      <c r="AC106" s="72">
        <v>0</v>
      </c>
      <c r="AD106" s="72">
        <v>0</v>
      </c>
      <c r="AE106" s="214" t="s">
        <v>74</v>
      </c>
      <c r="AF106" s="80">
        <f t="shared" si="6"/>
        <v>0</v>
      </c>
      <c r="AG106" s="72">
        <v>0</v>
      </c>
      <c r="AH106" s="72">
        <v>0</v>
      </c>
      <c r="AI106" s="214" t="s">
        <v>74</v>
      </c>
      <c r="AJ106" s="73">
        <v>0</v>
      </c>
      <c r="AK106" s="117" t="s">
        <v>74</v>
      </c>
      <c r="AL106" s="117" t="s">
        <v>74</v>
      </c>
      <c r="AM106" s="80">
        <f t="shared" si="7"/>
        <v>0</v>
      </c>
      <c r="AN106" s="80">
        <f>+K106+AC106-AH106</f>
        <v>10780000</v>
      </c>
      <c r="AO106" s="73" t="s">
        <v>66</v>
      </c>
      <c r="AP106" s="72">
        <v>10780000</v>
      </c>
      <c r="AQ106" s="73" t="s">
        <v>95</v>
      </c>
      <c r="AR106" s="72">
        <v>0</v>
      </c>
      <c r="AS106" s="118" t="s">
        <v>74</v>
      </c>
      <c r="AT106" s="216">
        <v>1400000</v>
      </c>
      <c r="AU106" s="83">
        <f t="shared" si="8"/>
        <v>9380000</v>
      </c>
      <c r="AV106" s="84">
        <f t="shared" si="9"/>
        <v>0.12987012987012986</v>
      </c>
      <c r="AW106" s="214" t="s">
        <v>74</v>
      </c>
      <c r="AX106" s="73" t="s">
        <v>106</v>
      </c>
      <c r="AY106" s="72" t="s">
        <v>1472</v>
      </c>
      <c r="AZ106" s="70" t="s">
        <v>66</v>
      </c>
      <c r="BA106" s="70" t="s">
        <v>66</v>
      </c>
    </row>
    <row r="107" spans="2:53" x14ac:dyDescent="0.25">
      <c r="B107" s="70">
        <v>2024</v>
      </c>
      <c r="C107" s="70">
        <v>891780111</v>
      </c>
      <c r="D107" s="71" t="s">
        <v>63</v>
      </c>
      <c r="E107" s="72" t="s">
        <v>1471</v>
      </c>
      <c r="F107" s="72" t="s">
        <v>1470</v>
      </c>
      <c r="G107" s="213">
        <v>0</v>
      </c>
      <c r="H107" s="73" t="s">
        <v>72</v>
      </c>
      <c r="I107" s="71" t="s">
        <v>64</v>
      </c>
      <c r="J107" s="72" t="s">
        <v>1469</v>
      </c>
      <c r="K107" s="72">
        <v>16500000</v>
      </c>
      <c r="L107" s="70" t="s">
        <v>67</v>
      </c>
      <c r="M107" s="72" t="s">
        <v>1468</v>
      </c>
      <c r="N107" s="72">
        <v>84453261</v>
      </c>
      <c r="O107" s="76">
        <v>13</v>
      </c>
      <c r="P107" s="214">
        <v>45302</v>
      </c>
      <c r="Q107" s="72">
        <v>4518689382</v>
      </c>
      <c r="R107" s="215">
        <v>45308</v>
      </c>
      <c r="S107" s="72">
        <v>16500000</v>
      </c>
      <c r="T107" s="73" t="s">
        <v>65</v>
      </c>
      <c r="U107" s="72">
        <v>85459497</v>
      </c>
      <c r="V107" s="72" t="s">
        <v>746</v>
      </c>
      <c r="W107" s="215">
        <v>45308</v>
      </c>
      <c r="X107" s="215">
        <v>45308</v>
      </c>
      <c r="Y107" s="116" t="s">
        <v>74</v>
      </c>
      <c r="Z107" s="215">
        <v>45457</v>
      </c>
      <c r="AA107" s="80">
        <f t="shared" si="5"/>
        <v>149</v>
      </c>
      <c r="AB107" s="72">
        <v>0</v>
      </c>
      <c r="AC107" s="72">
        <v>0</v>
      </c>
      <c r="AD107" s="72">
        <v>0</v>
      </c>
      <c r="AE107" s="214" t="s">
        <v>74</v>
      </c>
      <c r="AF107" s="80">
        <f t="shared" si="6"/>
        <v>0</v>
      </c>
      <c r="AG107" s="72">
        <v>0</v>
      </c>
      <c r="AH107" s="72">
        <v>0</v>
      </c>
      <c r="AI107" s="214" t="s">
        <v>74</v>
      </c>
      <c r="AJ107" s="73">
        <v>0</v>
      </c>
      <c r="AK107" s="117" t="s">
        <v>74</v>
      </c>
      <c r="AL107" s="117" t="s">
        <v>74</v>
      </c>
      <c r="AM107" s="80">
        <f t="shared" si="7"/>
        <v>0</v>
      </c>
      <c r="AN107" s="80">
        <f>+K107+AC107-AH107</f>
        <v>16500000</v>
      </c>
      <c r="AO107" s="73" t="s">
        <v>66</v>
      </c>
      <c r="AP107" s="72">
        <v>16500000</v>
      </c>
      <c r="AQ107" s="73" t="s">
        <v>95</v>
      </c>
      <c r="AR107" s="72">
        <v>0</v>
      </c>
      <c r="AS107" s="118" t="s">
        <v>74</v>
      </c>
      <c r="AT107" s="216">
        <v>1760000</v>
      </c>
      <c r="AU107" s="83">
        <f t="shared" si="8"/>
        <v>14740000</v>
      </c>
      <c r="AV107" s="84">
        <f t="shared" si="9"/>
        <v>0.10666666666666667</v>
      </c>
      <c r="AW107" s="214" t="s">
        <v>74</v>
      </c>
      <c r="AX107" s="73" t="s">
        <v>106</v>
      </c>
      <c r="AY107" s="72" t="s">
        <v>1467</v>
      </c>
      <c r="AZ107" s="70" t="s">
        <v>66</v>
      </c>
      <c r="BA107" s="70" t="s">
        <v>66</v>
      </c>
    </row>
    <row r="108" spans="2:53" x14ac:dyDescent="0.25">
      <c r="B108" s="70">
        <v>2024</v>
      </c>
      <c r="C108" s="70">
        <v>891780111</v>
      </c>
      <c r="D108" s="71" t="s">
        <v>63</v>
      </c>
      <c r="E108" s="72" t="s">
        <v>1466</v>
      </c>
      <c r="F108" s="72" t="s">
        <v>1465</v>
      </c>
      <c r="G108" s="213">
        <v>0</v>
      </c>
      <c r="H108" s="73" t="s">
        <v>72</v>
      </c>
      <c r="I108" s="71" t="s">
        <v>64</v>
      </c>
      <c r="J108" s="72" t="s">
        <v>1464</v>
      </c>
      <c r="K108" s="72">
        <v>12500000</v>
      </c>
      <c r="L108" s="70" t="s">
        <v>67</v>
      </c>
      <c r="M108" s="72" t="s">
        <v>1463</v>
      </c>
      <c r="N108" s="72">
        <v>57427809</v>
      </c>
      <c r="O108" s="76">
        <v>14</v>
      </c>
      <c r="P108" s="215">
        <v>45302</v>
      </c>
      <c r="Q108" s="72">
        <v>2126349000</v>
      </c>
      <c r="R108" s="215">
        <v>45308</v>
      </c>
      <c r="S108" s="72">
        <v>12500000</v>
      </c>
      <c r="T108" s="73" t="s">
        <v>65</v>
      </c>
      <c r="U108" s="72">
        <v>36557666</v>
      </c>
      <c r="V108" s="72" t="s">
        <v>779</v>
      </c>
      <c r="W108" s="215">
        <v>45308</v>
      </c>
      <c r="X108" s="215">
        <v>45308</v>
      </c>
      <c r="Y108" s="116" t="s">
        <v>74</v>
      </c>
      <c r="Z108" s="215">
        <v>45457</v>
      </c>
      <c r="AA108" s="80">
        <f t="shared" si="5"/>
        <v>149</v>
      </c>
      <c r="AB108" s="72">
        <v>0</v>
      </c>
      <c r="AC108" s="72">
        <v>0</v>
      </c>
      <c r="AD108" s="72">
        <v>0</v>
      </c>
      <c r="AE108" s="214" t="s">
        <v>74</v>
      </c>
      <c r="AF108" s="80">
        <f t="shared" si="6"/>
        <v>0</v>
      </c>
      <c r="AG108" s="72">
        <v>0</v>
      </c>
      <c r="AH108" s="72">
        <v>0</v>
      </c>
      <c r="AI108" s="214" t="s">
        <v>74</v>
      </c>
      <c r="AJ108" s="73">
        <v>0</v>
      </c>
      <c r="AK108" s="117" t="s">
        <v>74</v>
      </c>
      <c r="AL108" s="117" t="s">
        <v>74</v>
      </c>
      <c r="AM108" s="80">
        <f t="shared" si="7"/>
        <v>0</v>
      </c>
      <c r="AN108" s="80">
        <f>+K108+AC108-AH108</f>
        <v>12500000</v>
      </c>
      <c r="AO108" s="73" t="s">
        <v>66</v>
      </c>
      <c r="AP108" s="72">
        <v>12500000</v>
      </c>
      <c r="AQ108" s="73" t="s">
        <v>95</v>
      </c>
      <c r="AR108" s="72">
        <v>0</v>
      </c>
      <c r="AS108" s="118" t="s">
        <v>74</v>
      </c>
      <c r="AT108" s="216">
        <v>1333000</v>
      </c>
      <c r="AU108" s="83">
        <f t="shared" si="8"/>
        <v>11167000</v>
      </c>
      <c r="AV108" s="84">
        <f t="shared" si="9"/>
        <v>0.10664</v>
      </c>
      <c r="AW108" s="214" t="s">
        <v>74</v>
      </c>
      <c r="AX108" s="73" t="s">
        <v>106</v>
      </c>
      <c r="AY108" s="72" t="s">
        <v>1462</v>
      </c>
      <c r="AZ108" s="70" t="s">
        <v>66</v>
      </c>
      <c r="BA108" s="70" t="s">
        <v>66</v>
      </c>
    </row>
    <row r="109" spans="2:53" x14ac:dyDescent="0.25">
      <c r="B109" s="70">
        <v>2024</v>
      </c>
      <c r="C109" s="70">
        <v>891780111</v>
      </c>
      <c r="D109" s="71" t="s">
        <v>63</v>
      </c>
      <c r="E109" s="72" t="s">
        <v>1461</v>
      </c>
      <c r="F109" s="72" t="s">
        <v>1460</v>
      </c>
      <c r="G109" s="213">
        <v>0</v>
      </c>
      <c r="H109" s="73" t="s">
        <v>72</v>
      </c>
      <c r="I109" s="71" t="s">
        <v>64</v>
      </c>
      <c r="J109" s="72" t="s">
        <v>1459</v>
      </c>
      <c r="K109" s="72">
        <v>15000000</v>
      </c>
      <c r="L109" s="70" t="s">
        <v>67</v>
      </c>
      <c r="M109" s="72" t="s">
        <v>1458</v>
      </c>
      <c r="N109" s="72">
        <v>1020750597</v>
      </c>
      <c r="O109" s="76">
        <v>13</v>
      </c>
      <c r="P109" s="214">
        <v>45302</v>
      </c>
      <c r="Q109" s="72">
        <v>4518689382</v>
      </c>
      <c r="R109" s="215">
        <v>45308</v>
      </c>
      <c r="S109" s="72">
        <v>15000000</v>
      </c>
      <c r="T109" s="73" t="s">
        <v>65</v>
      </c>
      <c r="U109" s="72">
        <v>57461216</v>
      </c>
      <c r="V109" s="72" t="s">
        <v>599</v>
      </c>
      <c r="W109" s="215">
        <v>45308</v>
      </c>
      <c r="X109" s="215">
        <v>45308</v>
      </c>
      <c r="Y109" s="116" t="s">
        <v>74</v>
      </c>
      <c r="Z109" s="215">
        <v>45457</v>
      </c>
      <c r="AA109" s="80">
        <f t="shared" si="5"/>
        <v>149</v>
      </c>
      <c r="AB109" s="72">
        <v>0</v>
      </c>
      <c r="AC109" s="72">
        <v>0</v>
      </c>
      <c r="AD109" s="72">
        <v>0</v>
      </c>
      <c r="AE109" s="214" t="s">
        <v>74</v>
      </c>
      <c r="AF109" s="80">
        <f t="shared" si="6"/>
        <v>0</v>
      </c>
      <c r="AG109" s="72">
        <v>0</v>
      </c>
      <c r="AH109" s="72">
        <v>0</v>
      </c>
      <c r="AI109" s="214" t="s">
        <v>74</v>
      </c>
      <c r="AJ109" s="73">
        <v>0</v>
      </c>
      <c r="AK109" s="117" t="s">
        <v>74</v>
      </c>
      <c r="AL109" s="117" t="s">
        <v>74</v>
      </c>
      <c r="AM109" s="80">
        <f t="shared" si="7"/>
        <v>0</v>
      </c>
      <c r="AN109" s="80">
        <f>+K109+AC109-AH109</f>
        <v>15000000</v>
      </c>
      <c r="AO109" s="73" t="s">
        <v>66</v>
      </c>
      <c r="AP109" s="72">
        <v>15000000</v>
      </c>
      <c r="AQ109" s="73" t="s">
        <v>95</v>
      </c>
      <c r="AR109" s="72">
        <v>0</v>
      </c>
      <c r="AS109" s="118" t="s">
        <v>74</v>
      </c>
      <c r="AT109" s="216">
        <v>1600000</v>
      </c>
      <c r="AU109" s="83">
        <f t="shared" si="8"/>
        <v>13400000</v>
      </c>
      <c r="AV109" s="84">
        <f t="shared" si="9"/>
        <v>0.10666666666666667</v>
      </c>
      <c r="AW109" s="214" t="s">
        <v>74</v>
      </c>
      <c r="AX109" s="73" t="s">
        <v>106</v>
      </c>
      <c r="AY109" s="72" t="s">
        <v>1457</v>
      </c>
      <c r="AZ109" s="70" t="s">
        <v>66</v>
      </c>
      <c r="BA109" s="70" t="s">
        <v>66</v>
      </c>
    </row>
    <row r="110" spans="2:53" x14ac:dyDescent="0.25">
      <c r="B110" s="70">
        <v>2024</v>
      </c>
      <c r="C110" s="70">
        <v>891780111</v>
      </c>
      <c r="D110" s="71" t="s">
        <v>63</v>
      </c>
      <c r="E110" s="72" t="s">
        <v>1456</v>
      </c>
      <c r="F110" s="72" t="s">
        <v>1455</v>
      </c>
      <c r="G110" s="213">
        <v>0</v>
      </c>
      <c r="H110" s="73" t="s">
        <v>72</v>
      </c>
      <c r="I110" s="71" t="s">
        <v>64</v>
      </c>
      <c r="J110" s="72" t="s">
        <v>1454</v>
      </c>
      <c r="K110" s="72">
        <v>14760000</v>
      </c>
      <c r="L110" s="70" t="s">
        <v>67</v>
      </c>
      <c r="M110" s="72" t="s">
        <v>1453</v>
      </c>
      <c r="N110" s="72">
        <v>1148702081</v>
      </c>
      <c r="O110" s="76">
        <v>13</v>
      </c>
      <c r="P110" s="214">
        <v>45302</v>
      </c>
      <c r="Q110" s="72">
        <v>4518689382</v>
      </c>
      <c r="R110" s="215">
        <v>45308</v>
      </c>
      <c r="S110" s="72">
        <v>14760000</v>
      </c>
      <c r="T110" s="73" t="s">
        <v>65</v>
      </c>
      <c r="U110" s="72">
        <v>85449357</v>
      </c>
      <c r="V110" s="72" t="s">
        <v>587</v>
      </c>
      <c r="W110" s="215">
        <v>45308</v>
      </c>
      <c r="X110" s="215">
        <v>45308</v>
      </c>
      <c r="Y110" s="116" t="s">
        <v>74</v>
      </c>
      <c r="Z110" s="215">
        <v>45457</v>
      </c>
      <c r="AA110" s="80">
        <f t="shared" si="5"/>
        <v>149</v>
      </c>
      <c r="AB110" s="72">
        <v>0</v>
      </c>
      <c r="AC110" s="72">
        <v>0</v>
      </c>
      <c r="AD110" s="72">
        <v>0</v>
      </c>
      <c r="AE110" s="214" t="s">
        <v>74</v>
      </c>
      <c r="AF110" s="80">
        <f t="shared" si="6"/>
        <v>0</v>
      </c>
      <c r="AG110" s="72">
        <v>0</v>
      </c>
      <c r="AH110" s="72">
        <v>0</v>
      </c>
      <c r="AI110" s="214" t="s">
        <v>74</v>
      </c>
      <c r="AJ110" s="73">
        <v>0</v>
      </c>
      <c r="AK110" s="117" t="s">
        <v>74</v>
      </c>
      <c r="AL110" s="117" t="s">
        <v>74</v>
      </c>
      <c r="AM110" s="80">
        <f t="shared" si="7"/>
        <v>0</v>
      </c>
      <c r="AN110" s="80">
        <f>+K110+AC110-AH110</f>
        <v>14760000</v>
      </c>
      <c r="AO110" s="73" t="s">
        <v>66</v>
      </c>
      <c r="AP110" s="72">
        <v>14760000</v>
      </c>
      <c r="AQ110" s="73" t="s">
        <v>95</v>
      </c>
      <c r="AR110" s="72">
        <v>0</v>
      </c>
      <c r="AS110" s="118" t="s">
        <v>74</v>
      </c>
      <c r="AT110" s="216">
        <v>2700000</v>
      </c>
      <c r="AU110" s="83">
        <f t="shared" si="8"/>
        <v>12060000</v>
      </c>
      <c r="AV110" s="84">
        <f t="shared" si="9"/>
        <v>0.18292682926829268</v>
      </c>
      <c r="AW110" s="214" t="s">
        <v>74</v>
      </c>
      <c r="AX110" s="73" t="s">
        <v>106</v>
      </c>
      <c r="AY110" s="72" t="s">
        <v>1452</v>
      </c>
      <c r="AZ110" s="70" t="s">
        <v>66</v>
      </c>
      <c r="BA110" s="70" t="s">
        <v>66</v>
      </c>
    </row>
    <row r="111" spans="2:53" x14ac:dyDescent="0.25">
      <c r="B111" s="70">
        <v>2024</v>
      </c>
      <c r="C111" s="70">
        <v>891780111</v>
      </c>
      <c r="D111" s="71" t="s">
        <v>63</v>
      </c>
      <c r="E111" s="72" t="s">
        <v>1451</v>
      </c>
      <c r="F111" s="72" t="s">
        <v>1450</v>
      </c>
      <c r="G111" s="213">
        <v>0</v>
      </c>
      <c r="H111" s="73" t="s">
        <v>72</v>
      </c>
      <c r="I111" s="71" t="s">
        <v>64</v>
      </c>
      <c r="J111" s="72" t="s">
        <v>1449</v>
      </c>
      <c r="K111" s="72">
        <v>16500000</v>
      </c>
      <c r="L111" s="70" t="s">
        <v>67</v>
      </c>
      <c r="M111" s="72" t="s">
        <v>1448</v>
      </c>
      <c r="N111" s="72">
        <v>85472799</v>
      </c>
      <c r="O111" s="76">
        <v>13</v>
      </c>
      <c r="P111" s="214">
        <v>45302</v>
      </c>
      <c r="Q111" s="72">
        <v>4518689382</v>
      </c>
      <c r="R111" s="215">
        <v>45308</v>
      </c>
      <c r="S111" s="72">
        <v>16500000</v>
      </c>
      <c r="T111" s="73" t="s">
        <v>65</v>
      </c>
      <c r="U111" s="72">
        <v>12621405</v>
      </c>
      <c r="V111" s="72" t="s">
        <v>546</v>
      </c>
      <c r="W111" s="215">
        <v>45308</v>
      </c>
      <c r="X111" s="215">
        <v>45308</v>
      </c>
      <c r="Y111" s="116" t="s">
        <v>74</v>
      </c>
      <c r="Z111" s="215">
        <v>45457</v>
      </c>
      <c r="AA111" s="80">
        <f t="shared" si="5"/>
        <v>149</v>
      </c>
      <c r="AB111" s="72">
        <v>0</v>
      </c>
      <c r="AC111" s="72">
        <v>0</v>
      </c>
      <c r="AD111" s="72">
        <v>0</v>
      </c>
      <c r="AE111" s="214" t="s">
        <v>74</v>
      </c>
      <c r="AF111" s="80">
        <f t="shared" si="6"/>
        <v>0</v>
      </c>
      <c r="AG111" s="72">
        <v>0</v>
      </c>
      <c r="AH111" s="72">
        <v>0</v>
      </c>
      <c r="AI111" s="214" t="s">
        <v>74</v>
      </c>
      <c r="AJ111" s="73">
        <v>0</v>
      </c>
      <c r="AK111" s="117" t="s">
        <v>74</v>
      </c>
      <c r="AL111" s="117" t="s">
        <v>74</v>
      </c>
      <c r="AM111" s="80">
        <f t="shared" si="7"/>
        <v>0</v>
      </c>
      <c r="AN111" s="80">
        <f>+K111+AC111-AH111</f>
        <v>16500000</v>
      </c>
      <c r="AO111" s="73" t="s">
        <v>66</v>
      </c>
      <c r="AP111" s="72">
        <v>16500000</v>
      </c>
      <c r="AQ111" s="73" t="s">
        <v>95</v>
      </c>
      <c r="AR111" s="72">
        <v>0</v>
      </c>
      <c r="AS111" s="118" t="s">
        <v>74</v>
      </c>
      <c r="AT111" s="216">
        <v>1760000</v>
      </c>
      <c r="AU111" s="83">
        <f t="shared" si="8"/>
        <v>14740000</v>
      </c>
      <c r="AV111" s="84">
        <f t="shared" si="9"/>
        <v>0.10666666666666667</v>
      </c>
      <c r="AW111" s="214" t="s">
        <v>74</v>
      </c>
      <c r="AX111" s="73" t="s">
        <v>106</v>
      </c>
      <c r="AY111" s="72" t="s">
        <v>1447</v>
      </c>
      <c r="AZ111" s="70" t="s">
        <v>66</v>
      </c>
      <c r="BA111" s="70" t="s">
        <v>66</v>
      </c>
    </row>
    <row r="112" spans="2:53" x14ac:dyDescent="0.25">
      <c r="B112" s="70">
        <v>2024</v>
      </c>
      <c r="C112" s="70">
        <v>891780111</v>
      </c>
      <c r="D112" s="71" t="s">
        <v>63</v>
      </c>
      <c r="E112" s="72" t="s">
        <v>1446</v>
      </c>
      <c r="F112" s="72" t="s">
        <v>1445</v>
      </c>
      <c r="G112" s="213">
        <v>0</v>
      </c>
      <c r="H112" s="73" t="s">
        <v>72</v>
      </c>
      <c r="I112" s="71" t="s">
        <v>64</v>
      </c>
      <c r="J112" s="72" t="s">
        <v>1444</v>
      </c>
      <c r="K112" s="72">
        <v>20500000</v>
      </c>
      <c r="L112" s="70" t="s">
        <v>67</v>
      </c>
      <c r="M112" s="72" t="s">
        <v>1443</v>
      </c>
      <c r="N112" s="72">
        <v>1083009761</v>
      </c>
      <c r="O112" s="76">
        <v>13</v>
      </c>
      <c r="P112" s="214">
        <v>45302</v>
      </c>
      <c r="Q112" s="72">
        <v>4518689382</v>
      </c>
      <c r="R112" s="215">
        <v>45308</v>
      </c>
      <c r="S112" s="72">
        <v>20500000</v>
      </c>
      <c r="T112" s="73" t="s">
        <v>65</v>
      </c>
      <c r="U112" s="72">
        <v>12621405</v>
      </c>
      <c r="V112" s="72" t="s">
        <v>546</v>
      </c>
      <c r="W112" s="215">
        <v>45308</v>
      </c>
      <c r="X112" s="215">
        <v>45308</v>
      </c>
      <c r="Y112" s="116" t="s">
        <v>74</v>
      </c>
      <c r="Z112" s="215">
        <v>45457</v>
      </c>
      <c r="AA112" s="80">
        <f t="shared" si="5"/>
        <v>149</v>
      </c>
      <c r="AB112" s="72">
        <v>0</v>
      </c>
      <c r="AC112" s="72">
        <v>0</v>
      </c>
      <c r="AD112" s="72">
        <v>0</v>
      </c>
      <c r="AE112" s="214" t="s">
        <v>74</v>
      </c>
      <c r="AF112" s="80">
        <f t="shared" si="6"/>
        <v>0</v>
      </c>
      <c r="AG112" s="72">
        <v>0</v>
      </c>
      <c r="AH112" s="72">
        <v>0</v>
      </c>
      <c r="AI112" s="214" t="s">
        <v>74</v>
      </c>
      <c r="AJ112" s="73">
        <v>0</v>
      </c>
      <c r="AK112" s="117" t="s">
        <v>74</v>
      </c>
      <c r="AL112" s="117" t="s">
        <v>74</v>
      </c>
      <c r="AM112" s="80">
        <f t="shared" si="7"/>
        <v>0</v>
      </c>
      <c r="AN112" s="80">
        <f>+K112+AC112-AH112</f>
        <v>20500000</v>
      </c>
      <c r="AO112" s="73" t="s">
        <v>66</v>
      </c>
      <c r="AP112" s="72">
        <v>20500000</v>
      </c>
      <c r="AQ112" s="73" t="s">
        <v>95</v>
      </c>
      <c r="AR112" s="72">
        <v>0</v>
      </c>
      <c r="AS112" s="118" t="s">
        <v>74</v>
      </c>
      <c r="AT112" s="216">
        <v>2187000</v>
      </c>
      <c r="AU112" s="83">
        <f t="shared" si="8"/>
        <v>18313000</v>
      </c>
      <c r="AV112" s="84">
        <f t="shared" si="9"/>
        <v>0.10668292682926829</v>
      </c>
      <c r="AW112" s="214" t="s">
        <v>74</v>
      </c>
      <c r="AX112" s="73" t="s">
        <v>106</v>
      </c>
      <c r="AY112" s="72" t="s">
        <v>1442</v>
      </c>
      <c r="AZ112" s="70" t="s">
        <v>66</v>
      </c>
      <c r="BA112" s="70" t="s">
        <v>66</v>
      </c>
    </row>
    <row r="113" spans="2:53" x14ac:dyDescent="0.25">
      <c r="B113" s="70">
        <v>2024</v>
      </c>
      <c r="C113" s="70">
        <v>891780111</v>
      </c>
      <c r="D113" s="71" t="s">
        <v>63</v>
      </c>
      <c r="E113" s="72" t="s">
        <v>1441</v>
      </c>
      <c r="F113" s="72" t="s">
        <v>1440</v>
      </c>
      <c r="G113" s="213">
        <v>0</v>
      </c>
      <c r="H113" s="73" t="s">
        <v>72</v>
      </c>
      <c r="I113" s="71" t="s">
        <v>64</v>
      </c>
      <c r="J113" s="72" t="s">
        <v>1439</v>
      </c>
      <c r="K113" s="72">
        <v>23500000</v>
      </c>
      <c r="L113" s="70" t="s">
        <v>67</v>
      </c>
      <c r="M113" s="72" t="s">
        <v>1438</v>
      </c>
      <c r="N113" s="72">
        <v>1082961349</v>
      </c>
      <c r="O113" s="76">
        <v>13</v>
      </c>
      <c r="P113" s="214">
        <v>45302</v>
      </c>
      <c r="Q113" s="72">
        <v>4518689382</v>
      </c>
      <c r="R113" s="215">
        <v>45308</v>
      </c>
      <c r="S113" s="72">
        <v>23500000</v>
      </c>
      <c r="T113" s="73" t="s">
        <v>65</v>
      </c>
      <c r="U113" s="72">
        <v>12621405</v>
      </c>
      <c r="V113" s="72" t="s">
        <v>546</v>
      </c>
      <c r="W113" s="215">
        <v>45308</v>
      </c>
      <c r="X113" s="215">
        <v>45308</v>
      </c>
      <c r="Y113" s="116" t="s">
        <v>74</v>
      </c>
      <c r="Z113" s="215">
        <v>45457</v>
      </c>
      <c r="AA113" s="80">
        <f t="shared" si="5"/>
        <v>149</v>
      </c>
      <c r="AB113" s="72">
        <v>0</v>
      </c>
      <c r="AC113" s="72">
        <v>0</v>
      </c>
      <c r="AD113" s="72">
        <v>0</v>
      </c>
      <c r="AE113" s="214" t="s">
        <v>74</v>
      </c>
      <c r="AF113" s="80">
        <f t="shared" si="6"/>
        <v>0</v>
      </c>
      <c r="AG113" s="72">
        <v>0</v>
      </c>
      <c r="AH113" s="72">
        <v>0</v>
      </c>
      <c r="AI113" s="214" t="s">
        <v>74</v>
      </c>
      <c r="AJ113" s="73">
        <v>0</v>
      </c>
      <c r="AK113" s="117" t="s">
        <v>74</v>
      </c>
      <c r="AL113" s="117" t="s">
        <v>74</v>
      </c>
      <c r="AM113" s="80">
        <f t="shared" si="7"/>
        <v>0</v>
      </c>
      <c r="AN113" s="80">
        <f>+K113+AC113-AH113</f>
        <v>23500000</v>
      </c>
      <c r="AO113" s="73" t="s">
        <v>66</v>
      </c>
      <c r="AP113" s="72">
        <v>23500000</v>
      </c>
      <c r="AQ113" s="73" t="s">
        <v>95</v>
      </c>
      <c r="AR113" s="72">
        <v>0</v>
      </c>
      <c r="AS113" s="118" t="s">
        <v>74</v>
      </c>
      <c r="AT113" s="216">
        <v>2507000</v>
      </c>
      <c r="AU113" s="83">
        <f t="shared" si="8"/>
        <v>20993000</v>
      </c>
      <c r="AV113" s="84">
        <f t="shared" si="9"/>
        <v>0.10668085106382978</v>
      </c>
      <c r="AW113" s="214" t="s">
        <v>74</v>
      </c>
      <c r="AX113" s="73" t="s">
        <v>106</v>
      </c>
      <c r="AY113" s="72" t="s">
        <v>1437</v>
      </c>
      <c r="AZ113" s="70" t="s">
        <v>66</v>
      </c>
      <c r="BA113" s="70" t="s">
        <v>66</v>
      </c>
    </row>
    <row r="114" spans="2:53" x14ac:dyDescent="0.25">
      <c r="B114" s="70">
        <v>2024</v>
      </c>
      <c r="C114" s="70">
        <v>891780111</v>
      </c>
      <c r="D114" s="71" t="s">
        <v>63</v>
      </c>
      <c r="E114" s="72" t="s">
        <v>1436</v>
      </c>
      <c r="F114" s="72" t="s">
        <v>1435</v>
      </c>
      <c r="G114" s="213">
        <v>0</v>
      </c>
      <c r="H114" s="73" t="s">
        <v>72</v>
      </c>
      <c r="I114" s="71" t="s">
        <v>64</v>
      </c>
      <c r="J114" s="72" t="s">
        <v>1434</v>
      </c>
      <c r="K114" s="72">
        <v>15000000</v>
      </c>
      <c r="L114" s="70" t="s">
        <v>67</v>
      </c>
      <c r="M114" s="72" t="s">
        <v>1433</v>
      </c>
      <c r="N114" s="72">
        <v>1083033427</v>
      </c>
      <c r="O114" s="76">
        <v>13</v>
      </c>
      <c r="P114" s="214">
        <v>45302</v>
      </c>
      <c r="Q114" s="72">
        <v>4518689382</v>
      </c>
      <c r="R114" s="215">
        <v>45308</v>
      </c>
      <c r="S114" s="72">
        <v>15000000</v>
      </c>
      <c r="T114" s="73" t="s">
        <v>65</v>
      </c>
      <c r="U114" s="72">
        <v>36564011</v>
      </c>
      <c r="V114" s="72" t="s">
        <v>958</v>
      </c>
      <c r="W114" s="215">
        <v>45308</v>
      </c>
      <c r="X114" s="215">
        <v>45308</v>
      </c>
      <c r="Y114" s="116" t="s">
        <v>74</v>
      </c>
      <c r="Z114" s="215">
        <v>45457</v>
      </c>
      <c r="AA114" s="80">
        <f t="shared" si="5"/>
        <v>149</v>
      </c>
      <c r="AB114" s="72">
        <v>0</v>
      </c>
      <c r="AC114" s="72">
        <v>0</v>
      </c>
      <c r="AD114" s="72">
        <v>0</v>
      </c>
      <c r="AE114" s="214" t="s">
        <v>74</v>
      </c>
      <c r="AF114" s="80">
        <f t="shared" si="6"/>
        <v>0</v>
      </c>
      <c r="AG114" s="72">
        <v>0</v>
      </c>
      <c r="AH114" s="72">
        <v>0</v>
      </c>
      <c r="AI114" s="214" t="s">
        <v>74</v>
      </c>
      <c r="AJ114" s="73">
        <v>0</v>
      </c>
      <c r="AK114" s="117" t="s">
        <v>74</v>
      </c>
      <c r="AL114" s="117" t="s">
        <v>74</v>
      </c>
      <c r="AM114" s="80">
        <f t="shared" si="7"/>
        <v>0</v>
      </c>
      <c r="AN114" s="80">
        <f>+K114+AC114-AH114</f>
        <v>15000000</v>
      </c>
      <c r="AO114" s="73" t="s">
        <v>66</v>
      </c>
      <c r="AP114" s="72">
        <v>15000000</v>
      </c>
      <c r="AQ114" s="73" t="s">
        <v>95</v>
      </c>
      <c r="AR114" s="72">
        <v>0</v>
      </c>
      <c r="AS114" s="118" t="s">
        <v>74</v>
      </c>
      <c r="AT114" s="216">
        <v>1600000</v>
      </c>
      <c r="AU114" s="83">
        <f t="shared" si="8"/>
        <v>13400000</v>
      </c>
      <c r="AV114" s="84">
        <f t="shared" si="9"/>
        <v>0.10666666666666667</v>
      </c>
      <c r="AW114" s="214" t="s">
        <v>74</v>
      </c>
      <c r="AX114" s="73" t="s">
        <v>106</v>
      </c>
      <c r="AY114" s="72" t="s">
        <v>1432</v>
      </c>
      <c r="AZ114" s="70" t="s">
        <v>66</v>
      </c>
      <c r="BA114" s="70" t="s">
        <v>66</v>
      </c>
    </row>
    <row r="115" spans="2:53" x14ac:dyDescent="0.25">
      <c r="B115" s="70">
        <v>2024</v>
      </c>
      <c r="C115" s="70">
        <v>891780111</v>
      </c>
      <c r="D115" s="71" t="s">
        <v>63</v>
      </c>
      <c r="E115" s="72" t="s">
        <v>1431</v>
      </c>
      <c r="F115" s="72" t="s">
        <v>1430</v>
      </c>
      <c r="G115" s="213">
        <v>0</v>
      </c>
      <c r="H115" s="73" t="s">
        <v>72</v>
      </c>
      <c r="I115" s="71" t="s">
        <v>64</v>
      </c>
      <c r="J115" s="72" t="s">
        <v>1429</v>
      </c>
      <c r="K115" s="72">
        <v>16500000</v>
      </c>
      <c r="L115" s="70" t="s">
        <v>67</v>
      </c>
      <c r="M115" s="72" t="s">
        <v>1428</v>
      </c>
      <c r="N115" s="72">
        <v>1143142377</v>
      </c>
      <c r="O115" s="76">
        <v>13</v>
      </c>
      <c r="P115" s="214">
        <v>45302</v>
      </c>
      <c r="Q115" s="72">
        <v>4518689382</v>
      </c>
      <c r="R115" s="215">
        <v>45308</v>
      </c>
      <c r="S115" s="72">
        <v>16500000</v>
      </c>
      <c r="T115" s="73" t="s">
        <v>65</v>
      </c>
      <c r="U115" s="72">
        <v>1192791759</v>
      </c>
      <c r="V115" s="72" t="s">
        <v>871</v>
      </c>
      <c r="W115" s="215">
        <v>45308</v>
      </c>
      <c r="X115" s="215">
        <v>45308</v>
      </c>
      <c r="Y115" s="116" t="s">
        <v>74</v>
      </c>
      <c r="Z115" s="215">
        <v>45457</v>
      </c>
      <c r="AA115" s="80">
        <f t="shared" si="5"/>
        <v>149</v>
      </c>
      <c r="AB115" s="72">
        <v>0</v>
      </c>
      <c r="AC115" s="72">
        <v>0</v>
      </c>
      <c r="AD115" s="72">
        <v>0</v>
      </c>
      <c r="AE115" s="214" t="s">
        <v>74</v>
      </c>
      <c r="AF115" s="80">
        <f t="shared" si="6"/>
        <v>0</v>
      </c>
      <c r="AG115" s="72">
        <v>0</v>
      </c>
      <c r="AH115" s="72">
        <v>0</v>
      </c>
      <c r="AI115" s="214" t="s">
        <v>74</v>
      </c>
      <c r="AJ115" s="73">
        <v>0</v>
      </c>
      <c r="AK115" s="117" t="s">
        <v>74</v>
      </c>
      <c r="AL115" s="117" t="s">
        <v>74</v>
      </c>
      <c r="AM115" s="80">
        <f t="shared" si="7"/>
        <v>0</v>
      </c>
      <c r="AN115" s="80">
        <f>+K115+AC115-AH115</f>
        <v>16500000</v>
      </c>
      <c r="AO115" s="73" t="s">
        <v>66</v>
      </c>
      <c r="AP115" s="72">
        <v>16500000</v>
      </c>
      <c r="AQ115" s="73" t="s">
        <v>95</v>
      </c>
      <c r="AR115" s="72">
        <v>0</v>
      </c>
      <c r="AS115" s="118" t="s">
        <v>74</v>
      </c>
      <c r="AT115" s="216">
        <v>1760000</v>
      </c>
      <c r="AU115" s="83">
        <f t="shared" si="8"/>
        <v>14740000</v>
      </c>
      <c r="AV115" s="84">
        <f t="shared" si="9"/>
        <v>0.10666666666666667</v>
      </c>
      <c r="AW115" s="214" t="s">
        <v>74</v>
      </c>
      <c r="AX115" s="73" t="s">
        <v>106</v>
      </c>
      <c r="AY115" s="72" t="s">
        <v>1427</v>
      </c>
      <c r="AZ115" s="70" t="s">
        <v>66</v>
      </c>
      <c r="BA115" s="70" t="s">
        <v>66</v>
      </c>
    </row>
    <row r="116" spans="2:53" x14ac:dyDescent="0.25">
      <c r="B116" s="70">
        <v>2024</v>
      </c>
      <c r="C116" s="70">
        <v>891780111</v>
      </c>
      <c r="D116" s="71" t="s">
        <v>63</v>
      </c>
      <c r="E116" s="72" t="s">
        <v>1426</v>
      </c>
      <c r="F116" s="72" t="s">
        <v>1425</v>
      </c>
      <c r="G116" s="213">
        <v>0</v>
      </c>
      <c r="H116" s="73" t="s">
        <v>72</v>
      </c>
      <c r="I116" s="71" t="s">
        <v>64</v>
      </c>
      <c r="J116" s="72" t="s">
        <v>1424</v>
      </c>
      <c r="K116" s="72">
        <v>12500000</v>
      </c>
      <c r="L116" s="70" t="s">
        <v>67</v>
      </c>
      <c r="M116" s="72" t="s">
        <v>1423</v>
      </c>
      <c r="N116" s="72">
        <v>32801897</v>
      </c>
      <c r="O116" s="76">
        <v>14</v>
      </c>
      <c r="P116" s="215">
        <v>45302</v>
      </c>
      <c r="Q116" s="72">
        <v>2126349000</v>
      </c>
      <c r="R116" s="215">
        <v>45309</v>
      </c>
      <c r="S116" s="72">
        <v>12500000</v>
      </c>
      <c r="T116" s="73" t="s">
        <v>65</v>
      </c>
      <c r="U116" s="72">
        <v>57441846</v>
      </c>
      <c r="V116" s="72" t="s">
        <v>1373</v>
      </c>
      <c r="W116" s="215">
        <v>45309</v>
      </c>
      <c r="X116" s="215">
        <v>45309</v>
      </c>
      <c r="Y116" s="116" t="s">
        <v>74</v>
      </c>
      <c r="Z116" s="215">
        <v>45457</v>
      </c>
      <c r="AA116" s="80">
        <f t="shared" si="5"/>
        <v>148</v>
      </c>
      <c r="AB116" s="72">
        <v>0</v>
      </c>
      <c r="AC116" s="72">
        <v>0</v>
      </c>
      <c r="AD116" s="72">
        <v>0</v>
      </c>
      <c r="AE116" s="214" t="s">
        <v>74</v>
      </c>
      <c r="AF116" s="80">
        <f t="shared" si="6"/>
        <v>0</v>
      </c>
      <c r="AG116" s="72">
        <v>0</v>
      </c>
      <c r="AH116" s="72">
        <v>0</v>
      </c>
      <c r="AI116" s="214" t="s">
        <v>74</v>
      </c>
      <c r="AJ116" s="73">
        <v>0</v>
      </c>
      <c r="AK116" s="117" t="s">
        <v>74</v>
      </c>
      <c r="AL116" s="117" t="s">
        <v>74</v>
      </c>
      <c r="AM116" s="80">
        <f t="shared" si="7"/>
        <v>0</v>
      </c>
      <c r="AN116" s="80">
        <f>+K116+AC116-AH116</f>
        <v>12500000</v>
      </c>
      <c r="AO116" s="73" t="s">
        <v>66</v>
      </c>
      <c r="AP116" s="72">
        <v>12500000</v>
      </c>
      <c r="AQ116" s="73" t="s">
        <v>95</v>
      </c>
      <c r="AR116" s="72">
        <v>0</v>
      </c>
      <c r="AS116" s="118" t="s">
        <v>74</v>
      </c>
      <c r="AT116" s="216">
        <v>1333000</v>
      </c>
      <c r="AU116" s="83">
        <f t="shared" si="8"/>
        <v>11167000</v>
      </c>
      <c r="AV116" s="84">
        <f t="shared" si="9"/>
        <v>0.10664</v>
      </c>
      <c r="AW116" s="214" t="s">
        <v>74</v>
      </c>
      <c r="AX116" s="73" t="s">
        <v>106</v>
      </c>
      <c r="AY116" s="72" t="s">
        <v>1422</v>
      </c>
      <c r="AZ116" s="70" t="s">
        <v>66</v>
      </c>
      <c r="BA116" s="70" t="s">
        <v>66</v>
      </c>
    </row>
    <row r="117" spans="2:53" x14ac:dyDescent="0.25">
      <c r="B117" s="70">
        <v>2024</v>
      </c>
      <c r="C117" s="70">
        <v>891780111</v>
      </c>
      <c r="D117" s="71" t="s">
        <v>63</v>
      </c>
      <c r="E117" s="72" t="s">
        <v>1421</v>
      </c>
      <c r="F117" s="72" t="s">
        <v>1420</v>
      </c>
      <c r="G117" s="213">
        <v>0</v>
      </c>
      <c r="H117" s="73" t="s">
        <v>72</v>
      </c>
      <c r="I117" s="71" t="s">
        <v>64</v>
      </c>
      <c r="J117" s="72" t="s">
        <v>1419</v>
      </c>
      <c r="K117" s="72">
        <v>15400000</v>
      </c>
      <c r="L117" s="70" t="s">
        <v>67</v>
      </c>
      <c r="M117" s="72" t="s">
        <v>1418</v>
      </c>
      <c r="N117" s="72">
        <v>7602221</v>
      </c>
      <c r="O117" s="76">
        <v>13</v>
      </c>
      <c r="P117" s="214">
        <v>45302</v>
      </c>
      <c r="Q117" s="72">
        <v>4518689382</v>
      </c>
      <c r="R117" s="215">
        <v>45309</v>
      </c>
      <c r="S117" s="72">
        <v>15400000</v>
      </c>
      <c r="T117" s="73" t="s">
        <v>65</v>
      </c>
      <c r="U117" s="72">
        <v>57297693</v>
      </c>
      <c r="V117" s="72" t="s">
        <v>708</v>
      </c>
      <c r="W117" s="215">
        <v>45309</v>
      </c>
      <c r="X117" s="215">
        <v>45309</v>
      </c>
      <c r="Y117" s="116" t="s">
        <v>74</v>
      </c>
      <c r="Z117" s="215">
        <v>45457</v>
      </c>
      <c r="AA117" s="80">
        <f t="shared" si="5"/>
        <v>148</v>
      </c>
      <c r="AB117" s="72">
        <v>0</v>
      </c>
      <c r="AC117" s="72">
        <v>0</v>
      </c>
      <c r="AD117" s="72">
        <v>0</v>
      </c>
      <c r="AE117" s="214" t="s">
        <v>74</v>
      </c>
      <c r="AF117" s="80">
        <f t="shared" si="6"/>
        <v>0</v>
      </c>
      <c r="AG117" s="72">
        <v>0</v>
      </c>
      <c r="AH117" s="72">
        <v>0</v>
      </c>
      <c r="AI117" s="214" t="s">
        <v>74</v>
      </c>
      <c r="AJ117" s="73">
        <v>0</v>
      </c>
      <c r="AK117" s="117" t="s">
        <v>74</v>
      </c>
      <c r="AL117" s="117" t="s">
        <v>74</v>
      </c>
      <c r="AM117" s="80">
        <f t="shared" si="7"/>
        <v>0</v>
      </c>
      <c r="AN117" s="80">
        <f>+K117+AC117-AH117</f>
        <v>15400000</v>
      </c>
      <c r="AO117" s="73" t="s">
        <v>66</v>
      </c>
      <c r="AP117" s="72">
        <v>15400000</v>
      </c>
      <c r="AQ117" s="73" t="s">
        <v>95</v>
      </c>
      <c r="AR117" s="72">
        <v>0</v>
      </c>
      <c r="AS117" s="118" t="s">
        <v>74</v>
      </c>
      <c r="AT117" s="216">
        <v>2000000</v>
      </c>
      <c r="AU117" s="83">
        <f t="shared" si="8"/>
        <v>13400000</v>
      </c>
      <c r="AV117" s="84">
        <f t="shared" si="9"/>
        <v>0.12987012987012986</v>
      </c>
      <c r="AW117" s="214" t="s">
        <v>74</v>
      </c>
      <c r="AX117" s="73" t="s">
        <v>106</v>
      </c>
      <c r="AY117" s="72" t="s">
        <v>1417</v>
      </c>
      <c r="AZ117" s="70" t="s">
        <v>66</v>
      </c>
      <c r="BA117" s="70" t="s">
        <v>66</v>
      </c>
    </row>
    <row r="118" spans="2:53" x14ac:dyDescent="0.25">
      <c r="B118" s="70">
        <v>2024</v>
      </c>
      <c r="C118" s="70">
        <v>891780111</v>
      </c>
      <c r="D118" s="71" t="s">
        <v>63</v>
      </c>
      <c r="E118" s="72" t="s">
        <v>1416</v>
      </c>
      <c r="F118" s="72" t="s">
        <v>1415</v>
      </c>
      <c r="G118" s="213">
        <v>0</v>
      </c>
      <c r="H118" s="73" t="s">
        <v>72</v>
      </c>
      <c r="I118" s="71" t="s">
        <v>64</v>
      </c>
      <c r="J118" s="72" t="s">
        <v>1414</v>
      </c>
      <c r="K118" s="72">
        <v>16500000</v>
      </c>
      <c r="L118" s="70" t="s">
        <v>67</v>
      </c>
      <c r="M118" s="72" t="s">
        <v>1413</v>
      </c>
      <c r="N118" s="72">
        <v>7634651</v>
      </c>
      <c r="O118" s="76">
        <v>13</v>
      </c>
      <c r="P118" s="214">
        <v>45302</v>
      </c>
      <c r="Q118" s="72">
        <v>4518689382</v>
      </c>
      <c r="R118" s="215">
        <v>45309</v>
      </c>
      <c r="S118" s="72">
        <v>16500000</v>
      </c>
      <c r="T118" s="73" t="s">
        <v>65</v>
      </c>
      <c r="U118" s="72">
        <v>85459497</v>
      </c>
      <c r="V118" s="72" t="s">
        <v>746</v>
      </c>
      <c r="W118" s="215">
        <v>45309</v>
      </c>
      <c r="X118" s="215">
        <v>45309</v>
      </c>
      <c r="Y118" s="116" t="s">
        <v>74</v>
      </c>
      <c r="Z118" s="215">
        <v>45457</v>
      </c>
      <c r="AA118" s="80">
        <f t="shared" si="5"/>
        <v>148</v>
      </c>
      <c r="AB118" s="72">
        <v>0</v>
      </c>
      <c r="AC118" s="72">
        <v>0</v>
      </c>
      <c r="AD118" s="72">
        <v>0</v>
      </c>
      <c r="AE118" s="214" t="s">
        <v>74</v>
      </c>
      <c r="AF118" s="80">
        <f t="shared" si="6"/>
        <v>0</v>
      </c>
      <c r="AG118" s="72">
        <v>0</v>
      </c>
      <c r="AH118" s="72">
        <v>0</v>
      </c>
      <c r="AI118" s="214" t="s">
        <v>74</v>
      </c>
      <c r="AJ118" s="73">
        <v>0</v>
      </c>
      <c r="AK118" s="117" t="s">
        <v>74</v>
      </c>
      <c r="AL118" s="117" t="s">
        <v>74</v>
      </c>
      <c r="AM118" s="80">
        <f t="shared" si="7"/>
        <v>0</v>
      </c>
      <c r="AN118" s="80">
        <f>+K118+AC118-AH118</f>
        <v>16500000</v>
      </c>
      <c r="AO118" s="73" t="s">
        <v>66</v>
      </c>
      <c r="AP118" s="72">
        <v>16500000</v>
      </c>
      <c r="AQ118" s="73" t="s">
        <v>95</v>
      </c>
      <c r="AR118" s="72">
        <v>0</v>
      </c>
      <c r="AS118" s="118" t="s">
        <v>74</v>
      </c>
      <c r="AT118" s="216">
        <v>1760000</v>
      </c>
      <c r="AU118" s="83">
        <f t="shared" si="8"/>
        <v>14740000</v>
      </c>
      <c r="AV118" s="84">
        <f t="shared" si="9"/>
        <v>0.10666666666666667</v>
      </c>
      <c r="AW118" s="214" t="s">
        <v>74</v>
      </c>
      <c r="AX118" s="73" t="s">
        <v>106</v>
      </c>
      <c r="AY118" s="72" t="s">
        <v>1412</v>
      </c>
      <c r="AZ118" s="70" t="s">
        <v>66</v>
      </c>
      <c r="BA118" s="70" t="s">
        <v>66</v>
      </c>
    </row>
    <row r="119" spans="2:53" x14ac:dyDescent="0.25">
      <c r="B119" s="70">
        <v>2024</v>
      </c>
      <c r="C119" s="70">
        <v>891780111</v>
      </c>
      <c r="D119" s="71" t="s">
        <v>63</v>
      </c>
      <c r="E119" s="72" t="s">
        <v>1411</v>
      </c>
      <c r="F119" s="72" t="s">
        <v>1410</v>
      </c>
      <c r="G119" s="213">
        <v>0</v>
      </c>
      <c r="H119" s="73" t="s">
        <v>72</v>
      </c>
      <c r="I119" s="71" t="s">
        <v>64</v>
      </c>
      <c r="J119" s="72" t="s">
        <v>1354</v>
      </c>
      <c r="K119" s="72">
        <v>10780000</v>
      </c>
      <c r="L119" s="70" t="s">
        <v>67</v>
      </c>
      <c r="M119" s="72" t="s">
        <v>1409</v>
      </c>
      <c r="N119" s="72">
        <v>84459314</v>
      </c>
      <c r="O119" s="76">
        <v>14</v>
      </c>
      <c r="P119" s="215">
        <v>45302</v>
      </c>
      <c r="Q119" s="72">
        <v>2126349000</v>
      </c>
      <c r="R119" s="215">
        <v>45309</v>
      </c>
      <c r="S119" s="72">
        <v>10780000</v>
      </c>
      <c r="T119" s="73" t="s">
        <v>65</v>
      </c>
      <c r="U119" s="72">
        <v>85459497</v>
      </c>
      <c r="V119" s="72" t="s">
        <v>746</v>
      </c>
      <c r="W119" s="215">
        <v>45309</v>
      </c>
      <c r="X119" s="215">
        <v>45309</v>
      </c>
      <c r="Y119" s="116" t="s">
        <v>74</v>
      </c>
      <c r="Z119" s="215">
        <v>45457</v>
      </c>
      <c r="AA119" s="80">
        <f t="shared" si="5"/>
        <v>148</v>
      </c>
      <c r="AB119" s="72">
        <v>0</v>
      </c>
      <c r="AC119" s="72">
        <v>0</v>
      </c>
      <c r="AD119" s="72">
        <v>0</v>
      </c>
      <c r="AE119" s="214" t="s">
        <v>74</v>
      </c>
      <c r="AF119" s="80">
        <f t="shared" si="6"/>
        <v>0</v>
      </c>
      <c r="AG119" s="72">
        <v>0</v>
      </c>
      <c r="AH119" s="72">
        <v>0</v>
      </c>
      <c r="AI119" s="214" t="s">
        <v>74</v>
      </c>
      <c r="AJ119" s="73">
        <v>0</v>
      </c>
      <c r="AK119" s="117" t="s">
        <v>74</v>
      </c>
      <c r="AL119" s="117" t="s">
        <v>74</v>
      </c>
      <c r="AM119" s="80">
        <f t="shared" si="7"/>
        <v>0</v>
      </c>
      <c r="AN119" s="80">
        <f>+K119+AC119-AH119</f>
        <v>10780000</v>
      </c>
      <c r="AO119" s="73" t="s">
        <v>66</v>
      </c>
      <c r="AP119" s="72">
        <v>10780000</v>
      </c>
      <c r="AQ119" s="73" t="s">
        <v>95</v>
      </c>
      <c r="AR119" s="72">
        <v>0</v>
      </c>
      <c r="AS119" s="118" t="s">
        <v>74</v>
      </c>
      <c r="AT119" s="216">
        <v>1400000</v>
      </c>
      <c r="AU119" s="83">
        <f t="shared" si="8"/>
        <v>9380000</v>
      </c>
      <c r="AV119" s="84">
        <f t="shared" si="9"/>
        <v>0.12987012987012986</v>
      </c>
      <c r="AW119" s="214" t="s">
        <v>74</v>
      </c>
      <c r="AX119" s="73" t="s">
        <v>106</v>
      </c>
      <c r="AY119" s="72" t="s">
        <v>1408</v>
      </c>
      <c r="AZ119" s="70" t="s">
        <v>66</v>
      </c>
      <c r="BA119" s="70" t="s">
        <v>66</v>
      </c>
    </row>
    <row r="120" spans="2:53" x14ac:dyDescent="0.25">
      <c r="B120" s="70">
        <v>2024</v>
      </c>
      <c r="C120" s="70">
        <v>891780111</v>
      </c>
      <c r="D120" s="71" t="s">
        <v>63</v>
      </c>
      <c r="E120" s="72" t="s">
        <v>1407</v>
      </c>
      <c r="F120" s="72" t="s">
        <v>1406</v>
      </c>
      <c r="G120" s="213">
        <v>0</v>
      </c>
      <c r="H120" s="73" t="s">
        <v>72</v>
      </c>
      <c r="I120" s="71" t="s">
        <v>64</v>
      </c>
      <c r="J120" s="72" t="s">
        <v>1405</v>
      </c>
      <c r="K120" s="72">
        <v>16500000</v>
      </c>
      <c r="L120" s="70" t="s">
        <v>67</v>
      </c>
      <c r="M120" s="72" t="s">
        <v>1404</v>
      </c>
      <c r="N120" s="72">
        <v>1082990998</v>
      </c>
      <c r="O120" s="76">
        <v>13</v>
      </c>
      <c r="P120" s="214">
        <v>45302</v>
      </c>
      <c r="Q120" s="72">
        <v>4518689382</v>
      </c>
      <c r="R120" s="215">
        <v>45309</v>
      </c>
      <c r="S120" s="72">
        <v>16500000</v>
      </c>
      <c r="T120" s="73" t="s">
        <v>65</v>
      </c>
      <c r="U120" s="72">
        <v>57461216</v>
      </c>
      <c r="V120" s="72" t="s">
        <v>599</v>
      </c>
      <c r="W120" s="215">
        <v>45309</v>
      </c>
      <c r="X120" s="215">
        <v>45309</v>
      </c>
      <c r="Y120" s="116" t="s">
        <v>74</v>
      </c>
      <c r="Z120" s="215">
        <v>45457</v>
      </c>
      <c r="AA120" s="80">
        <f t="shared" si="5"/>
        <v>148</v>
      </c>
      <c r="AB120" s="72">
        <v>1</v>
      </c>
      <c r="AC120" s="72">
        <v>5400000</v>
      </c>
      <c r="AD120" s="72">
        <v>0</v>
      </c>
      <c r="AE120" s="214" t="s">
        <v>74</v>
      </c>
      <c r="AF120" s="80">
        <f t="shared" si="6"/>
        <v>0</v>
      </c>
      <c r="AG120" s="72">
        <v>0</v>
      </c>
      <c r="AH120" s="72">
        <v>0</v>
      </c>
      <c r="AI120" s="214" t="s">
        <v>74</v>
      </c>
      <c r="AJ120" s="73">
        <v>0</v>
      </c>
      <c r="AK120" s="117" t="s">
        <v>74</v>
      </c>
      <c r="AL120" s="117" t="s">
        <v>74</v>
      </c>
      <c r="AM120" s="80">
        <f t="shared" si="7"/>
        <v>0</v>
      </c>
      <c r="AN120" s="80">
        <f>+K120+AC120-AH120</f>
        <v>21900000</v>
      </c>
      <c r="AO120" s="73" t="s">
        <v>66</v>
      </c>
      <c r="AP120" s="72">
        <v>16500000</v>
      </c>
      <c r="AQ120" s="73" t="s">
        <v>95</v>
      </c>
      <c r="AR120" s="72">
        <v>0</v>
      </c>
      <c r="AS120" s="118" t="s">
        <v>74</v>
      </c>
      <c r="AT120" s="216">
        <v>1760000</v>
      </c>
      <c r="AU120" s="83">
        <f t="shared" si="8"/>
        <v>20140000</v>
      </c>
      <c r="AV120" s="84">
        <f t="shared" si="9"/>
        <v>8.0365296803652966E-2</v>
      </c>
      <c r="AW120" s="214" t="s">
        <v>74</v>
      </c>
      <c r="AX120" s="73" t="s">
        <v>106</v>
      </c>
      <c r="AY120" s="72" t="s">
        <v>1403</v>
      </c>
      <c r="AZ120" s="70" t="s">
        <v>66</v>
      </c>
      <c r="BA120" s="70" t="s">
        <v>66</v>
      </c>
    </row>
    <row r="121" spans="2:53" x14ac:dyDescent="0.25">
      <c r="B121" s="70">
        <v>2024</v>
      </c>
      <c r="C121" s="70">
        <v>891780111</v>
      </c>
      <c r="D121" s="71" t="s">
        <v>63</v>
      </c>
      <c r="E121" s="72" t="s">
        <v>1402</v>
      </c>
      <c r="F121" s="72" t="s">
        <v>1401</v>
      </c>
      <c r="G121" s="213">
        <v>0</v>
      </c>
      <c r="H121" s="73" t="s">
        <v>72</v>
      </c>
      <c r="I121" s="71" t="s">
        <v>64</v>
      </c>
      <c r="J121" s="72" t="s">
        <v>1400</v>
      </c>
      <c r="K121" s="72">
        <v>15000000</v>
      </c>
      <c r="L121" s="70" t="s">
        <v>67</v>
      </c>
      <c r="M121" s="72" t="s">
        <v>1399</v>
      </c>
      <c r="N121" s="72">
        <v>1065836973</v>
      </c>
      <c r="O121" s="76">
        <v>13</v>
      </c>
      <c r="P121" s="214">
        <v>45302</v>
      </c>
      <c r="Q121" s="72">
        <v>4518689382</v>
      </c>
      <c r="R121" s="215">
        <v>45309</v>
      </c>
      <c r="S121" s="72">
        <v>15000000</v>
      </c>
      <c r="T121" s="73" t="s">
        <v>65</v>
      </c>
      <c r="U121" s="72">
        <v>57461216</v>
      </c>
      <c r="V121" s="72" t="s">
        <v>599</v>
      </c>
      <c r="W121" s="215">
        <v>45309</v>
      </c>
      <c r="X121" s="215">
        <v>45309</v>
      </c>
      <c r="Y121" s="116" t="s">
        <v>74</v>
      </c>
      <c r="Z121" s="215">
        <v>45457</v>
      </c>
      <c r="AA121" s="80">
        <f t="shared" si="5"/>
        <v>148</v>
      </c>
      <c r="AB121" s="72">
        <v>0</v>
      </c>
      <c r="AC121" s="72">
        <v>0</v>
      </c>
      <c r="AD121" s="72">
        <v>0</v>
      </c>
      <c r="AE121" s="214" t="s">
        <v>74</v>
      </c>
      <c r="AF121" s="80">
        <f t="shared" si="6"/>
        <v>0</v>
      </c>
      <c r="AG121" s="72">
        <v>0</v>
      </c>
      <c r="AH121" s="72">
        <v>0</v>
      </c>
      <c r="AI121" s="214" t="s">
        <v>74</v>
      </c>
      <c r="AJ121" s="73">
        <v>0</v>
      </c>
      <c r="AK121" s="117" t="s">
        <v>74</v>
      </c>
      <c r="AL121" s="117" t="s">
        <v>74</v>
      </c>
      <c r="AM121" s="80">
        <f t="shared" si="7"/>
        <v>0</v>
      </c>
      <c r="AN121" s="80">
        <f>+K121+AC121-AH121</f>
        <v>15000000</v>
      </c>
      <c r="AO121" s="73" t="s">
        <v>66</v>
      </c>
      <c r="AP121" s="72">
        <v>15000000</v>
      </c>
      <c r="AQ121" s="73" t="s">
        <v>95</v>
      </c>
      <c r="AR121" s="72">
        <v>0</v>
      </c>
      <c r="AS121" s="118" t="s">
        <v>74</v>
      </c>
      <c r="AT121" s="216">
        <v>1600000</v>
      </c>
      <c r="AU121" s="83">
        <f t="shared" si="8"/>
        <v>13400000</v>
      </c>
      <c r="AV121" s="84">
        <f t="shared" si="9"/>
        <v>0.10666666666666667</v>
      </c>
      <c r="AW121" s="214" t="s">
        <v>74</v>
      </c>
      <c r="AX121" s="73" t="s">
        <v>106</v>
      </c>
      <c r="AY121" s="72" t="s">
        <v>1398</v>
      </c>
      <c r="AZ121" s="70" t="s">
        <v>66</v>
      </c>
      <c r="BA121" s="70" t="s">
        <v>66</v>
      </c>
    </row>
    <row r="122" spans="2:53" x14ac:dyDescent="0.25">
      <c r="B122" s="70">
        <v>2024</v>
      </c>
      <c r="C122" s="70">
        <v>891780111</v>
      </c>
      <c r="D122" s="71" t="s">
        <v>63</v>
      </c>
      <c r="E122" s="72" t="s">
        <v>1397</v>
      </c>
      <c r="F122" s="72" t="s">
        <v>1396</v>
      </c>
      <c r="G122" s="213">
        <v>0</v>
      </c>
      <c r="H122" s="73" t="s">
        <v>72</v>
      </c>
      <c r="I122" s="71" t="s">
        <v>64</v>
      </c>
      <c r="J122" s="72" t="s">
        <v>1395</v>
      </c>
      <c r="K122" s="72">
        <v>14760000</v>
      </c>
      <c r="L122" s="70" t="s">
        <v>67</v>
      </c>
      <c r="M122" s="72" t="s">
        <v>1394</v>
      </c>
      <c r="N122" s="72">
        <v>1083029737</v>
      </c>
      <c r="O122" s="76">
        <v>13</v>
      </c>
      <c r="P122" s="214">
        <v>45302</v>
      </c>
      <c r="Q122" s="72">
        <v>4518689382</v>
      </c>
      <c r="R122" s="215">
        <v>45309</v>
      </c>
      <c r="S122" s="72">
        <v>14760000</v>
      </c>
      <c r="T122" s="73" t="s">
        <v>65</v>
      </c>
      <c r="U122" s="72">
        <v>7631392</v>
      </c>
      <c r="V122" s="72" t="s">
        <v>1200</v>
      </c>
      <c r="W122" s="215">
        <v>45309</v>
      </c>
      <c r="X122" s="215">
        <v>45309</v>
      </c>
      <c r="Y122" s="116" t="s">
        <v>74</v>
      </c>
      <c r="Z122" s="215">
        <v>45457</v>
      </c>
      <c r="AA122" s="80">
        <f t="shared" si="5"/>
        <v>148</v>
      </c>
      <c r="AB122" s="72">
        <v>0</v>
      </c>
      <c r="AC122" s="72">
        <v>0</v>
      </c>
      <c r="AD122" s="72">
        <v>0</v>
      </c>
      <c r="AE122" s="214" t="s">
        <v>74</v>
      </c>
      <c r="AF122" s="80">
        <f t="shared" si="6"/>
        <v>0</v>
      </c>
      <c r="AG122" s="72">
        <v>0</v>
      </c>
      <c r="AH122" s="72">
        <v>0</v>
      </c>
      <c r="AI122" s="214" t="s">
        <v>74</v>
      </c>
      <c r="AJ122" s="73">
        <v>0</v>
      </c>
      <c r="AK122" s="117" t="s">
        <v>74</v>
      </c>
      <c r="AL122" s="117" t="s">
        <v>74</v>
      </c>
      <c r="AM122" s="80">
        <f t="shared" si="7"/>
        <v>0</v>
      </c>
      <c r="AN122" s="80">
        <f>+K122+AC122-AH122</f>
        <v>14760000</v>
      </c>
      <c r="AO122" s="73" t="s">
        <v>66</v>
      </c>
      <c r="AP122" s="72">
        <v>14760000</v>
      </c>
      <c r="AQ122" s="73" t="s">
        <v>95</v>
      </c>
      <c r="AR122" s="72">
        <v>0</v>
      </c>
      <c r="AS122" s="118" t="s">
        <v>74</v>
      </c>
      <c r="AT122" s="216">
        <v>2700000</v>
      </c>
      <c r="AU122" s="83">
        <f t="shared" si="8"/>
        <v>12060000</v>
      </c>
      <c r="AV122" s="84">
        <f t="shared" si="9"/>
        <v>0.18292682926829268</v>
      </c>
      <c r="AW122" s="214" t="s">
        <v>74</v>
      </c>
      <c r="AX122" s="73" t="s">
        <v>106</v>
      </c>
      <c r="AY122" s="72" t="s">
        <v>1393</v>
      </c>
      <c r="AZ122" s="70" t="s">
        <v>66</v>
      </c>
      <c r="BA122" s="70" t="s">
        <v>66</v>
      </c>
    </row>
    <row r="123" spans="2:53" x14ac:dyDescent="0.25">
      <c r="B123" s="70">
        <v>2024</v>
      </c>
      <c r="C123" s="70">
        <v>891780111</v>
      </c>
      <c r="D123" s="71" t="s">
        <v>63</v>
      </c>
      <c r="E123" s="72" t="s">
        <v>1392</v>
      </c>
      <c r="F123" s="72" t="s">
        <v>1391</v>
      </c>
      <c r="G123" s="213">
        <v>0</v>
      </c>
      <c r="H123" s="73" t="s">
        <v>72</v>
      </c>
      <c r="I123" s="71" t="s">
        <v>64</v>
      </c>
      <c r="J123" s="72" t="s">
        <v>1390</v>
      </c>
      <c r="K123" s="72">
        <v>13860000</v>
      </c>
      <c r="L123" s="70" t="s">
        <v>67</v>
      </c>
      <c r="M123" s="72" t="s">
        <v>1389</v>
      </c>
      <c r="N123" s="72">
        <v>1083020916</v>
      </c>
      <c r="O123" s="76">
        <v>13</v>
      </c>
      <c r="P123" s="214">
        <v>45302</v>
      </c>
      <c r="Q123" s="72">
        <v>4518689382</v>
      </c>
      <c r="R123" s="215">
        <v>45309</v>
      </c>
      <c r="S123" s="72">
        <v>13860000</v>
      </c>
      <c r="T123" s="73" t="s">
        <v>65</v>
      </c>
      <c r="U123" s="72">
        <v>7631392</v>
      </c>
      <c r="V123" s="72" t="s">
        <v>1200</v>
      </c>
      <c r="W123" s="215">
        <v>45309</v>
      </c>
      <c r="X123" s="215">
        <v>45309</v>
      </c>
      <c r="Y123" s="116" t="s">
        <v>74</v>
      </c>
      <c r="Z123" s="215">
        <v>45457</v>
      </c>
      <c r="AA123" s="80">
        <f t="shared" si="5"/>
        <v>148</v>
      </c>
      <c r="AB123" s="72">
        <v>0</v>
      </c>
      <c r="AC123" s="72">
        <v>0</v>
      </c>
      <c r="AD123" s="72">
        <v>0</v>
      </c>
      <c r="AE123" s="214" t="s">
        <v>74</v>
      </c>
      <c r="AF123" s="80">
        <f t="shared" si="6"/>
        <v>0</v>
      </c>
      <c r="AG123" s="72">
        <v>0</v>
      </c>
      <c r="AH123" s="72">
        <v>0</v>
      </c>
      <c r="AI123" s="214" t="s">
        <v>74</v>
      </c>
      <c r="AJ123" s="73">
        <v>0</v>
      </c>
      <c r="AK123" s="117" t="s">
        <v>74</v>
      </c>
      <c r="AL123" s="117" t="s">
        <v>74</v>
      </c>
      <c r="AM123" s="80">
        <f t="shared" si="7"/>
        <v>0</v>
      </c>
      <c r="AN123" s="80">
        <f>+K123+AC123-AH123</f>
        <v>13860000</v>
      </c>
      <c r="AO123" s="73" t="s">
        <v>66</v>
      </c>
      <c r="AP123" s="72">
        <v>13860000</v>
      </c>
      <c r="AQ123" s="73" t="s">
        <v>95</v>
      </c>
      <c r="AR123" s="72">
        <v>0</v>
      </c>
      <c r="AS123" s="118" t="s">
        <v>74</v>
      </c>
      <c r="AT123" s="216">
        <v>1800000</v>
      </c>
      <c r="AU123" s="83">
        <f t="shared" si="8"/>
        <v>12060000</v>
      </c>
      <c r="AV123" s="84">
        <f t="shared" si="9"/>
        <v>0.12987012987012986</v>
      </c>
      <c r="AW123" s="214" t="s">
        <v>74</v>
      </c>
      <c r="AX123" s="73" t="s">
        <v>106</v>
      </c>
      <c r="AY123" s="72" t="s">
        <v>1388</v>
      </c>
      <c r="AZ123" s="70" t="s">
        <v>66</v>
      </c>
      <c r="BA123" s="70" t="s">
        <v>66</v>
      </c>
    </row>
    <row r="124" spans="2:53" x14ac:dyDescent="0.25">
      <c r="B124" s="70">
        <v>2024</v>
      </c>
      <c r="C124" s="70">
        <v>891780111</v>
      </c>
      <c r="D124" s="71" t="s">
        <v>63</v>
      </c>
      <c r="E124" s="72" t="s">
        <v>1387</v>
      </c>
      <c r="F124" s="72" t="s">
        <v>1386</v>
      </c>
      <c r="G124" s="213">
        <v>0</v>
      </c>
      <c r="H124" s="73" t="s">
        <v>72</v>
      </c>
      <c r="I124" s="71" t="s">
        <v>64</v>
      </c>
      <c r="J124" s="72" t="s">
        <v>1385</v>
      </c>
      <c r="K124" s="72">
        <v>17760000</v>
      </c>
      <c r="L124" s="70" t="s">
        <v>67</v>
      </c>
      <c r="M124" s="72" t="s">
        <v>1384</v>
      </c>
      <c r="N124" s="72">
        <v>1082926372</v>
      </c>
      <c r="O124" s="76">
        <v>13</v>
      </c>
      <c r="P124" s="214">
        <v>45302</v>
      </c>
      <c r="Q124" s="72">
        <v>4518689382</v>
      </c>
      <c r="R124" s="215">
        <v>45309</v>
      </c>
      <c r="S124" s="72">
        <v>17760000</v>
      </c>
      <c r="T124" s="73" t="s">
        <v>65</v>
      </c>
      <c r="U124" s="72">
        <v>12621405</v>
      </c>
      <c r="V124" s="72" t="s">
        <v>546</v>
      </c>
      <c r="W124" s="215">
        <v>45309</v>
      </c>
      <c r="X124" s="215">
        <v>45309</v>
      </c>
      <c r="Y124" s="116" t="s">
        <v>74</v>
      </c>
      <c r="Z124" s="215">
        <v>45457</v>
      </c>
      <c r="AA124" s="80">
        <f t="shared" si="5"/>
        <v>148</v>
      </c>
      <c r="AB124" s="72">
        <v>0</v>
      </c>
      <c r="AC124" s="72">
        <v>0</v>
      </c>
      <c r="AD124" s="72">
        <v>0</v>
      </c>
      <c r="AE124" s="214" t="s">
        <v>74</v>
      </c>
      <c r="AF124" s="80">
        <f t="shared" si="6"/>
        <v>0</v>
      </c>
      <c r="AG124" s="72">
        <v>0</v>
      </c>
      <c r="AH124" s="72">
        <v>0</v>
      </c>
      <c r="AI124" s="214" t="s">
        <v>74</v>
      </c>
      <c r="AJ124" s="73">
        <v>0</v>
      </c>
      <c r="AK124" s="117" t="s">
        <v>74</v>
      </c>
      <c r="AL124" s="117" t="s">
        <v>74</v>
      </c>
      <c r="AM124" s="80">
        <f t="shared" si="7"/>
        <v>0</v>
      </c>
      <c r="AN124" s="80">
        <f>+K124+AC124-AH124</f>
        <v>17760000</v>
      </c>
      <c r="AO124" s="73" t="s">
        <v>66</v>
      </c>
      <c r="AP124" s="72">
        <v>17760000</v>
      </c>
      <c r="AQ124" s="73" t="s">
        <v>95</v>
      </c>
      <c r="AR124" s="72">
        <v>0</v>
      </c>
      <c r="AS124" s="118" t="s">
        <v>74</v>
      </c>
      <c r="AT124" s="216">
        <v>1680000</v>
      </c>
      <c r="AU124" s="83">
        <f t="shared" si="8"/>
        <v>16080000</v>
      </c>
      <c r="AV124" s="84">
        <f t="shared" si="9"/>
        <v>9.45945945945946E-2</v>
      </c>
      <c r="AW124" s="214" t="s">
        <v>74</v>
      </c>
      <c r="AX124" s="73" t="s">
        <v>106</v>
      </c>
      <c r="AY124" s="72" t="s">
        <v>1383</v>
      </c>
      <c r="AZ124" s="70" t="s">
        <v>66</v>
      </c>
      <c r="BA124" s="70" t="s">
        <v>66</v>
      </c>
    </row>
    <row r="125" spans="2:53" x14ac:dyDescent="0.25">
      <c r="B125" s="70">
        <v>2024</v>
      </c>
      <c r="C125" s="70">
        <v>891780111</v>
      </c>
      <c r="D125" s="71" t="s">
        <v>63</v>
      </c>
      <c r="E125" s="72" t="s">
        <v>1382</v>
      </c>
      <c r="F125" s="72" t="s">
        <v>1381</v>
      </c>
      <c r="G125" s="213">
        <v>0</v>
      </c>
      <c r="H125" s="73" t="s">
        <v>72</v>
      </c>
      <c r="I125" s="71" t="s">
        <v>64</v>
      </c>
      <c r="J125" s="72" t="s">
        <v>1380</v>
      </c>
      <c r="K125" s="72">
        <v>23187000</v>
      </c>
      <c r="L125" s="70" t="s">
        <v>67</v>
      </c>
      <c r="M125" s="72" t="s">
        <v>1379</v>
      </c>
      <c r="N125" s="72">
        <v>18491956</v>
      </c>
      <c r="O125" s="76">
        <v>13</v>
      </c>
      <c r="P125" s="214">
        <v>45302</v>
      </c>
      <c r="Q125" s="72">
        <v>4518689382</v>
      </c>
      <c r="R125" s="215">
        <v>45309</v>
      </c>
      <c r="S125" s="72">
        <v>23187000</v>
      </c>
      <c r="T125" s="73" t="s">
        <v>65</v>
      </c>
      <c r="U125" s="72">
        <v>12621405</v>
      </c>
      <c r="V125" s="72" t="s">
        <v>546</v>
      </c>
      <c r="W125" s="215">
        <v>45309</v>
      </c>
      <c r="X125" s="215">
        <v>45309</v>
      </c>
      <c r="Y125" s="116" t="s">
        <v>74</v>
      </c>
      <c r="Z125" s="215">
        <v>45457</v>
      </c>
      <c r="AA125" s="80">
        <f t="shared" si="5"/>
        <v>148</v>
      </c>
      <c r="AB125" s="72">
        <v>0</v>
      </c>
      <c r="AC125" s="72">
        <v>0</v>
      </c>
      <c r="AD125" s="72">
        <v>0</v>
      </c>
      <c r="AE125" s="214" t="s">
        <v>74</v>
      </c>
      <c r="AF125" s="80">
        <f t="shared" si="6"/>
        <v>0</v>
      </c>
      <c r="AG125" s="72">
        <v>0</v>
      </c>
      <c r="AH125" s="72">
        <v>0</v>
      </c>
      <c r="AI125" s="214" t="s">
        <v>74</v>
      </c>
      <c r="AJ125" s="73">
        <v>0</v>
      </c>
      <c r="AK125" s="117" t="s">
        <v>74</v>
      </c>
      <c r="AL125" s="117" t="s">
        <v>74</v>
      </c>
      <c r="AM125" s="80">
        <f t="shared" si="7"/>
        <v>0</v>
      </c>
      <c r="AN125" s="80">
        <f>+K125+AC125-AH125</f>
        <v>23187000</v>
      </c>
      <c r="AO125" s="73" t="s">
        <v>66</v>
      </c>
      <c r="AP125" s="72">
        <v>23187000</v>
      </c>
      <c r="AQ125" s="73" t="s">
        <v>95</v>
      </c>
      <c r="AR125" s="72">
        <v>0</v>
      </c>
      <c r="AS125" s="118" t="s">
        <v>74</v>
      </c>
      <c r="AT125" s="216">
        <v>2193000</v>
      </c>
      <c r="AU125" s="83">
        <f t="shared" si="8"/>
        <v>20994000</v>
      </c>
      <c r="AV125" s="84">
        <f t="shared" si="9"/>
        <v>9.4578858843317376E-2</v>
      </c>
      <c r="AW125" s="214" t="s">
        <v>74</v>
      </c>
      <c r="AX125" s="73" t="s">
        <v>106</v>
      </c>
      <c r="AY125" s="72" t="s">
        <v>1378</v>
      </c>
      <c r="AZ125" s="70" t="s">
        <v>66</v>
      </c>
      <c r="BA125" s="70" t="s">
        <v>66</v>
      </c>
    </row>
    <row r="126" spans="2:53" x14ac:dyDescent="0.25">
      <c r="B126" s="70">
        <v>2024</v>
      </c>
      <c r="C126" s="70">
        <v>891780111</v>
      </c>
      <c r="D126" s="71" t="s">
        <v>63</v>
      </c>
      <c r="E126" s="72" t="s">
        <v>1377</v>
      </c>
      <c r="F126" s="72" t="s">
        <v>1376</v>
      </c>
      <c r="G126" s="213">
        <v>0</v>
      </c>
      <c r="H126" s="73" t="s">
        <v>72</v>
      </c>
      <c r="I126" s="71" t="s">
        <v>64</v>
      </c>
      <c r="J126" s="72" t="s">
        <v>1375</v>
      </c>
      <c r="K126" s="72">
        <v>18500000</v>
      </c>
      <c r="L126" s="70" t="s">
        <v>67</v>
      </c>
      <c r="M126" s="72" t="s">
        <v>1374</v>
      </c>
      <c r="N126" s="72">
        <v>57427903</v>
      </c>
      <c r="O126" s="76">
        <v>13</v>
      </c>
      <c r="P126" s="214">
        <v>45302</v>
      </c>
      <c r="Q126" s="72">
        <v>4518689382</v>
      </c>
      <c r="R126" s="215">
        <v>45309</v>
      </c>
      <c r="S126" s="72">
        <v>18500000</v>
      </c>
      <c r="T126" s="73" t="s">
        <v>65</v>
      </c>
      <c r="U126" s="72">
        <v>57441846</v>
      </c>
      <c r="V126" s="72" t="s">
        <v>1373</v>
      </c>
      <c r="W126" s="215">
        <v>45309</v>
      </c>
      <c r="X126" s="215">
        <v>45309</v>
      </c>
      <c r="Y126" s="116" t="s">
        <v>74</v>
      </c>
      <c r="Z126" s="215">
        <v>45457</v>
      </c>
      <c r="AA126" s="80">
        <f t="shared" si="5"/>
        <v>148</v>
      </c>
      <c r="AB126" s="72">
        <v>0</v>
      </c>
      <c r="AC126" s="72">
        <v>0</v>
      </c>
      <c r="AD126" s="72">
        <v>0</v>
      </c>
      <c r="AE126" s="214" t="s">
        <v>74</v>
      </c>
      <c r="AF126" s="80">
        <f t="shared" si="6"/>
        <v>0</v>
      </c>
      <c r="AG126" s="72">
        <v>0</v>
      </c>
      <c r="AH126" s="72">
        <v>0</v>
      </c>
      <c r="AI126" s="214" t="s">
        <v>74</v>
      </c>
      <c r="AJ126" s="73">
        <v>0</v>
      </c>
      <c r="AK126" s="117" t="s">
        <v>74</v>
      </c>
      <c r="AL126" s="117" t="s">
        <v>74</v>
      </c>
      <c r="AM126" s="80">
        <f t="shared" si="7"/>
        <v>0</v>
      </c>
      <c r="AN126" s="80">
        <f>+K126+AC126-AH126</f>
        <v>18500000</v>
      </c>
      <c r="AO126" s="73" t="s">
        <v>66</v>
      </c>
      <c r="AP126" s="72">
        <v>18500000</v>
      </c>
      <c r="AQ126" s="73" t="s">
        <v>95</v>
      </c>
      <c r="AR126" s="72">
        <v>0</v>
      </c>
      <c r="AS126" s="118" t="s">
        <v>74</v>
      </c>
      <c r="AT126" s="216">
        <v>1973000</v>
      </c>
      <c r="AU126" s="83">
        <f t="shared" si="8"/>
        <v>16527000</v>
      </c>
      <c r="AV126" s="84">
        <f t="shared" si="9"/>
        <v>0.10664864864864865</v>
      </c>
      <c r="AW126" s="214" t="s">
        <v>74</v>
      </c>
      <c r="AX126" s="73" t="s">
        <v>106</v>
      </c>
      <c r="AY126" s="72" t="s">
        <v>1372</v>
      </c>
      <c r="AZ126" s="70" t="s">
        <v>66</v>
      </c>
      <c r="BA126" s="70" t="s">
        <v>66</v>
      </c>
    </row>
    <row r="127" spans="2:53" x14ac:dyDescent="0.25">
      <c r="B127" s="70">
        <v>2024</v>
      </c>
      <c r="C127" s="70">
        <v>891780111</v>
      </c>
      <c r="D127" s="71" t="s">
        <v>63</v>
      </c>
      <c r="E127" s="72" t="s">
        <v>1371</v>
      </c>
      <c r="F127" s="72" t="s">
        <v>1370</v>
      </c>
      <c r="G127" s="213">
        <v>0</v>
      </c>
      <c r="H127" s="73" t="s">
        <v>72</v>
      </c>
      <c r="I127" s="71" t="s">
        <v>64</v>
      </c>
      <c r="J127" s="72" t="s">
        <v>1202</v>
      </c>
      <c r="K127" s="72">
        <v>4200000</v>
      </c>
      <c r="L127" s="70" t="s">
        <v>67</v>
      </c>
      <c r="M127" s="72" t="s">
        <v>1369</v>
      </c>
      <c r="N127" s="72">
        <v>1007900189</v>
      </c>
      <c r="O127" s="76">
        <v>14</v>
      </c>
      <c r="P127" s="215">
        <v>45302</v>
      </c>
      <c r="Q127" s="72">
        <v>2126349000</v>
      </c>
      <c r="R127" s="215">
        <v>45309</v>
      </c>
      <c r="S127" s="72">
        <v>4200000</v>
      </c>
      <c r="T127" s="73" t="s">
        <v>65</v>
      </c>
      <c r="U127" s="72">
        <v>7631392</v>
      </c>
      <c r="V127" s="72" t="s">
        <v>1200</v>
      </c>
      <c r="W127" s="215">
        <v>45309</v>
      </c>
      <c r="X127" s="215">
        <v>45309</v>
      </c>
      <c r="Y127" s="116" t="s">
        <v>74</v>
      </c>
      <c r="Z127" s="215">
        <v>45362</v>
      </c>
      <c r="AA127" s="80">
        <f t="shared" si="5"/>
        <v>53</v>
      </c>
      <c r="AB127" s="72">
        <v>0</v>
      </c>
      <c r="AC127" s="72">
        <v>0</v>
      </c>
      <c r="AD127" s="72">
        <v>0</v>
      </c>
      <c r="AE127" s="214" t="s">
        <v>74</v>
      </c>
      <c r="AF127" s="80">
        <f t="shared" si="6"/>
        <v>0</v>
      </c>
      <c r="AG127" s="72">
        <v>0</v>
      </c>
      <c r="AH127" s="72">
        <v>0</v>
      </c>
      <c r="AI127" s="214" t="s">
        <v>74</v>
      </c>
      <c r="AJ127" s="73">
        <v>0</v>
      </c>
      <c r="AK127" s="117" t="s">
        <v>74</v>
      </c>
      <c r="AL127" s="117" t="s">
        <v>74</v>
      </c>
      <c r="AM127" s="80">
        <f t="shared" si="7"/>
        <v>0</v>
      </c>
      <c r="AN127" s="80">
        <f>+K127+AC127-AH127</f>
        <v>4200000</v>
      </c>
      <c r="AO127" s="73" t="s">
        <v>66</v>
      </c>
      <c r="AP127" s="72">
        <v>4200000</v>
      </c>
      <c r="AQ127" s="73" t="s">
        <v>95</v>
      </c>
      <c r="AR127" s="72">
        <v>0</v>
      </c>
      <c r="AS127" s="118" t="s">
        <v>74</v>
      </c>
      <c r="AT127" s="216">
        <v>1330000</v>
      </c>
      <c r="AU127" s="83">
        <f t="shared" si="8"/>
        <v>2870000</v>
      </c>
      <c r="AV127" s="84">
        <f t="shared" si="9"/>
        <v>0.31666666666666665</v>
      </c>
      <c r="AW127" s="214" t="s">
        <v>74</v>
      </c>
      <c r="AX127" s="73" t="s">
        <v>106</v>
      </c>
      <c r="AY127" s="72" t="s">
        <v>1368</v>
      </c>
      <c r="AZ127" s="70" t="s">
        <v>66</v>
      </c>
      <c r="BA127" s="70" t="s">
        <v>66</v>
      </c>
    </row>
    <row r="128" spans="2:53" x14ac:dyDescent="0.25">
      <c r="B128" s="70">
        <v>2024</v>
      </c>
      <c r="C128" s="70">
        <v>891780111</v>
      </c>
      <c r="D128" s="71" t="s">
        <v>63</v>
      </c>
      <c r="E128" s="72" t="s">
        <v>1367</v>
      </c>
      <c r="F128" s="72" t="s">
        <v>1366</v>
      </c>
      <c r="G128" s="213">
        <v>0</v>
      </c>
      <c r="H128" s="73" t="s">
        <v>72</v>
      </c>
      <c r="I128" s="71" t="s">
        <v>64</v>
      </c>
      <c r="J128" s="72" t="s">
        <v>1365</v>
      </c>
      <c r="K128" s="72">
        <v>16940000</v>
      </c>
      <c r="L128" s="70" t="s">
        <v>67</v>
      </c>
      <c r="M128" s="72" t="s">
        <v>1364</v>
      </c>
      <c r="N128" s="72">
        <v>1083015178</v>
      </c>
      <c r="O128" s="76">
        <v>13</v>
      </c>
      <c r="P128" s="214">
        <v>45302</v>
      </c>
      <c r="Q128" s="72">
        <v>4518689382</v>
      </c>
      <c r="R128" s="215">
        <v>45309</v>
      </c>
      <c r="S128" s="72">
        <v>16940000</v>
      </c>
      <c r="T128" s="73" t="s">
        <v>65</v>
      </c>
      <c r="U128" s="72">
        <v>85468582</v>
      </c>
      <c r="V128" s="72" t="s">
        <v>1363</v>
      </c>
      <c r="W128" s="215">
        <v>45309</v>
      </c>
      <c r="X128" s="215">
        <v>45309</v>
      </c>
      <c r="Y128" s="116" t="s">
        <v>74</v>
      </c>
      <c r="Z128" s="215">
        <v>45457</v>
      </c>
      <c r="AA128" s="80">
        <f t="shared" si="5"/>
        <v>148</v>
      </c>
      <c r="AB128" s="72">
        <v>0</v>
      </c>
      <c r="AC128" s="72">
        <v>0</v>
      </c>
      <c r="AD128" s="72">
        <v>0</v>
      </c>
      <c r="AE128" s="214" t="s">
        <v>74</v>
      </c>
      <c r="AF128" s="80">
        <f t="shared" si="6"/>
        <v>0</v>
      </c>
      <c r="AG128" s="72">
        <v>0</v>
      </c>
      <c r="AH128" s="72">
        <v>0</v>
      </c>
      <c r="AI128" s="214" t="s">
        <v>74</v>
      </c>
      <c r="AJ128" s="73">
        <v>0</v>
      </c>
      <c r="AK128" s="117" t="s">
        <v>74</v>
      </c>
      <c r="AL128" s="117" t="s">
        <v>74</v>
      </c>
      <c r="AM128" s="80">
        <f t="shared" si="7"/>
        <v>0</v>
      </c>
      <c r="AN128" s="80">
        <f>+K128+AC128-AH128</f>
        <v>16940000</v>
      </c>
      <c r="AO128" s="73" t="s">
        <v>66</v>
      </c>
      <c r="AP128" s="72">
        <v>16940000</v>
      </c>
      <c r="AQ128" s="73" t="s">
        <v>95</v>
      </c>
      <c r="AR128" s="72">
        <v>0</v>
      </c>
      <c r="AS128" s="118" t="s">
        <v>74</v>
      </c>
      <c r="AT128" s="216">
        <v>2200000</v>
      </c>
      <c r="AU128" s="83">
        <f t="shared" si="8"/>
        <v>14740000</v>
      </c>
      <c r="AV128" s="84">
        <f t="shared" si="9"/>
        <v>0.12987012987012986</v>
      </c>
      <c r="AW128" s="214" t="s">
        <v>74</v>
      </c>
      <c r="AX128" s="73" t="s">
        <v>106</v>
      </c>
      <c r="AY128" s="72" t="s">
        <v>1362</v>
      </c>
      <c r="AZ128" s="70" t="s">
        <v>66</v>
      </c>
      <c r="BA128" s="70" t="s">
        <v>66</v>
      </c>
    </row>
    <row r="129" spans="2:53" x14ac:dyDescent="0.25">
      <c r="B129" s="70">
        <v>2024</v>
      </c>
      <c r="C129" s="70">
        <v>891780111</v>
      </c>
      <c r="D129" s="71" t="s">
        <v>63</v>
      </c>
      <c r="E129" s="72" t="s">
        <v>1361</v>
      </c>
      <c r="F129" s="72" t="s">
        <v>1360</v>
      </c>
      <c r="G129" s="213">
        <v>0</v>
      </c>
      <c r="H129" s="73" t="s">
        <v>72</v>
      </c>
      <c r="I129" s="71" t="s">
        <v>64</v>
      </c>
      <c r="J129" s="72" t="s">
        <v>1359</v>
      </c>
      <c r="K129" s="72">
        <v>10780000</v>
      </c>
      <c r="L129" s="70" t="s">
        <v>67</v>
      </c>
      <c r="M129" s="72" t="s">
        <v>1358</v>
      </c>
      <c r="N129" s="72">
        <v>12637472</v>
      </c>
      <c r="O129" s="76">
        <v>14</v>
      </c>
      <c r="P129" s="215">
        <v>45302</v>
      </c>
      <c r="Q129" s="72">
        <v>2126349000</v>
      </c>
      <c r="R129" s="215">
        <v>45309</v>
      </c>
      <c r="S129" s="72">
        <v>10780000</v>
      </c>
      <c r="T129" s="73" t="s">
        <v>65</v>
      </c>
      <c r="U129" s="72">
        <v>85459497</v>
      </c>
      <c r="V129" s="72" t="s">
        <v>746</v>
      </c>
      <c r="W129" s="215">
        <v>45309</v>
      </c>
      <c r="X129" s="215">
        <v>45309</v>
      </c>
      <c r="Y129" s="116" t="s">
        <v>74</v>
      </c>
      <c r="Z129" s="215">
        <v>45457</v>
      </c>
      <c r="AA129" s="80">
        <f t="shared" si="5"/>
        <v>148</v>
      </c>
      <c r="AB129" s="72">
        <v>0</v>
      </c>
      <c r="AC129" s="72">
        <v>0</v>
      </c>
      <c r="AD129" s="72">
        <v>0</v>
      </c>
      <c r="AE129" s="214" t="s">
        <v>74</v>
      </c>
      <c r="AF129" s="80">
        <f t="shared" si="6"/>
        <v>0</v>
      </c>
      <c r="AG129" s="72">
        <v>0</v>
      </c>
      <c r="AH129" s="72">
        <v>0</v>
      </c>
      <c r="AI129" s="214" t="s">
        <v>74</v>
      </c>
      <c r="AJ129" s="73">
        <v>0</v>
      </c>
      <c r="AK129" s="117" t="s">
        <v>74</v>
      </c>
      <c r="AL129" s="117" t="s">
        <v>74</v>
      </c>
      <c r="AM129" s="80">
        <f t="shared" si="7"/>
        <v>0</v>
      </c>
      <c r="AN129" s="80">
        <f>+K129+AC129-AH129</f>
        <v>10780000</v>
      </c>
      <c r="AO129" s="73" t="s">
        <v>66</v>
      </c>
      <c r="AP129" s="72">
        <v>10780000</v>
      </c>
      <c r="AQ129" s="73" t="s">
        <v>95</v>
      </c>
      <c r="AR129" s="72">
        <v>0</v>
      </c>
      <c r="AS129" s="118" t="s">
        <v>74</v>
      </c>
      <c r="AT129" s="216">
        <v>1400000</v>
      </c>
      <c r="AU129" s="83">
        <f t="shared" si="8"/>
        <v>9380000</v>
      </c>
      <c r="AV129" s="84">
        <f t="shared" si="9"/>
        <v>0.12987012987012986</v>
      </c>
      <c r="AW129" s="214" t="s">
        <v>74</v>
      </c>
      <c r="AX129" s="73" t="s">
        <v>106</v>
      </c>
      <c r="AY129" s="72" t="s">
        <v>1357</v>
      </c>
      <c r="AZ129" s="70" t="s">
        <v>66</v>
      </c>
      <c r="BA129" s="70" t="s">
        <v>66</v>
      </c>
    </row>
    <row r="130" spans="2:53" x14ac:dyDescent="0.25">
      <c r="B130" s="70">
        <v>2024</v>
      </c>
      <c r="C130" s="70">
        <v>891780111</v>
      </c>
      <c r="D130" s="71" t="s">
        <v>63</v>
      </c>
      <c r="E130" s="72" t="s">
        <v>1356</v>
      </c>
      <c r="F130" s="72" t="s">
        <v>1355</v>
      </c>
      <c r="G130" s="213">
        <v>0</v>
      </c>
      <c r="H130" s="73" t="s">
        <v>72</v>
      </c>
      <c r="I130" s="71" t="s">
        <v>64</v>
      </c>
      <c r="J130" s="72" t="s">
        <v>1354</v>
      </c>
      <c r="K130" s="72">
        <v>10500000</v>
      </c>
      <c r="L130" s="70" t="s">
        <v>67</v>
      </c>
      <c r="M130" s="72" t="s">
        <v>1353</v>
      </c>
      <c r="N130" s="72">
        <v>84455698</v>
      </c>
      <c r="O130" s="76">
        <v>14</v>
      </c>
      <c r="P130" s="215">
        <v>45302</v>
      </c>
      <c r="Q130" s="72">
        <v>2126349000</v>
      </c>
      <c r="R130" s="215">
        <v>45309</v>
      </c>
      <c r="S130" s="72">
        <v>10500000</v>
      </c>
      <c r="T130" s="73" t="s">
        <v>65</v>
      </c>
      <c r="U130" s="72">
        <v>85459497</v>
      </c>
      <c r="V130" s="72" t="s">
        <v>746</v>
      </c>
      <c r="W130" s="215">
        <v>45309</v>
      </c>
      <c r="X130" s="215">
        <v>45309</v>
      </c>
      <c r="Y130" s="116" t="s">
        <v>74</v>
      </c>
      <c r="Z130" s="215">
        <v>45457</v>
      </c>
      <c r="AA130" s="80">
        <f t="shared" si="5"/>
        <v>148</v>
      </c>
      <c r="AB130" s="72">
        <v>0</v>
      </c>
      <c r="AC130" s="72">
        <v>0</v>
      </c>
      <c r="AD130" s="72">
        <v>0</v>
      </c>
      <c r="AE130" s="214" t="s">
        <v>74</v>
      </c>
      <c r="AF130" s="80">
        <f t="shared" si="6"/>
        <v>0</v>
      </c>
      <c r="AG130" s="72">
        <v>0</v>
      </c>
      <c r="AH130" s="72">
        <v>0</v>
      </c>
      <c r="AI130" s="214" t="s">
        <v>74</v>
      </c>
      <c r="AJ130" s="73">
        <v>0</v>
      </c>
      <c r="AK130" s="117" t="s">
        <v>74</v>
      </c>
      <c r="AL130" s="117" t="s">
        <v>74</v>
      </c>
      <c r="AM130" s="80">
        <f t="shared" si="7"/>
        <v>0</v>
      </c>
      <c r="AN130" s="80">
        <f>+K130+AC130-AH130</f>
        <v>10500000</v>
      </c>
      <c r="AO130" s="73" t="s">
        <v>66</v>
      </c>
      <c r="AP130" s="72">
        <v>10500000</v>
      </c>
      <c r="AQ130" s="73" t="s">
        <v>95</v>
      </c>
      <c r="AR130" s="72">
        <v>0</v>
      </c>
      <c r="AS130" s="118" t="s">
        <v>74</v>
      </c>
      <c r="AT130" s="216">
        <v>1120000</v>
      </c>
      <c r="AU130" s="83">
        <f t="shared" si="8"/>
        <v>9380000</v>
      </c>
      <c r="AV130" s="84">
        <f t="shared" si="9"/>
        <v>0.10666666666666667</v>
      </c>
      <c r="AW130" s="214" t="s">
        <v>74</v>
      </c>
      <c r="AX130" s="73" t="s">
        <v>106</v>
      </c>
      <c r="AY130" s="72" t="s">
        <v>1352</v>
      </c>
      <c r="AZ130" s="70" t="s">
        <v>66</v>
      </c>
      <c r="BA130" s="70" t="s">
        <v>66</v>
      </c>
    </row>
    <row r="131" spans="2:53" x14ac:dyDescent="0.25">
      <c r="B131" s="70">
        <v>2024</v>
      </c>
      <c r="C131" s="70">
        <v>891780111</v>
      </c>
      <c r="D131" s="71" t="s">
        <v>63</v>
      </c>
      <c r="E131" s="72" t="s">
        <v>1351</v>
      </c>
      <c r="F131" s="72" t="s">
        <v>1350</v>
      </c>
      <c r="G131" s="213">
        <v>0</v>
      </c>
      <c r="H131" s="73" t="s">
        <v>72</v>
      </c>
      <c r="I131" s="71" t="s">
        <v>64</v>
      </c>
      <c r="J131" s="72" t="s">
        <v>1349</v>
      </c>
      <c r="K131" s="72">
        <v>12500000</v>
      </c>
      <c r="L131" s="70" t="s">
        <v>67</v>
      </c>
      <c r="M131" s="72" t="s">
        <v>1348</v>
      </c>
      <c r="N131" s="72">
        <v>57438355</v>
      </c>
      <c r="O131" s="76">
        <v>14</v>
      </c>
      <c r="P131" s="215">
        <v>45302</v>
      </c>
      <c r="Q131" s="72">
        <v>2126349000</v>
      </c>
      <c r="R131" s="215">
        <v>45309</v>
      </c>
      <c r="S131" s="72">
        <v>12500000</v>
      </c>
      <c r="T131" s="73" t="s">
        <v>65</v>
      </c>
      <c r="U131" s="72">
        <v>85459497</v>
      </c>
      <c r="V131" s="72" t="s">
        <v>746</v>
      </c>
      <c r="W131" s="215">
        <v>45309</v>
      </c>
      <c r="X131" s="215">
        <v>45309</v>
      </c>
      <c r="Y131" s="116" t="s">
        <v>74</v>
      </c>
      <c r="Z131" s="215">
        <v>45457</v>
      </c>
      <c r="AA131" s="80">
        <f t="shared" si="5"/>
        <v>148</v>
      </c>
      <c r="AB131" s="72">
        <v>0</v>
      </c>
      <c r="AC131" s="72">
        <v>0</v>
      </c>
      <c r="AD131" s="72">
        <v>0</v>
      </c>
      <c r="AE131" s="214" t="s">
        <v>74</v>
      </c>
      <c r="AF131" s="80">
        <f t="shared" si="6"/>
        <v>0</v>
      </c>
      <c r="AG131" s="72">
        <v>0</v>
      </c>
      <c r="AH131" s="72">
        <v>0</v>
      </c>
      <c r="AI131" s="214" t="s">
        <v>74</v>
      </c>
      <c r="AJ131" s="73">
        <v>0</v>
      </c>
      <c r="AK131" s="117" t="s">
        <v>74</v>
      </c>
      <c r="AL131" s="117" t="s">
        <v>74</v>
      </c>
      <c r="AM131" s="80">
        <f t="shared" si="7"/>
        <v>0</v>
      </c>
      <c r="AN131" s="80">
        <f>+K131+AC131-AH131</f>
        <v>12500000</v>
      </c>
      <c r="AO131" s="73" t="s">
        <v>66</v>
      </c>
      <c r="AP131" s="72">
        <v>12500000</v>
      </c>
      <c r="AQ131" s="73" t="s">
        <v>95</v>
      </c>
      <c r="AR131" s="72">
        <v>0</v>
      </c>
      <c r="AS131" s="118" t="s">
        <v>74</v>
      </c>
      <c r="AT131" s="216">
        <v>1333000</v>
      </c>
      <c r="AU131" s="83">
        <f t="shared" si="8"/>
        <v>11167000</v>
      </c>
      <c r="AV131" s="84">
        <f t="shared" si="9"/>
        <v>0.10664</v>
      </c>
      <c r="AW131" s="214" t="s">
        <v>74</v>
      </c>
      <c r="AX131" s="73" t="s">
        <v>106</v>
      </c>
      <c r="AY131" s="72" t="s">
        <v>1347</v>
      </c>
      <c r="AZ131" s="70" t="s">
        <v>66</v>
      </c>
      <c r="BA131" s="70" t="s">
        <v>66</v>
      </c>
    </row>
    <row r="132" spans="2:53" x14ac:dyDescent="0.25">
      <c r="B132" s="70">
        <v>2024</v>
      </c>
      <c r="C132" s="70">
        <v>891780111</v>
      </c>
      <c r="D132" s="71" t="s">
        <v>63</v>
      </c>
      <c r="E132" s="72" t="s">
        <v>1346</v>
      </c>
      <c r="F132" s="72" t="s">
        <v>1345</v>
      </c>
      <c r="G132" s="213">
        <v>0</v>
      </c>
      <c r="H132" s="73" t="s">
        <v>72</v>
      </c>
      <c r="I132" s="71" t="s">
        <v>64</v>
      </c>
      <c r="J132" s="72" t="s">
        <v>1344</v>
      </c>
      <c r="K132" s="72">
        <v>16500000</v>
      </c>
      <c r="L132" s="70" t="s">
        <v>67</v>
      </c>
      <c r="M132" s="72" t="s">
        <v>1343</v>
      </c>
      <c r="N132" s="72">
        <v>75035405</v>
      </c>
      <c r="O132" s="76">
        <v>13</v>
      </c>
      <c r="P132" s="214">
        <v>45302</v>
      </c>
      <c r="Q132" s="72">
        <v>4518689382</v>
      </c>
      <c r="R132" s="215">
        <v>45309</v>
      </c>
      <c r="S132" s="72">
        <v>16500000</v>
      </c>
      <c r="T132" s="73" t="s">
        <v>65</v>
      </c>
      <c r="U132" s="72">
        <v>85152695</v>
      </c>
      <c r="V132" s="72" t="s">
        <v>865</v>
      </c>
      <c r="W132" s="215">
        <v>45309</v>
      </c>
      <c r="X132" s="215">
        <v>45309</v>
      </c>
      <c r="Y132" s="116" t="s">
        <v>74</v>
      </c>
      <c r="Z132" s="215">
        <v>45457</v>
      </c>
      <c r="AA132" s="80">
        <f t="shared" si="5"/>
        <v>148</v>
      </c>
      <c r="AB132" s="72">
        <v>0</v>
      </c>
      <c r="AC132" s="72">
        <v>0</v>
      </c>
      <c r="AD132" s="72">
        <v>0</v>
      </c>
      <c r="AE132" s="214" t="s">
        <v>74</v>
      </c>
      <c r="AF132" s="80">
        <f t="shared" si="6"/>
        <v>0</v>
      </c>
      <c r="AG132" s="72">
        <v>0</v>
      </c>
      <c r="AH132" s="72">
        <v>0</v>
      </c>
      <c r="AI132" s="214" t="s">
        <v>74</v>
      </c>
      <c r="AJ132" s="73">
        <v>0</v>
      </c>
      <c r="AK132" s="117" t="s">
        <v>74</v>
      </c>
      <c r="AL132" s="117" t="s">
        <v>74</v>
      </c>
      <c r="AM132" s="80">
        <f t="shared" si="7"/>
        <v>0</v>
      </c>
      <c r="AN132" s="80">
        <f>+K132+AC132-AH132</f>
        <v>16500000</v>
      </c>
      <c r="AO132" s="73" t="s">
        <v>66</v>
      </c>
      <c r="AP132" s="72">
        <v>16500000</v>
      </c>
      <c r="AQ132" s="73" t="s">
        <v>95</v>
      </c>
      <c r="AR132" s="72">
        <v>0</v>
      </c>
      <c r="AS132" s="118" t="s">
        <v>74</v>
      </c>
      <c r="AT132" s="216">
        <v>1760000</v>
      </c>
      <c r="AU132" s="83">
        <f t="shared" si="8"/>
        <v>14740000</v>
      </c>
      <c r="AV132" s="84">
        <f t="shared" si="9"/>
        <v>0.10666666666666667</v>
      </c>
      <c r="AW132" s="214" t="s">
        <v>74</v>
      </c>
      <c r="AX132" s="73" t="s">
        <v>106</v>
      </c>
      <c r="AY132" s="72" t="s">
        <v>1342</v>
      </c>
      <c r="AZ132" s="70" t="s">
        <v>66</v>
      </c>
      <c r="BA132" s="70" t="s">
        <v>66</v>
      </c>
    </row>
    <row r="133" spans="2:53" x14ac:dyDescent="0.25">
      <c r="B133" s="70">
        <v>2024</v>
      </c>
      <c r="C133" s="70">
        <v>891780111</v>
      </c>
      <c r="D133" s="71" t="s">
        <v>63</v>
      </c>
      <c r="E133" s="72" t="s">
        <v>1341</v>
      </c>
      <c r="F133" s="72" t="s">
        <v>1340</v>
      </c>
      <c r="G133" s="213">
        <v>0</v>
      </c>
      <c r="H133" s="73" t="s">
        <v>72</v>
      </c>
      <c r="I133" s="71" t="s">
        <v>64</v>
      </c>
      <c r="J133" s="72" t="s">
        <v>1339</v>
      </c>
      <c r="K133" s="72">
        <v>10500000</v>
      </c>
      <c r="L133" s="70" t="s">
        <v>67</v>
      </c>
      <c r="M133" s="72" t="s">
        <v>1338</v>
      </c>
      <c r="N133" s="72">
        <v>19517646</v>
      </c>
      <c r="O133" s="76">
        <v>14</v>
      </c>
      <c r="P133" s="215">
        <v>45302</v>
      </c>
      <c r="Q133" s="72">
        <v>2126349000</v>
      </c>
      <c r="R133" s="215">
        <v>45309</v>
      </c>
      <c r="S133" s="72">
        <v>10500000</v>
      </c>
      <c r="T133" s="73" t="s">
        <v>65</v>
      </c>
      <c r="U133" s="72">
        <v>85152695</v>
      </c>
      <c r="V133" s="72" t="s">
        <v>865</v>
      </c>
      <c r="W133" s="215">
        <v>45309</v>
      </c>
      <c r="X133" s="215">
        <v>45309</v>
      </c>
      <c r="Y133" s="116" t="s">
        <v>74</v>
      </c>
      <c r="Z133" s="215">
        <v>45457</v>
      </c>
      <c r="AA133" s="80">
        <f t="shared" si="5"/>
        <v>148</v>
      </c>
      <c r="AB133" s="72">
        <v>0</v>
      </c>
      <c r="AC133" s="72">
        <v>0</v>
      </c>
      <c r="AD133" s="72">
        <v>0</v>
      </c>
      <c r="AE133" s="214" t="s">
        <v>74</v>
      </c>
      <c r="AF133" s="80">
        <f t="shared" si="6"/>
        <v>0</v>
      </c>
      <c r="AG133" s="72">
        <v>0</v>
      </c>
      <c r="AH133" s="72">
        <v>0</v>
      </c>
      <c r="AI133" s="214" t="s">
        <v>74</v>
      </c>
      <c r="AJ133" s="73">
        <v>0</v>
      </c>
      <c r="AK133" s="117" t="s">
        <v>74</v>
      </c>
      <c r="AL133" s="117" t="s">
        <v>74</v>
      </c>
      <c r="AM133" s="80">
        <f t="shared" si="7"/>
        <v>0</v>
      </c>
      <c r="AN133" s="80">
        <f>+K133+AC133-AH133</f>
        <v>10500000</v>
      </c>
      <c r="AO133" s="73" t="s">
        <v>66</v>
      </c>
      <c r="AP133" s="72">
        <v>10500000</v>
      </c>
      <c r="AQ133" s="73" t="s">
        <v>95</v>
      </c>
      <c r="AR133" s="72">
        <v>0</v>
      </c>
      <c r="AS133" s="118" t="s">
        <v>74</v>
      </c>
      <c r="AT133" s="216">
        <v>1120000</v>
      </c>
      <c r="AU133" s="83">
        <f t="shared" si="8"/>
        <v>9380000</v>
      </c>
      <c r="AV133" s="84">
        <f t="shared" si="9"/>
        <v>0.10666666666666667</v>
      </c>
      <c r="AW133" s="214" t="s">
        <v>74</v>
      </c>
      <c r="AX133" s="73" t="s">
        <v>106</v>
      </c>
      <c r="AY133" s="72" t="s">
        <v>1337</v>
      </c>
      <c r="AZ133" s="70" t="s">
        <v>66</v>
      </c>
      <c r="BA133" s="70" t="s">
        <v>66</v>
      </c>
    </row>
    <row r="134" spans="2:53" x14ac:dyDescent="0.25">
      <c r="B134" s="70">
        <v>2024</v>
      </c>
      <c r="C134" s="70">
        <v>891780111</v>
      </c>
      <c r="D134" s="71" t="s">
        <v>63</v>
      </c>
      <c r="E134" s="72" t="s">
        <v>1336</v>
      </c>
      <c r="F134" s="72" t="s">
        <v>1335</v>
      </c>
      <c r="G134" s="213">
        <v>0</v>
      </c>
      <c r="H134" s="73" t="s">
        <v>72</v>
      </c>
      <c r="I134" s="71" t="s">
        <v>64</v>
      </c>
      <c r="J134" s="72" t="s">
        <v>1334</v>
      </c>
      <c r="K134" s="72">
        <v>18000000</v>
      </c>
      <c r="L134" s="70" t="s">
        <v>67</v>
      </c>
      <c r="M134" s="72" t="s">
        <v>1333</v>
      </c>
      <c r="N134" s="72">
        <v>1082964829</v>
      </c>
      <c r="O134" s="76">
        <v>13</v>
      </c>
      <c r="P134" s="214">
        <v>45302</v>
      </c>
      <c r="Q134" s="72">
        <v>4518689382</v>
      </c>
      <c r="R134" s="215">
        <v>45309</v>
      </c>
      <c r="S134" s="72">
        <v>18000000</v>
      </c>
      <c r="T134" s="73" t="s">
        <v>65</v>
      </c>
      <c r="U134" s="72">
        <v>85152695</v>
      </c>
      <c r="V134" s="72" t="s">
        <v>865</v>
      </c>
      <c r="W134" s="215">
        <v>45309</v>
      </c>
      <c r="X134" s="215">
        <v>45309</v>
      </c>
      <c r="Y134" s="116" t="s">
        <v>74</v>
      </c>
      <c r="Z134" s="215">
        <v>45457</v>
      </c>
      <c r="AA134" s="80">
        <f t="shared" si="5"/>
        <v>148</v>
      </c>
      <c r="AB134" s="72">
        <v>0</v>
      </c>
      <c r="AC134" s="72">
        <v>0</v>
      </c>
      <c r="AD134" s="72">
        <v>0</v>
      </c>
      <c r="AE134" s="214" t="s">
        <v>74</v>
      </c>
      <c r="AF134" s="80">
        <f t="shared" si="6"/>
        <v>0</v>
      </c>
      <c r="AG134" s="72">
        <v>0</v>
      </c>
      <c r="AH134" s="72">
        <v>0</v>
      </c>
      <c r="AI134" s="214" t="s">
        <v>74</v>
      </c>
      <c r="AJ134" s="73">
        <v>0</v>
      </c>
      <c r="AK134" s="117" t="s">
        <v>74</v>
      </c>
      <c r="AL134" s="117" t="s">
        <v>74</v>
      </c>
      <c r="AM134" s="80">
        <f t="shared" si="7"/>
        <v>0</v>
      </c>
      <c r="AN134" s="80">
        <f>+K134+AC134-AH134</f>
        <v>18000000</v>
      </c>
      <c r="AO134" s="73" t="s">
        <v>66</v>
      </c>
      <c r="AP134" s="72">
        <v>18000000</v>
      </c>
      <c r="AQ134" s="73" t="s">
        <v>95</v>
      </c>
      <c r="AR134" s="72">
        <v>0</v>
      </c>
      <c r="AS134" s="118" t="s">
        <v>74</v>
      </c>
      <c r="AT134" s="216">
        <v>1920000</v>
      </c>
      <c r="AU134" s="83">
        <f t="shared" si="8"/>
        <v>16080000</v>
      </c>
      <c r="AV134" s="84">
        <f t="shared" si="9"/>
        <v>0.10666666666666667</v>
      </c>
      <c r="AW134" s="214" t="s">
        <v>74</v>
      </c>
      <c r="AX134" s="73" t="s">
        <v>106</v>
      </c>
      <c r="AY134" s="72" t="s">
        <v>1332</v>
      </c>
      <c r="AZ134" s="70" t="s">
        <v>66</v>
      </c>
      <c r="BA134" s="70" t="s">
        <v>66</v>
      </c>
    </row>
    <row r="135" spans="2:53" x14ac:dyDescent="0.25">
      <c r="B135" s="70">
        <v>2024</v>
      </c>
      <c r="C135" s="70">
        <v>891780111</v>
      </c>
      <c r="D135" s="71" t="s">
        <v>63</v>
      </c>
      <c r="E135" s="72" t="s">
        <v>1331</v>
      </c>
      <c r="F135" s="72" t="s">
        <v>1330</v>
      </c>
      <c r="G135" s="213">
        <v>0</v>
      </c>
      <c r="H135" s="73" t="s">
        <v>72</v>
      </c>
      <c r="I135" s="71" t="s">
        <v>64</v>
      </c>
      <c r="J135" s="72" t="s">
        <v>1329</v>
      </c>
      <c r="K135" s="72">
        <v>16500000</v>
      </c>
      <c r="L135" s="70" t="s">
        <v>67</v>
      </c>
      <c r="M135" s="72" t="s">
        <v>1328</v>
      </c>
      <c r="N135" s="72">
        <v>1082948279</v>
      </c>
      <c r="O135" s="76">
        <v>13</v>
      </c>
      <c r="P135" s="214">
        <v>45302</v>
      </c>
      <c r="Q135" s="72">
        <v>4518689382</v>
      </c>
      <c r="R135" s="215">
        <v>45309</v>
      </c>
      <c r="S135" s="72">
        <v>16500000</v>
      </c>
      <c r="T135" s="73" t="s">
        <v>65</v>
      </c>
      <c r="U135" s="72">
        <v>36557666</v>
      </c>
      <c r="V135" s="72" t="s">
        <v>779</v>
      </c>
      <c r="W135" s="215">
        <v>45309</v>
      </c>
      <c r="X135" s="215">
        <v>45309</v>
      </c>
      <c r="Y135" s="116" t="s">
        <v>74</v>
      </c>
      <c r="Z135" s="215">
        <v>45457</v>
      </c>
      <c r="AA135" s="80">
        <f t="shared" si="5"/>
        <v>148</v>
      </c>
      <c r="AB135" s="72">
        <v>0</v>
      </c>
      <c r="AC135" s="72">
        <v>0</v>
      </c>
      <c r="AD135" s="72">
        <v>0</v>
      </c>
      <c r="AE135" s="214" t="s">
        <v>74</v>
      </c>
      <c r="AF135" s="80">
        <f t="shared" si="6"/>
        <v>0</v>
      </c>
      <c r="AG135" s="72">
        <v>0</v>
      </c>
      <c r="AH135" s="72">
        <v>0</v>
      </c>
      <c r="AI135" s="214" t="s">
        <v>74</v>
      </c>
      <c r="AJ135" s="73">
        <v>0</v>
      </c>
      <c r="AK135" s="117" t="s">
        <v>74</v>
      </c>
      <c r="AL135" s="117" t="s">
        <v>74</v>
      </c>
      <c r="AM135" s="80">
        <f t="shared" si="7"/>
        <v>0</v>
      </c>
      <c r="AN135" s="80">
        <f>+K135+AC135-AH135</f>
        <v>16500000</v>
      </c>
      <c r="AO135" s="73" t="s">
        <v>66</v>
      </c>
      <c r="AP135" s="72">
        <v>16500000</v>
      </c>
      <c r="AQ135" s="73" t="s">
        <v>95</v>
      </c>
      <c r="AR135" s="72">
        <v>0</v>
      </c>
      <c r="AS135" s="118" t="s">
        <v>74</v>
      </c>
      <c r="AT135" s="216">
        <v>1760000</v>
      </c>
      <c r="AU135" s="83">
        <f t="shared" si="8"/>
        <v>14740000</v>
      </c>
      <c r="AV135" s="84">
        <f t="shared" si="9"/>
        <v>0.10666666666666667</v>
      </c>
      <c r="AW135" s="214" t="s">
        <v>74</v>
      </c>
      <c r="AX135" s="73" t="s">
        <v>106</v>
      </c>
      <c r="AY135" s="72" t="s">
        <v>1327</v>
      </c>
      <c r="AZ135" s="70" t="s">
        <v>66</v>
      </c>
      <c r="BA135" s="70" t="s">
        <v>66</v>
      </c>
    </row>
    <row r="136" spans="2:53" x14ac:dyDescent="0.25">
      <c r="B136" s="70">
        <v>2024</v>
      </c>
      <c r="C136" s="70">
        <v>891780111</v>
      </c>
      <c r="D136" s="71" t="s">
        <v>63</v>
      </c>
      <c r="E136" s="72" t="s">
        <v>1326</v>
      </c>
      <c r="F136" s="72" t="s">
        <v>1325</v>
      </c>
      <c r="G136" s="213">
        <v>0</v>
      </c>
      <c r="H136" s="73" t="s">
        <v>72</v>
      </c>
      <c r="I136" s="71" t="s">
        <v>64</v>
      </c>
      <c r="J136" s="72" t="s">
        <v>1324</v>
      </c>
      <c r="K136" s="72">
        <v>15000000</v>
      </c>
      <c r="L136" s="70" t="s">
        <v>67</v>
      </c>
      <c r="M136" s="72" t="s">
        <v>1323</v>
      </c>
      <c r="N136" s="72">
        <v>7634587</v>
      </c>
      <c r="O136" s="76">
        <v>13</v>
      </c>
      <c r="P136" s="214">
        <v>45302</v>
      </c>
      <c r="Q136" s="72">
        <v>4518689382</v>
      </c>
      <c r="R136" s="215">
        <v>45309</v>
      </c>
      <c r="S136" s="72">
        <v>15000000</v>
      </c>
      <c r="T136" s="73" t="s">
        <v>65</v>
      </c>
      <c r="U136" s="72">
        <v>85152695</v>
      </c>
      <c r="V136" s="72" t="s">
        <v>865</v>
      </c>
      <c r="W136" s="215">
        <v>45309</v>
      </c>
      <c r="X136" s="215">
        <v>45309</v>
      </c>
      <c r="Y136" s="116" t="s">
        <v>74</v>
      </c>
      <c r="Z136" s="215">
        <v>45457</v>
      </c>
      <c r="AA136" s="80">
        <f t="shared" ref="AA136:AA199" si="10">+IF(Y136="1800-01-01",Z136-X136,Z136-Y136)</f>
        <v>148</v>
      </c>
      <c r="AB136" s="72">
        <v>0</v>
      </c>
      <c r="AC136" s="72">
        <v>0</v>
      </c>
      <c r="AD136" s="72">
        <v>0</v>
      </c>
      <c r="AE136" s="214" t="s">
        <v>74</v>
      </c>
      <c r="AF136" s="80">
        <f t="shared" ref="AF136:AF199" si="11">+IF(AE136="1800-01-01",0,AE136-Z136)</f>
        <v>0</v>
      </c>
      <c r="AG136" s="72">
        <v>0</v>
      </c>
      <c r="AH136" s="72">
        <v>0</v>
      </c>
      <c r="AI136" s="214" t="s">
        <v>74</v>
      </c>
      <c r="AJ136" s="73">
        <v>0</v>
      </c>
      <c r="AK136" s="117" t="s">
        <v>74</v>
      </c>
      <c r="AL136" s="117" t="s">
        <v>74</v>
      </c>
      <c r="AM136" s="80">
        <f t="shared" ref="AM136:AM199" si="12">+IF(AK136="1800-01-01",0,AL136-AK136)</f>
        <v>0</v>
      </c>
      <c r="AN136" s="80">
        <f>+K136+AC136-AH136</f>
        <v>15000000</v>
      </c>
      <c r="AO136" s="73" t="s">
        <v>66</v>
      </c>
      <c r="AP136" s="72">
        <v>15000000</v>
      </c>
      <c r="AQ136" s="73" t="s">
        <v>95</v>
      </c>
      <c r="AR136" s="72">
        <v>0</v>
      </c>
      <c r="AS136" s="118" t="s">
        <v>74</v>
      </c>
      <c r="AT136" s="216">
        <v>1600000</v>
      </c>
      <c r="AU136" s="83">
        <f t="shared" ref="AU136:AU199" si="13">AN136-AT136</f>
        <v>13400000</v>
      </c>
      <c r="AV136" s="84">
        <f t="shared" ref="AV136:AV199" si="14">+IFERROR(AT136/AN136,"_")</f>
        <v>0.10666666666666667</v>
      </c>
      <c r="AW136" s="214" t="s">
        <v>74</v>
      </c>
      <c r="AX136" s="73" t="s">
        <v>106</v>
      </c>
      <c r="AY136" s="72" t="s">
        <v>1322</v>
      </c>
      <c r="AZ136" s="70" t="s">
        <v>66</v>
      </c>
      <c r="BA136" s="70" t="s">
        <v>66</v>
      </c>
    </row>
    <row r="137" spans="2:53" x14ac:dyDescent="0.25">
      <c r="B137" s="70">
        <v>2024</v>
      </c>
      <c r="C137" s="70">
        <v>891780111</v>
      </c>
      <c r="D137" s="71" t="s">
        <v>63</v>
      </c>
      <c r="E137" s="72" t="s">
        <v>1321</v>
      </c>
      <c r="F137" s="72" t="s">
        <v>1320</v>
      </c>
      <c r="G137" s="213">
        <v>0</v>
      </c>
      <c r="H137" s="73" t="s">
        <v>72</v>
      </c>
      <c r="I137" s="71" t="s">
        <v>64</v>
      </c>
      <c r="J137" s="72" t="s">
        <v>1319</v>
      </c>
      <c r="K137" s="72">
        <v>12833000</v>
      </c>
      <c r="L137" s="70" t="s">
        <v>67</v>
      </c>
      <c r="M137" s="72" t="s">
        <v>1318</v>
      </c>
      <c r="N137" s="72">
        <v>57428933</v>
      </c>
      <c r="O137" s="76">
        <v>14</v>
      </c>
      <c r="P137" s="215">
        <v>45302</v>
      </c>
      <c r="Q137" s="72">
        <v>2126349000</v>
      </c>
      <c r="R137" s="215">
        <v>45309</v>
      </c>
      <c r="S137" s="72">
        <v>12833000</v>
      </c>
      <c r="T137" s="73" t="s">
        <v>65</v>
      </c>
      <c r="U137" s="72">
        <v>57435262</v>
      </c>
      <c r="V137" s="72" t="s">
        <v>1206</v>
      </c>
      <c r="W137" s="215">
        <v>45309</v>
      </c>
      <c r="X137" s="215">
        <v>45309</v>
      </c>
      <c r="Y137" s="116" t="s">
        <v>74</v>
      </c>
      <c r="Z137" s="215">
        <v>45457</v>
      </c>
      <c r="AA137" s="80">
        <f t="shared" si="10"/>
        <v>148</v>
      </c>
      <c r="AB137" s="72">
        <v>0</v>
      </c>
      <c r="AC137" s="72">
        <v>0</v>
      </c>
      <c r="AD137" s="72">
        <v>0</v>
      </c>
      <c r="AE137" s="214" t="s">
        <v>74</v>
      </c>
      <c r="AF137" s="80">
        <f t="shared" si="11"/>
        <v>0</v>
      </c>
      <c r="AG137" s="72">
        <v>0</v>
      </c>
      <c r="AH137" s="72">
        <v>0</v>
      </c>
      <c r="AI137" s="214" t="s">
        <v>74</v>
      </c>
      <c r="AJ137" s="73">
        <v>0</v>
      </c>
      <c r="AK137" s="117" t="s">
        <v>74</v>
      </c>
      <c r="AL137" s="117" t="s">
        <v>74</v>
      </c>
      <c r="AM137" s="80">
        <f t="shared" si="12"/>
        <v>0</v>
      </c>
      <c r="AN137" s="80">
        <f>+K137+AC137-AH137</f>
        <v>12833000</v>
      </c>
      <c r="AO137" s="73" t="s">
        <v>66</v>
      </c>
      <c r="AP137" s="72">
        <v>12833000</v>
      </c>
      <c r="AQ137" s="73" t="s">
        <v>95</v>
      </c>
      <c r="AR137" s="72">
        <v>0</v>
      </c>
      <c r="AS137" s="118" t="s">
        <v>74</v>
      </c>
      <c r="AT137" s="216">
        <v>1667000</v>
      </c>
      <c r="AU137" s="83">
        <f t="shared" si="13"/>
        <v>11166000</v>
      </c>
      <c r="AV137" s="84">
        <f t="shared" si="14"/>
        <v>0.12989947790851711</v>
      </c>
      <c r="AW137" s="214" t="s">
        <v>74</v>
      </c>
      <c r="AX137" s="73" t="s">
        <v>106</v>
      </c>
      <c r="AY137" s="72" t="s">
        <v>1317</v>
      </c>
      <c r="AZ137" s="70" t="s">
        <v>66</v>
      </c>
      <c r="BA137" s="70" t="s">
        <v>66</v>
      </c>
    </row>
    <row r="138" spans="2:53" x14ac:dyDescent="0.25">
      <c r="B138" s="70">
        <v>2024</v>
      </c>
      <c r="C138" s="70">
        <v>891780111</v>
      </c>
      <c r="D138" s="71" t="s">
        <v>63</v>
      </c>
      <c r="E138" s="72" t="s">
        <v>1316</v>
      </c>
      <c r="F138" s="72" t="s">
        <v>1315</v>
      </c>
      <c r="G138" s="213">
        <v>0</v>
      </c>
      <c r="H138" s="73" t="s">
        <v>72</v>
      </c>
      <c r="I138" s="71" t="s">
        <v>64</v>
      </c>
      <c r="J138" s="72" t="s">
        <v>1314</v>
      </c>
      <c r="K138" s="72">
        <v>13500000</v>
      </c>
      <c r="L138" s="70" t="s">
        <v>67</v>
      </c>
      <c r="M138" s="72" t="s">
        <v>1313</v>
      </c>
      <c r="N138" s="72">
        <v>1082969436</v>
      </c>
      <c r="O138" s="76">
        <v>13</v>
      </c>
      <c r="P138" s="214">
        <v>45302</v>
      </c>
      <c r="Q138" s="72">
        <v>4518689382</v>
      </c>
      <c r="R138" s="215">
        <v>45309</v>
      </c>
      <c r="S138" s="72">
        <v>13500000</v>
      </c>
      <c r="T138" s="73" t="s">
        <v>65</v>
      </c>
      <c r="U138" s="72">
        <v>36564011</v>
      </c>
      <c r="V138" s="72" t="s">
        <v>958</v>
      </c>
      <c r="W138" s="215">
        <v>45309</v>
      </c>
      <c r="X138" s="215">
        <v>45309</v>
      </c>
      <c r="Y138" s="116" t="s">
        <v>74</v>
      </c>
      <c r="Z138" s="215">
        <v>45457</v>
      </c>
      <c r="AA138" s="80">
        <f t="shared" si="10"/>
        <v>148</v>
      </c>
      <c r="AB138" s="72">
        <v>0</v>
      </c>
      <c r="AC138" s="72">
        <v>0</v>
      </c>
      <c r="AD138" s="72">
        <v>0</v>
      </c>
      <c r="AE138" s="214" t="s">
        <v>74</v>
      </c>
      <c r="AF138" s="80">
        <f t="shared" si="11"/>
        <v>0</v>
      </c>
      <c r="AG138" s="72">
        <v>0</v>
      </c>
      <c r="AH138" s="72">
        <v>0</v>
      </c>
      <c r="AI138" s="214" t="s">
        <v>74</v>
      </c>
      <c r="AJ138" s="73">
        <v>0</v>
      </c>
      <c r="AK138" s="117" t="s">
        <v>74</v>
      </c>
      <c r="AL138" s="117" t="s">
        <v>74</v>
      </c>
      <c r="AM138" s="80">
        <f t="shared" si="12"/>
        <v>0</v>
      </c>
      <c r="AN138" s="80">
        <f>+K138+AC138-AH138</f>
        <v>13500000</v>
      </c>
      <c r="AO138" s="73" t="s">
        <v>66</v>
      </c>
      <c r="AP138" s="72">
        <v>13500000</v>
      </c>
      <c r="AQ138" s="73" t="s">
        <v>95</v>
      </c>
      <c r="AR138" s="72">
        <v>0</v>
      </c>
      <c r="AS138" s="118" t="s">
        <v>74</v>
      </c>
      <c r="AT138" s="216">
        <v>1440000</v>
      </c>
      <c r="AU138" s="83">
        <f t="shared" si="13"/>
        <v>12060000</v>
      </c>
      <c r="AV138" s="84">
        <f t="shared" si="14"/>
        <v>0.10666666666666667</v>
      </c>
      <c r="AW138" s="214" t="s">
        <v>74</v>
      </c>
      <c r="AX138" s="73" t="s">
        <v>106</v>
      </c>
      <c r="AY138" s="72" t="s">
        <v>1312</v>
      </c>
      <c r="AZ138" s="70" t="s">
        <v>66</v>
      </c>
      <c r="BA138" s="70" t="s">
        <v>66</v>
      </c>
    </row>
    <row r="139" spans="2:53" x14ac:dyDescent="0.25">
      <c r="B139" s="70">
        <v>2024</v>
      </c>
      <c r="C139" s="70">
        <v>891780111</v>
      </c>
      <c r="D139" s="71" t="s">
        <v>63</v>
      </c>
      <c r="E139" s="72" t="s">
        <v>1311</v>
      </c>
      <c r="F139" s="72" t="s">
        <v>1310</v>
      </c>
      <c r="G139" s="213">
        <v>0</v>
      </c>
      <c r="H139" s="73" t="s">
        <v>72</v>
      </c>
      <c r="I139" s="71" t="s">
        <v>64</v>
      </c>
      <c r="J139" s="72" t="s">
        <v>1309</v>
      </c>
      <c r="K139" s="72">
        <v>32067000</v>
      </c>
      <c r="L139" s="70" t="s">
        <v>67</v>
      </c>
      <c r="M139" s="72" t="s">
        <v>1308</v>
      </c>
      <c r="N139" s="72">
        <v>12564024</v>
      </c>
      <c r="O139" s="76">
        <v>13</v>
      </c>
      <c r="P139" s="214">
        <v>45302</v>
      </c>
      <c r="Q139" s="72">
        <v>4518689382</v>
      </c>
      <c r="R139" s="215">
        <v>45309</v>
      </c>
      <c r="S139" s="72">
        <v>32067000</v>
      </c>
      <c r="T139" s="73" t="s">
        <v>65</v>
      </c>
      <c r="U139" s="72">
        <v>12621405</v>
      </c>
      <c r="V139" s="72" t="s">
        <v>546</v>
      </c>
      <c r="W139" s="215">
        <v>45309</v>
      </c>
      <c r="X139" s="215">
        <v>45309</v>
      </c>
      <c r="Y139" s="116" t="s">
        <v>74</v>
      </c>
      <c r="Z139" s="215">
        <v>45457</v>
      </c>
      <c r="AA139" s="80">
        <f t="shared" si="10"/>
        <v>148</v>
      </c>
      <c r="AB139" s="72">
        <v>0</v>
      </c>
      <c r="AC139" s="72">
        <v>0</v>
      </c>
      <c r="AD139" s="72">
        <v>0</v>
      </c>
      <c r="AE139" s="214" t="s">
        <v>74</v>
      </c>
      <c r="AF139" s="80">
        <f t="shared" si="11"/>
        <v>0</v>
      </c>
      <c r="AG139" s="72">
        <v>0</v>
      </c>
      <c r="AH139" s="72">
        <v>0</v>
      </c>
      <c r="AI139" s="214" t="s">
        <v>74</v>
      </c>
      <c r="AJ139" s="73">
        <v>0</v>
      </c>
      <c r="AK139" s="117" t="s">
        <v>74</v>
      </c>
      <c r="AL139" s="117" t="s">
        <v>74</v>
      </c>
      <c r="AM139" s="80">
        <f t="shared" si="12"/>
        <v>0</v>
      </c>
      <c r="AN139" s="80">
        <f>+K139+AC139-AH139</f>
        <v>32067000</v>
      </c>
      <c r="AO139" s="73" t="s">
        <v>66</v>
      </c>
      <c r="AP139" s="72">
        <v>32067000</v>
      </c>
      <c r="AQ139" s="73" t="s">
        <v>95</v>
      </c>
      <c r="AR139" s="72">
        <v>0</v>
      </c>
      <c r="AS139" s="118" t="s">
        <v>74</v>
      </c>
      <c r="AT139" s="216">
        <v>3033000</v>
      </c>
      <c r="AU139" s="83">
        <f t="shared" si="13"/>
        <v>29034000</v>
      </c>
      <c r="AV139" s="84">
        <f t="shared" si="14"/>
        <v>9.4583216390682012E-2</v>
      </c>
      <c r="AW139" s="214" t="s">
        <v>74</v>
      </c>
      <c r="AX139" s="73" t="s">
        <v>106</v>
      </c>
      <c r="AY139" s="72" t="s">
        <v>1307</v>
      </c>
      <c r="AZ139" s="70" t="s">
        <v>66</v>
      </c>
      <c r="BA139" s="70" t="s">
        <v>66</v>
      </c>
    </row>
    <row r="140" spans="2:53" x14ac:dyDescent="0.25">
      <c r="B140" s="70">
        <v>2024</v>
      </c>
      <c r="C140" s="70">
        <v>891780111</v>
      </c>
      <c r="D140" s="71" t="s">
        <v>63</v>
      </c>
      <c r="E140" s="72" t="s">
        <v>1306</v>
      </c>
      <c r="F140" s="72" t="s">
        <v>1305</v>
      </c>
      <c r="G140" s="213">
        <v>0</v>
      </c>
      <c r="H140" s="73" t="s">
        <v>72</v>
      </c>
      <c r="I140" s="71" t="s">
        <v>64</v>
      </c>
      <c r="J140" s="72" t="s">
        <v>1304</v>
      </c>
      <c r="K140" s="72">
        <v>10500000</v>
      </c>
      <c r="L140" s="70" t="s">
        <v>67</v>
      </c>
      <c r="M140" s="72" t="s">
        <v>1303</v>
      </c>
      <c r="N140" s="72">
        <v>1083040669</v>
      </c>
      <c r="O140" s="76">
        <v>14</v>
      </c>
      <c r="P140" s="215">
        <v>45302</v>
      </c>
      <c r="Q140" s="72">
        <v>2126349000</v>
      </c>
      <c r="R140" s="215">
        <v>45309</v>
      </c>
      <c r="S140" s="72">
        <v>10500000</v>
      </c>
      <c r="T140" s="73" t="s">
        <v>65</v>
      </c>
      <c r="U140" s="72">
        <v>36718996</v>
      </c>
      <c r="V140" s="72" t="s">
        <v>1179</v>
      </c>
      <c r="W140" s="215">
        <v>45309</v>
      </c>
      <c r="X140" s="215">
        <v>45309</v>
      </c>
      <c r="Y140" s="116" t="s">
        <v>74</v>
      </c>
      <c r="Z140" s="215">
        <v>45457</v>
      </c>
      <c r="AA140" s="80">
        <f t="shared" si="10"/>
        <v>148</v>
      </c>
      <c r="AB140" s="72">
        <v>0</v>
      </c>
      <c r="AC140" s="72">
        <v>0</v>
      </c>
      <c r="AD140" s="72">
        <v>0</v>
      </c>
      <c r="AE140" s="214" t="s">
        <v>74</v>
      </c>
      <c r="AF140" s="80">
        <f t="shared" si="11"/>
        <v>0</v>
      </c>
      <c r="AG140" s="72">
        <v>0</v>
      </c>
      <c r="AH140" s="72">
        <v>0</v>
      </c>
      <c r="AI140" s="214" t="s">
        <v>74</v>
      </c>
      <c r="AJ140" s="73">
        <v>0</v>
      </c>
      <c r="AK140" s="117" t="s">
        <v>74</v>
      </c>
      <c r="AL140" s="117" t="s">
        <v>74</v>
      </c>
      <c r="AM140" s="80">
        <f t="shared" si="12"/>
        <v>0</v>
      </c>
      <c r="AN140" s="80">
        <f>+K140+AC140-AH140</f>
        <v>10500000</v>
      </c>
      <c r="AO140" s="73" t="s">
        <v>66</v>
      </c>
      <c r="AP140" s="72">
        <v>10500000</v>
      </c>
      <c r="AQ140" s="73" t="s">
        <v>95</v>
      </c>
      <c r="AR140" s="72">
        <v>0</v>
      </c>
      <c r="AS140" s="118" t="s">
        <v>74</v>
      </c>
      <c r="AT140" s="216">
        <v>1120000</v>
      </c>
      <c r="AU140" s="83">
        <f t="shared" si="13"/>
        <v>9380000</v>
      </c>
      <c r="AV140" s="84">
        <f t="shared" si="14"/>
        <v>0.10666666666666667</v>
      </c>
      <c r="AW140" s="214" t="s">
        <v>74</v>
      </c>
      <c r="AX140" s="73" t="s">
        <v>106</v>
      </c>
      <c r="AY140" s="72" t="s">
        <v>1302</v>
      </c>
      <c r="AZ140" s="70" t="s">
        <v>66</v>
      </c>
      <c r="BA140" s="70" t="s">
        <v>66</v>
      </c>
    </row>
    <row r="141" spans="2:53" x14ac:dyDescent="0.25">
      <c r="B141" s="70">
        <v>2024</v>
      </c>
      <c r="C141" s="70">
        <v>891780111</v>
      </c>
      <c r="D141" s="71" t="s">
        <v>63</v>
      </c>
      <c r="E141" s="72" t="s">
        <v>1301</v>
      </c>
      <c r="F141" s="72" t="s">
        <v>1300</v>
      </c>
      <c r="G141" s="213">
        <v>0</v>
      </c>
      <c r="H141" s="73" t="s">
        <v>72</v>
      </c>
      <c r="I141" s="71" t="s">
        <v>64</v>
      </c>
      <c r="J141" s="72" t="s">
        <v>1299</v>
      </c>
      <c r="K141" s="72">
        <v>15000000</v>
      </c>
      <c r="L141" s="70" t="s">
        <v>67</v>
      </c>
      <c r="M141" s="72" t="s">
        <v>1298</v>
      </c>
      <c r="N141" s="72">
        <v>1082984161</v>
      </c>
      <c r="O141" s="76">
        <v>13</v>
      </c>
      <c r="P141" s="214">
        <v>45302</v>
      </c>
      <c r="Q141" s="72">
        <v>4518689382</v>
      </c>
      <c r="R141" s="215">
        <v>45309</v>
      </c>
      <c r="S141" s="72">
        <v>15000000</v>
      </c>
      <c r="T141" s="73" t="s">
        <v>65</v>
      </c>
      <c r="U141" s="72">
        <v>36718996</v>
      </c>
      <c r="V141" s="72" t="s">
        <v>1179</v>
      </c>
      <c r="W141" s="215">
        <v>45309</v>
      </c>
      <c r="X141" s="215">
        <v>45309</v>
      </c>
      <c r="Y141" s="116" t="s">
        <v>74</v>
      </c>
      <c r="Z141" s="215">
        <v>45457</v>
      </c>
      <c r="AA141" s="80">
        <f t="shared" si="10"/>
        <v>148</v>
      </c>
      <c r="AB141" s="72">
        <v>0</v>
      </c>
      <c r="AC141" s="72">
        <v>0</v>
      </c>
      <c r="AD141" s="72">
        <v>0</v>
      </c>
      <c r="AE141" s="214" t="s">
        <v>74</v>
      </c>
      <c r="AF141" s="80">
        <f t="shared" si="11"/>
        <v>0</v>
      </c>
      <c r="AG141" s="72">
        <v>0</v>
      </c>
      <c r="AH141" s="72">
        <v>0</v>
      </c>
      <c r="AI141" s="214" t="s">
        <v>74</v>
      </c>
      <c r="AJ141" s="73">
        <v>0</v>
      </c>
      <c r="AK141" s="117" t="s">
        <v>74</v>
      </c>
      <c r="AL141" s="117" t="s">
        <v>74</v>
      </c>
      <c r="AM141" s="80">
        <f t="shared" si="12"/>
        <v>0</v>
      </c>
      <c r="AN141" s="80">
        <f>+K141+AC141-AH141</f>
        <v>15000000</v>
      </c>
      <c r="AO141" s="73" t="s">
        <v>66</v>
      </c>
      <c r="AP141" s="72">
        <v>15000000</v>
      </c>
      <c r="AQ141" s="73" t="s">
        <v>95</v>
      </c>
      <c r="AR141" s="72">
        <v>0</v>
      </c>
      <c r="AS141" s="118" t="s">
        <v>74</v>
      </c>
      <c r="AT141" s="216">
        <v>1500000</v>
      </c>
      <c r="AU141" s="83">
        <f t="shared" si="13"/>
        <v>13500000</v>
      </c>
      <c r="AV141" s="84">
        <f t="shared" si="14"/>
        <v>0.1</v>
      </c>
      <c r="AW141" s="214" t="s">
        <v>74</v>
      </c>
      <c r="AX141" s="73" t="s">
        <v>106</v>
      </c>
      <c r="AY141" s="72" t="s">
        <v>1297</v>
      </c>
      <c r="AZ141" s="70" t="s">
        <v>66</v>
      </c>
      <c r="BA141" s="70" t="s">
        <v>66</v>
      </c>
    </row>
    <row r="142" spans="2:53" x14ac:dyDescent="0.25">
      <c r="B142" s="70">
        <v>2024</v>
      </c>
      <c r="C142" s="70">
        <v>891780111</v>
      </c>
      <c r="D142" s="71" t="s">
        <v>63</v>
      </c>
      <c r="E142" s="72" t="s">
        <v>1296</v>
      </c>
      <c r="F142" s="72" t="s">
        <v>1295</v>
      </c>
      <c r="G142" s="213">
        <v>0</v>
      </c>
      <c r="H142" s="73" t="s">
        <v>72</v>
      </c>
      <c r="I142" s="71" t="s">
        <v>64</v>
      </c>
      <c r="J142" s="72" t="s">
        <v>1294</v>
      </c>
      <c r="K142" s="72">
        <v>14760000</v>
      </c>
      <c r="L142" s="70" t="s">
        <v>67</v>
      </c>
      <c r="M142" s="72" t="s">
        <v>1293</v>
      </c>
      <c r="N142" s="72">
        <v>1084789302</v>
      </c>
      <c r="O142" s="76">
        <v>13</v>
      </c>
      <c r="P142" s="214">
        <v>45302</v>
      </c>
      <c r="Q142" s="72">
        <v>4518689382</v>
      </c>
      <c r="R142" s="215">
        <v>45309</v>
      </c>
      <c r="S142" s="72">
        <v>14760000</v>
      </c>
      <c r="T142" s="73" t="s">
        <v>65</v>
      </c>
      <c r="U142" s="72">
        <v>72004252</v>
      </c>
      <c r="V142" s="72" t="s">
        <v>671</v>
      </c>
      <c r="W142" s="215">
        <v>45309</v>
      </c>
      <c r="X142" s="215">
        <v>45309</v>
      </c>
      <c r="Y142" s="116" t="s">
        <v>74</v>
      </c>
      <c r="Z142" s="215">
        <v>45457</v>
      </c>
      <c r="AA142" s="80">
        <f t="shared" si="10"/>
        <v>148</v>
      </c>
      <c r="AB142" s="72">
        <v>0</v>
      </c>
      <c r="AC142" s="72">
        <v>0</v>
      </c>
      <c r="AD142" s="72">
        <v>0</v>
      </c>
      <c r="AE142" s="214" t="s">
        <v>74</v>
      </c>
      <c r="AF142" s="80">
        <f t="shared" si="11"/>
        <v>0</v>
      </c>
      <c r="AG142" s="72">
        <v>0</v>
      </c>
      <c r="AH142" s="72">
        <v>0</v>
      </c>
      <c r="AI142" s="214" t="s">
        <v>74</v>
      </c>
      <c r="AJ142" s="73">
        <v>0</v>
      </c>
      <c r="AK142" s="117" t="s">
        <v>74</v>
      </c>
      <c r="AL142" s="117" t="s">
        <v>74</v>
      </c>
      <c r="AM142" s="80">
        <f t="shared" si="12"/>
        <v>0</v>
      </c>
      <c r="AN142" s="80">
        <f>+K142+AC142-AH142</f>
        <v>14760000</v>
      </c>
      <c r="AO142" s="73" t="s">
        <v>66</v>
      </c>
      <c r="AP142" s="72">
        <v>14760000</v>
      </c>
      <c r="AQ142" s="73" t="s">
        <v>95</v>
      </c>
      <c r="AR142" s="72">
        <v>0</v>
      </c>
      <c r="AS142" s="118" t="s">
        <v>74</v>
      </c>
      <c r="AT142" s="216">
        <v>2700000</v>
      </c>
      <c r="AU142" s="83">
        <f t="shared" si="13"/>
        <v>12060000</v>
      </c>
      <c r="AV142" s="84">
        <f t="shared" si="14"/>
        <v>0.18292682926829268</v>
      </c>
      <c r="AW142" s="214" t="s">
        <v>74</v>
      </c>
      <c r="AX142" s="73" t="s">
        <v>106</v>
      </c>
      <c r="AY142" s="72" t="s">
        <v>1292</v>
      </c>
      <c r="AZ142" s="70" t="s">
        <v>66</v>
      </c>
      <c r="BA142" s="70" t="s">
        <v>66</v>
      </c>
    </row>
    <row r="143" spans="2:53" x14ac:dyDescent="0.25">
      <c r="B143" s="70">
        <v>2024</v>
      </c>
      <c r="C143" s="70">
        <v>891780111</v>
      </c>
      <c r="D143" s="71" t="s">
        <v>63</v>
      </c>
      <c r="E143" s="72" t="s">
        <v>1291</v>
      </c>
      <c r="F143" s="72" t="s">
        <v>1290</v>
      </c>
      <c r="G143" s="213">
        <v>0</v>
      </c>
      <c r="H143" s="73" t="s">
        <v>72</v>
      </c>
      <c r="I143" s="71" t="s">
        <v>64</v>
      </c>
      <c r="J143" s="72" t="s">
        <v>1289</v>
      </c>
      <c r="K143" s="72">
        <v>18000000</v>
      </c>
      <c r="L143" s="70" t="s">
        <v>67</v>
      </c>
      <c r="M143" s="72" t="s">
        <v>1288</v>
      </c>
      <c r="N143" s="72">
        <v>57295586</v>
      </c>
      <c r="O143" s="76">
        <v>13</v>
      </c>
      <c r="P143" s="214">
        <v>45302</v>
      </c>
      <c r="Q143" s="72">
        <v>4518689382</v>
      </c>
      <c r="R143" s="215">
        <v>45309</v>
      </c>
      <c r="S143" s="72">
        <v>18000000</v>
      </c>
      <c r="T143" s="73" t="s">
        <v>65</v>
      </c>
      <c r="U143" s="72">
        <v>1082889541</v>
      </c>
      <c r="V143" s="72" t="s">
        <v>1167</v>
      </c>
      <c r="W143" s="215">
        <v>45309</v>
      </c>
      <c r="X143" s="215">
        <v>45309</v>
      </c>
      <c r="Y143" s="116" t="s">
        <v>74</v>
      </c>
      <c r="Z143" s="215">
        <v>45457</v>
      </c>
      <c r="AA143" s="80">
        <f t="shared" si="10"/>
        <v>148</v>
      </c>
      <c r="AB143" s="72">
        <v>0</v>
      </c>
      <c r="AC143" s="72">
        <v>0</v>
      </c>
      <c r="AD143" s="72">
        <v>0</v>
      </c>
      <c r="AE143" s="214" t="s">
        <v>74</v>
      </c>
      <c r="AF143" s="80">
        <f t="shared" si="11"/>
        <v>0</v>
      </c>
      <c r="AG143" s="72">
        <v>0</v>
      </c>
      <c r="AH143" s="72">
        <v>0</v>
      </c>
      <c r="AI143" s="214" t="s">
        <v>74</v>
      </c>
      <c r="AJ143" s="73">
        <v>0</v>
      </c>
      <c r="AK143" s="117" t="s">
        <v>74</v>
      </c>
      <c r="AL143" s="117" t="s">
        <v>74</v>
      </c>
      <c r="AM143" s="80">
        <f t="shared" si="12"/>
        <v>0</v>
      </c>
      <c r="AN143" s="80">
        <f>+K143+AC143-AH143</f>
        <v>18000000</v>
      </c>
      <c r="AO143" s="73" t="s">
        <v>66</v>
      </c>
      <c r="AP143" s="72">
        <v>18000000</v>
      </c>
      <c r="AQ143" s="73" t="s">
        <v>95</v>
      </c>
      <c r="AR143" s="72">
        <v>0</v>
      </c>
      <c r="AS143" s="118" t="s">
        <v>74</v>
      </c>
      <c r="AT143" s="216">
        <v>1920000</v>
      </c>
      <c r="AU143" s="83">
        <f t="shared" si="13"/>
        <v>16080000</v>
      </c>
      <c r="AV143" s="84">
        <f t="shared" si="14"/>
        <v>0.10666666666666667</v>
      </c>
      <c r="AW143" s="214" t="s">
        <v>74</v>
      </c>
      <c r="AX143" s="73" t="s">
        <v>106</v>
      </c>
      <c r="AY143" s="72" t="s">
        <v>1287</v>
      </c>
      <c r="AZ143" s="70" t="s">
        <v>66</v>
      </c>
      <c r="BA143" s="70" t="s">
        <v>66</v>
      </c>
    </row>
    <row r="144" spans="2:53" x14ac:dyDescent="0.25">
      <c r="B144" s="70">
        <v>2024</v>
      </c>
      <c r="C144" s="70">
        <v>891780111</v>
      </c>
      <c r="D144" s="71" t="s">
        <v>63</v>
      </c>
      <c r="E144" s="72" t="s">
        <v>1286</v>
      </c>
      <c r="F144" s="72" t="s">
        <v>1285</v>
      </c>
      <c r="G144" s="213">
        <v>0</v>
      </c>
      <c r="H144" s="73" t="s">
        <v>72</v>
      </c>
      <c r="I144" s="71" t="s">
        <v>64</v>
      </c>
      <c r="J144" s="72" t="s">
        <v>1284</v>
      </c>
      <c r="K144" s="72">
        <v>23500000</v>
      </c>
      <c r="L144" s="70" t="s">
        <v>67</v>
      </c>
      <c r="M144" s="72" t="s">
        <v>1283</v>
      </c>
      <c r="N144" s="72">
        <v>1082977841</v>
      </c>
      <c r="O144" s="76">
        <v>13</v>
      </c>
      <c r="P144" s="214">
        <v>45302</v>
      </c>
      <c r="Q144" s="72">
        <v>4518689382</v>
      </c>
      <c r="R144" s="215">
        <v>45309</v>
      </c>
      <c r="S144" s="72">
        <v>23500000</v>
      </c>
      <c r="T144" s="73" t="s">
        <v>65</v>
      </c>
      <c r="U144" s="72">
        <v>85460304</v>
      </c>
      <c r="V144" s="72" t="s">
        <v>1173</v>
      </c>
      <c r="W144" s="215">
        <v>45309</v>
      </c>
      <c r="X144" s="215">
        <v>45309</v>
      </c>
      <c r="Y144" s="116" t="s">
        <v>74</v>
      </c>
      <c r="Z144" s="215">
        <v>45457</v>
      </c>
      <c r="AA144" s="80">
        <f t="shared" si="10"/>
        <v>148</v>
      </c>
      <c r="AB144" s="72">
        <v>0</v>
      </c>
      <c r="AC144" s="72">
        <v>0</v>
      </c>
      <c r="AD144" s="72">
        <v>0</v>
      </c>
      <c r="AE144" s="214" t="s">
        <v>74</v>
      </c>
      <c r="AF144" s="80">
        <f t="shared" si="11"/>
        <v>0</v>
      </c>
      <c r="AG144" s="72">
        <v>0</v>
      </c>
      <c r="AH144" s="72">
        <v>0</v>
      </c>
      <c r="AI144" s="214" t="s">
        <v>74</v>
      </c>
      <c r="AJ144" s="73">
        <v>0</v>
      </c>
      <c r="AK144" s="117" t="s">
        <v>74</v>
      </c>
      <c r="AL144" s="117" t="s">
        <v>74</v>
      </c>
      <c r="AM144" s="80">
        <f t="shared" si="12"/>
        <v>0</v>
      </c>
      <c r="AN144" s="80">
        <f>+K144+AC144-AH144</f>
        <v>23500000</v>
      </c>
      <c r="AO144" s="73" t="s">
        <v>66</v>
      </c>
      <c r="AP144" s="72">
        <v>23500000</v>
      </c>
      <c r="AQ144" s="73" t="s">
        <v>95</v>
      </c>
      <c r="AR144" s="72">
        <v>0</v>
      </c>
      <c r="AS144" s="118" t="s">
        <v>74</v>
      </c>
      <c r="AT144" s="216">
        <v>2507000</v>
      </c>
      <c r="AU144" s="83">
        <f t="shared" si="13"/>
        <v>20993000</v>
      </c>
      <c r="AV144" s="84">
        <f t="shared" si="14"/>
        <v>0.10668085106382978</v>
      </c>
      <c r="AW144" s="214" t="s">
        <v>74</v>
      </c>
      <c r="AX144" s="73" t="s">
        <v>106</v>
      </c>
      <c r="AY144" s="72" t="s">
        <v>1282</v>
      </c>
      <c r="AZ144" s="70" t="s">
        <v>66</v>
      </c>
      <c r="BA144" s="70" t="s">
        <v>66</v>
      </c>
    </row>
    <row r="145" spans="2:53" x14ac:dyDescent="0.25">
      <c r="B145" s="70">
        <v>2024</v>
      </c>
      <c r="C145" s="70">
        <v>891780111</v>
      </c>
      <c r="D145" s="71" t="s">
        <v>63</v>
      </c>
      <c r="E145" s="72" t="s">
        <v>1281</v>
      </c>
      <c r="F145" s="72" t="s">
        <v>1280</v>
      </c>
      <c r="G145" s="213">
        <v>0</v>
      </c>
      <c r="H145" s="73" t="s">
        <v>72</v>
      </c>
      <c r="I145" s="71" t="s">
        <v>64</v>
      </c>
      <c r="J145" s="72" t="s">
        <v>1279</v>
      </c>
      <c r="K145" s="72">
        <v>16170000</v>
      </c>
      <c r="L145" s="70" t="s">
        <v>67</v>
      </c>
      <c r="M145" s="72" t="s">
        <v>1278</v>
      </c>
      <c r="N145" s="72">
        <v>1083025029</v>
      </c>
      <c r="O145" s="76">
        <v>13</v>
      </c>
      <c r="P145" s="214">
        <v>45302</v>
      </c>
      <c r="Q145" s="72">
        <v>4518689382</v>
      </c>
      <c r="R145" s="215">
        <v>45309</v>
      </c>
      <c r="S145" s="72">
        <v>16170000</v>
      </c>
      <c r="T145" s="73" t="s">
        <v>65</v>
      </c>
      <c r="U145" s="72">
        <v>21400608</v>
      </c>
      <c r="V145" s="72" t="s">
        <v>887</v>
      </c>
      <c r="W145" s="215">
        <v>45309</v>
      </c>
      <c r="X145" s="215">
        <v>45309</v>
      </c>
      <c r="Y145" s="116" t="s">
        <v>74</v>
      </c>
      <c r="Z145" s="215">
        <v>45457</v>
      </c>
      <c r="AA145" s="80">
        <f t="shared" si="10"/>
        <v>148</v>
      </c>
      <c r="AB145" s="72">
        <v>0</v>
      </c>
      <c r="AC145" s="72">
        <v>0</v>
      </c>
      <c r="AD145" s="72">
        <v>0</v>
      </c>
      <c r="AE145" s="214" t="s">
        <v>74</v>
      </c>
      <c r="AF145" s="80">
        <f t="shared" si="11"/>
        <v>0</v>
      </c>
      <c r="AG145" s="72">
        <v>0</v>
      </c>
      <c r="AH145" s="72">
        <v>0</v>
      </c>
      <c r="AI145" s="214" t="s">
        <v>74</v>
      </c>
      <c r="AJ145" s="73">
        <v>0</v>
      </c>
      <c r="AK145" s="117" t="s">
        <v>74</v>
      </c>
      <c r="AL145" s="117" t="s">
        <v>74</v>
      </c>
      <c r="AM145" s="80">
        <f t="shared" si="12"/>
        <v>0</v>
      </c>
      <c r="AN145" s="80">
        <f>+K145+AC145-AH145</f>
        <v>16170000</v>
      </c>
      <c r="AO145" s="73" t="s">
        <v>66</v>
      </c>
      <c r="AP145" s="72">
        <v>16170000</v>
      </c>
      <c r="AQ145" s="73" t="s">
        <v>95</v>
      </c>
      <c r="AR145" s="72">
        <v>0</v>
      </c>
      <c r="AS145" s="118" t="s">
        <v>74</v>
      </c>
      <c r="AT145" s="216">
        <v>1430000</v>
      </c>
      <c r="AU145" s="83">
        <f t="shared" si="13"/>
        <v>14740000</v>
      </c>
      <c r="AV145" s="84">
        <f t="shared" si="14"/>
        <v>8.8435374149659865E-2</v>
      </c>
      <c r="AW145" s="214" t="s">
        <v>74</v>
      </c>
      <c r="AX145" s="73" t="s">
        <v>106</v>
      </c>
      <c r="AY145" s="72" t="s">
        <v>1277</v>
      </c>
      <c r="AZ145" s="70" t="s">
        <v>66</v>
      </c>
      <c r="BA145" s="70" t="s">
        <v>66</v>
      </c>
    </row>
    <row r="146" spans="2:53" x14ac:dyDescent="0.25">
      <c r="B146" s="70">
        <v>2024</v>
      </c>
      <c r="C146" s="70">
        <v>891780111</v>
      </c>
      <c r="D146" s="71" t="s">
        <v>63</v>
      </c>
      <c r="E146" s="72" t="s">
        <v>1276</v>
      </c>
      <c r="F146" s="72" t="s">
        <v>1275</v>
      </c>
      <c r="G146" s="213">
        <v>0</v>
      </c>
      <c r="H146" s="73" t="s">
        <v>72</v>
      </c>
      <c r="I146" s="71" t="s">
        <v>64</v>
      </c>
      <c r="J146" s="72" t="s">
        <v>1274</v>
      </c>
      <c r="K146" s="72">
        <v>15000000</v>
      </c>
      <c r="L146" s="70" t="s">
        <v>67</v>
      </c>
      <c r="M146" s="72" t="s">
        <v>1273</v>
      </c>
      <c r="N146" s="72">
        <v>1082916060</v>
      </c>
      <c r="O146" s="76">
        <v>13</v>
      </c>
      <c r="P146" s="214">
        <v>45302</v>
      </c>
      <c r="Q146" s="72">
        <v>4518689382</v>
      </c>
      <c r="R146" s="215">
        <v>45309</v>
      </c>
      <c r="S146" s="72">
        <v>15000000</v>
      </c>
      <c r="T146" s="73" t="s">
        <v>65</v>
      </c>
      <c r="U146" s="72">
        <v>85449357</v>
      </c>
      <c r="V146" s="72" t="s">
        <v>587</v>
      </c>
      <c r="W146" s="215">
        <v>45309</v>
      </c>
      <c r="X146" s="215">
        <v>45309</v>
      </c>
      <c r="Y146" s="116" t="s">
        <v>74</v>
      </c>
      <c r="Z146" s="215">
        <v>45457</v>
      </c>
      <c r="AA146" s="80">
        <f t="shared" si="10"/>
        <v>148</v>
      </c>
      <c r="AB146" s="72">
        <v>0</v>
      </c>
      <c r="AC146" s="72">
        <v>0</v>
      </c>
      <c r="AD146" s="72">
        <v>0</v>
      </c>
      <c r="AE146" s="214" t="s">
        <v>74</v>
      </c>
      <c r="AF146" s="80">
        <f t="shared" si="11"/>
        <v>0</v>
      </c>
      <c r="AG146" s="72">
        <v>0</v>
      </c>
      <c r="AH146" s="72">
        <v>0</v>
      </c>
      <c r="AI146" s="214" t="s">
        <v>74</v>
      </c>
      <c r="AJ146" s="73">
        <v>0</v>
      </c>
      <c r="AK146" s="117" t="s">
        <v>74</v>
      </c>
      <c r="AL146" s="117" t="s">
        <v>74</v>
      </c>
      <c r="AM146" s="80">
        <f t="shared" si="12"/>
        <v>0</v>
      </c>
      <c r="AN146" s="80">
        <f>+K146+AC146-AH146</f>
        <v>15000000</v>
      </c>
      <c r="AO146" s="73" t="s">
        <v>66</v>
      </c>
      <c r="AP146" s="72">
        <v>15000000</v>
      </c>
      <c r="AQ146" s="73" t="s">
        <v>95</v>
      </c>
      <c r="AR146" s="72">
        <v>0</v>
      </c>
      <c r="AS146" s="118" t="s">
        <v>74</v>
      </c>
      <c r="AT146" s="216">
        <v>1600000</v>
      </c>
      <c r="AU146" s="83">
        <f t="shared" si="13"/>
        <v>13400000</v>
      </c>
      <c r="AV146" s="84">
        <f t="shared" si="14"/>
        <v>0.10666666666666667</v>
      </c>
      <c r="AW146" s="214" t="s">
        <v>74</v>
      </c>
      <c r="AX146" s="73" t="s">
        <v>106</v>
      </c>
      <c r="AY146" s="72" t="s">
        <v>1272</v>
      </c>
      <c r="AZ146" s="70" t="s">
        <v>66</v>
      </c>
      <c r="BA146" s="70" t="s">
        <v>66</v>
      </c>
    </row>
    <row r="147" spans="2:53" x14ac:dyDescent="0.25">
      <c r="B147" s="70">
        <v>2024</v>
      </c>
      <c r="C147" s="70">
        <v>891780111</v>
      </c>
      <c r="D147" s="71" t="s">
        <v>63</v>
      </c>
      <c r="E147" s="72" t="s">
        <v>1271</v>
      </c>
      <c r="F147" s="72" t="s">
        <v>1270</v>
      </c>
      <c r="G147" s="213">
        <v>0</v>
      </c>
      <c r="H147" s="73" t="s">
        <v>72</v>
      </c>
      <c r="I147" s="71" t="s">
        <v>64</v>
      </c>
      <c r="J147" s="72" t="s">
        <v>1269</v>
      </c>
      <c r="K147" s="72">
        <v>14800000</v>
      </c>
      <c r="L147" s="70" t="s">
        <v>67</v>
      </c>
      <c r="M147" s="72" t="s">
        <v>1268</v>
      </c>
      <c r="N147" s="72">
        <v>1083553499</v>
      </c>
      <c r="O147" s="76">
        <v>13</v>
      </c>
      <c r="P147" s="214">
        <v>45302</v>
      </c>
      <c r="Q147" s="72">
        <v>4518689382</v>
      </c>
      <c r="R147" s="215">
        <v>45309</v>
      </c>
      <c r="S147" s="72">
        <v>14800000</v>
      </c>
      <c r="T147" s="73" t="s">
        <v>65</v>
      </c>
      <c r="U147" s="72">
        <v>7144495</v>
      </c>
      <c r="V147" s="72" t="s">
        <v>1267</v>
      </c>
      <c r="W147" s="215">
        <v>45309</v>
      </c>
      <c r="X147" s="215">
        <v>45309</v>
      </c>
      <c r="Y147" s="116" t="s">
        <v>74</v>
      </c>
      <c r="Z147" s="215">
        <v>45457</v>
      </c>
      <c r="AA147" s="80">
        <f t="shared" si="10"/>
        <v>148</v>
      </c>
      <c r="AB147" s="72">
        <v>0</v>
      </c>
      <c r="AC147" s="72">
        <v>0</v>
      </c>
      <c r="AD147" s="72">
        <v>0</v>
      </c>
      <c r="AE147" s="214" t="s">
        <v>74</v>
      </c>
      <c r="AF147" s="80">
        <f t="shared" si="11"/>
        <v>0</v>
      </c>
      <c r="AG147" s="72">
        <v>0</v>
      </c>
      <c r="AH147" s="72">
        <v>0</v>
      </c>
      <c r="AI147" s="214" t="s">
        <v>74</v>
      </c>
      <c r="AJ147" s="73">
        <v>0</v>
      </c>
      <c r="AK147" s="117" t="s">
        <v>74</v>
      </c>
      <c r="AL147" s="117" t="s">
        <v>74</v>
      </c>
      <c r="AM147" s="80">
        <f t="shared" si="12"/>
        <v>0</v>
      </c>
      <c r="AN147" s="80">
        <f>+K147+AC147-AH147</f>
        <v>14800000</v>
      </c>
      <c r="AO147" s="73" t="s">
        <v>66</v>
      </c>
      <c r="AP147" s="72">
        <v>14800000</v>
      </c>
      <c r="AQ147" s="73" t="s">
        <v>95</v>
      </c>
      <c r="AR147" s="72">
        <v>0</v>
      </c>
      <c r="AS147" s="118" t="s">
        <v>74</v>
      </c>
      <c r="AT147" s="216">
        <v>1400000</v>
      </c>
      <c r="AU147" s="83">
        <f t="shared" si="13"/>
        <v>13400000</v>
      </c>
      <c r="AV147" s="84">
        <f t="shared" si="14"/>
        <v>9.45945945945946E-2</v>
      </c>
      <c r="AW147" s="214" t="s">
        <v>74</v>
      </c>
      <c r="AX147" s="73" t="s">
        <v>106</v>
      </c>
      <c r="AY147" s="72" t="s">
        <v>1266</v>
      </c>
      <c r="AZ147" s="70" t="s">
        <v>66</v>
      </c>
      <c r="BA147" s="70" t="s">
        <v>66</v>
      </c>
    </row>
    <row r="148" spans="2:53" x14ac:dyDescent="0.25">
      <c r="B148" s="70">
        <v>2024</v>
      </c>
      <c r="C148" s="70">
        <v>891780111</v>
      </c>
      <c r="D148" s="71" t="s">
        <v>63</v>
      </c>
      <c r="E148" s="72" t="s">
        <v>1265</v>
      </c>
      <c r="F148" s="72" t="s">
        <v>1264</v>
      </c>
      <c r="G148" s="213">
        <v>0</v>
      </c>
      <c r="H148" s="73" t="s">
        <v>72</v>
      </c>
      <c r="I148" s="71" t="s">
        <v>64</v>
      </c>
      <c r="J148" s="72" t="s">
        <v>1263</v>
      </c>
      <c r="K148" s="72">
        <v>16500000</v>
      </c>
      <c r="L148" s="70" t="s">
        <v>67</v>
      </c>
      <c r="M148" s="72" t="s">
        <v>1262</v>
      </c>
      <c r="N148" s="72">
        <v>7602309</v>
      </c>
      <c r="O148" s="76">
        <v>13</v>
      </c>
      <c r="P148" s="214">
        <v>45302</v>
      </c>
      <c r="Q148" s="72">
        <v>4518689382</v>
      </c>
      <c r="R148" s="215">
        <v>45309</v>
      </c>
      <c r="S148" s="72">
        <v>16500000</v>
      </c>
      <c r="T148" s="73" t="s">
        <v>65</v>
      </c>
      <c r="U148" s="72">
        <v>39058006</v>
      </c>
      <c r="V148" s="72" t="s">
        <v>1261</v>
      </c>
      <c r="W148" s="215">
        <v>45309</v>
      </c>
      <c r="X148" s="215">
        <v>45309</v>
      </c>
      <c r="Y148" s="116" t="s">
        <v>74</v>
      </c>
      <c r="Z148" s="215">
        <v>45457</v>
      </c>
      <c r="AA148" s="80">
        <f t="shared" si="10"/>
        <v>148</v>
      </c>
      <c r="AB148" s="72">
        <v>0</v>
      </c>
      <c r="AC148" s="72">
        <v>0</v>
      </c>
      <c r="AD148" s="72">
        <v>0</v>
      </c>
      <c r="AE148" s="214" t="s">
        <v>74</v>
      </c>
      <c r="AF148" s="80">
        <f t="shared" si="11"/>
        <v>0</v>
      </c>
      <c r="AG148" s="72">
        <v>0</v>
      </c>
      <c r="AH148" s="72">
        <v>0</v>
      </c>
      <c r="AI148" s="214" t="s">
        <v>74</v>
      </c>
      <c r="AJ148" s="73">
        <v>0</v>
      </c>
      <c r="AK148" s="117" t="s">
        <v>74</v>
      </c>
      <c r="AL148" s="117" t="s">
        <v>74</v>
      </c>
      <c r="AM148" s="80">
        <f t="shared" si="12"/>
        <v>0</v>
      </c>
      <c r="AN148" s="80">
        <f>+K148+AC148-AH148</f>
        <v>16500000</v>
      </c>
      <c r="AO148" s="73" t="s">
        <v>66</v>
      </c>
      <c r="AP148" s="72">
        <v>16500000</v>
      </c>
      <c r="AQ148" s="73" t="s">
        <v>95</v>
      </c>
      <c r="AR148" s="72">
        <v>0</v>
      </c>
      <c r="AS148" s="118" t="s">
        <v>74</v>
      </c>
      <c r="AT148" s="216">
        <v>1760000</v>
      </c>
      <c r="AU148" s="83">
        <f t="shared" si="13"/>
        <v>14740000</v>
      </c>
      <c r="AV148" s="84">
        <f t="shared" si="14"/>
        <v>0.10666666666666667</v>
      </c>
      <c r="AW148" s="214" t="s">
        <v>74</v>
      </c>
      <c r="AX148" s="73" t="s">
        <v>106</v>
      </c>
      <c r="AY148" s="72" t="s">
        <v>1260</v>
      </c>
      <c r="AZ148" s="70" t="s">
        <v>66</v>
      </c>
      <c r="BA148" s="70" t="s">
        <v>66</v>
      </c>
    </row>
    <row r="149" spans="2:53" x14ac:dyDescent="0.25">
      <c r="B149" s="70">
        <v>2024</v>
      </c>
      <c r="C149" s="70">
        <v>891780111</v>
      </c>
      <c r="D149" s="71" t="s">
        <v>63</v>
      </c>
      <c r="E149" s="72" t="s">
        <v>1259</v>
      </c>
      <c r="F149" s="72" t="s">
        <v>1258</v>
      </c>
      <c r="G149" s="213">
        <v>0</v>
      </c>
      <c r="H149" s="73" t="s">
        <v>72</v>
      </c>
      <c r="I149" s="71" t="s">
        <v>64</v>
      </c>
      <c r="J149" s="72" t="s">
        <v>1257</v>
      </c>
      <c r="K149" s="72">
        <v>16500000</v>
      </c>
      <c r="L149" s="70" t="s">
        <v>67</v>
      </c>
      <c r="M149" s="72" t="s">
        <v>1256</v>
      </c>
      <c r="N149" s="72">
        <v>84450965</v>
      </c>
      <c r="O149" s="76">
        <v>13</v>
      </c>
      <c r="P149" s="214">
        <v>45302</v>
      </c>
      <c r="Q149" s="72">
        <v>4518689382</v>
      </c>
      <c r="R149" s="215">
        <v>45309</v>
      </c>
      <c r="S149" s="72">
        <v>16500000</v>
      </c>
      <c r="T149" s="73" t="s">
        <v>65</v>
      </c>
      <c r="U149" s="72">
        <v>36694483</v>
      </c>
      <c r="V149" s="72" t="s">
        <v>1029</v>
      </c>
      <c r="W149" s="215">
        <v>45309</v>
      </c>
      <c r="X149" s="215">
        <v>45309</v>
      </c>
      <c r="Y149" s="116" t="s">
        <v>74</v>
      </c>
      <c r="Z149" s="215">
        <v>45457</v>
      </c>
      <c r="AA149" s="80">
        <f t="shared" si="10"/>
        <v>148</v>
      </c>
      <c r="AB149" s="72">
        <v>0</v>
      </c>
      <c r="AC149" s="72">
        <v>0</v>
      </c>
      <c r="AD149" s="72">
        <v>0</v>
      </c>
      <c r="AE149" s="214" t="s">
        <v>74</v>
      </c>
      <c r="AF149" s="80">
        <f t="shared" si="11"/>
        <v>0</v>
      </c>
      <c r="AG149" s="72">
        <v>0</v>
      </c>
      <c r="AH149" s="72">
        <v>0</v>
      </c>
      <c r="AI149" s="214" t="s">
        <v>74</v>
      </c>
      <c r="AJ149" s="73">
        <v>0</v>
      </c>
      <c r="AK149" s="117" t="s">
        <v>74</v>
      </c>
      <c r="AL149" s="117" t="s">
        <v>74</v>
      </c>
      <c r="AM149" s="80">
        <f t="shared" si="12"/>
        <v>0</v>
      </c>
      <c r="AN149" s="80">
        <f>+K149+AC149-AH149</f>
        <v>16500000</v>
      </c>
      <c r="AO149" s="73" t="s">
        <v>66</v>
      </c>
      <c r="AP149" s="72">
        <v>16500000</v>
      </c>
      <c r="AQ149" s="73" t="s">
        <v>95</v>
      </c>
      <c r="AR149" s="72">
        <v>0</v>
      </c>
      <c r="AS149" s="118" t="s">
        <v>74</v>
      </c>
      <c r="AT149" s="216">
        <v>1760000</v>
      </c>
      <c r="AU149" s="83">
        <f t="shared" si="13"/>
        <v>14740000</v>
      </c>
      <c r="AV149" s="84">
        <f t="shared" si="14"/>
        <v>0.10666666666666667</v>
      </c>
      <c r="AW149" s="214" t="s">
        <v>74</v>
      </c>
      <c r="AX149" s="73" t="s">
        <v>106</v>
      </c>
      <c r="AY149" s="72" t="s">
        <v>1255</v>
      </c>
      <c r="AZ149" s="70" t="s">
        <v>66</v>
      </c>
      <c r="BA149" s="70" t="s">
        <v>66</v>
      </c>
    </row>
    <row r="150" spans="2:53" x14ac:dyDescent="0.25">
      <c r="B150" s="70">
        <v>2024</v>
      </c>
      <c r="C150" s="70">
        <v>891780111</v>
      </c>
      <c r="D150" s="71" t="s">
        <v>63</v>
      </c>
      <c r="E150" s="72" t="s">
        <v>1254</v>
      </c>
      <c r="F150" s="72" t="s">
        <v>1253</v>
      </c>
      <c r="G150" s="213">
        <v>0</v>
      </c>
      <c r="H150" s="73" t="s">
        <v>72</v>
      </c>
      <c r="I150" s="71" t="s">
        <v>64</v>
      </c>
      <c r="J150" s="72" t="s">
        <v>1252</v>
      </c>
      <c r="K150" s="72">
        <v>36000000</v>
      </c>
      <c r="L150" s="70" t="s">
        <v>67</v>
      </c>
      <c r="M150" s="72" t="s">
        <v>1251</v>
      </c>
      <c r="N150" s="72">
        <v>51937854</v>
      </c>
      <c r="O150" s="76">
        <v>14</v>
      </c>
      <c r="P150" s="215">
        <v>45302</v>
      </c>
      <c r="Q150" s="72">
        <v>2126349000</v>
      </c>
      <c r="R150" s="215">
        <v>45309</v>
      </c>
      <c r="S150" s="72">
        <v>36000000</v>
      </c>
      <c r="T150" s="73" t="s">
        <v>65</v>
      </c>
      <c r="U150" s="72">
        <v>72175281</v>
      </c>
      <c r="V150" s="72" t="s">
        <v>809</v>
      </c>
      <c r="W150" s="215">
        <v>45309</v>
      </c>
      <c r="X150" s="215">
        <v>45309</v>
      </c>
      <c r="Y150" s="116" t="s">
        <v>74</v>
      </c>
      <c r="Z150" s="215">
        <v>45457</v>
      </c>
      <c r="AA150" s="80">
        <f t="shared" si="10"/>
        <v>148</v>
      </c>
      <c r="AB150" s="72">
        <v>0</v>
      </c>
      <c r="AC150" s="72">
        <v>0</v>
      </c>
      <c r="AD150" s="72">
        <v>0</v>
      </c>
      <c r="AE150" s="214" t="s">
        <v>74</v>
      </c>
      <c r="AF150" s="80">
        <f t="shared" si="11"/>
        <v>0</v>
      </c>
      <c r="AG150" s="72">
        <v>0</v>
      </c>
      <c r="AH150" s="72">
        <v>0</v>
      </c>
      <c r="AI150" s="214" t="s">
        <v>74</v>
      </c>
      <c r="AJ150" s="73">
        <v>0</v>
      </c>
      <c r="AK150" s="117" t="s">
        <v>74</v>
      </c>
      <c r="AL150" s="117" t="s">
        <v>74</v>
      </c>
      <c r="AM150" s="80">
        <f t="shared" si="12"/>
        <v>0</v>
      </c>
      <c r="AN150" s="80">
        <f>+K150+AC150-AH150</f>
        <v>36000000</v>
      </c>
      <c r="AO150" s="73" t="s">
        <v>66</v>
      </c>
      <c r="AP150" s="72">
        <v>36000000</v>
      </c>
      <c r="AQ150" s="73" t="s">
        <v>95</v>
      </c>
      <c r="AR150" s="72">
        <v>0</v>
      </c>
      <c r="AS150" s="118" t="s">
        <v>74</v>
      </c>
      <c r="AT150" s="216">
        <v>3840000</v>
      </c>
      <c r="AU150" s="83">
        <f t="shared" si="13"/>
        <v>32160000</v>
      </c>
      <c r="AV150" s="84">
        <f t="shared" si="14"/>
        <v>0.10666666666666667</v>
      </c>
      <c r="AW150" s="214" t="s">
        <v>74</v>
      </c>
      <c r="AX150" s="73" t="s">
        <v>106</v>
      </c>
      <c r="AY150" s="72" t="s">
        <v>1250</v>
      </c>
      <c r="AZ150" s="70" t="s">
        <v>66</v>
      </c>
      <c r="BA150" s="70" t="s">
        <v>66</v>
      </c>
    </row>
    <row r="151" spans="2:53" x14ac:dyDescent="0.25">
      <c r="B151" s="70">
        <v>2024</v>
      </c>
      <c r="C151" s="70">
        <v>891780111</v>
      </c>
      <c r="D151" s="71" t="s">
        <v>63</v>
      </c>
      <c r="E151" s="72" t="s">
        <v>1249</v>
      </c>
      <c r="F151" s="72" t="s">
        <v>1248</v>
      </c>
      <c r="G151" s="213">
        <v>0</v>
      </c>
      <c r="H151" s="73" t="s">
        <v>72</v>
      </c>
      <c r="I151" s="71" t="s">
        <v>64</v>
      </c>
      <c r="J151" s="72" t="s">
        <v>1247</v>
      </c>
      <c r="K151" s="72">
        <v>16500000</v>
      </c>
      <c r="L151" s="70" t="s">
        <v>67</v>
      </c>
      <c r="M151" s="72" t="s">
        <v>1246</v>
      </c>
      <c r="N151" s="72">
        <v>1082934684</v>
      </c>
      <c r="O151" s="76">
        <v>13</v>
      </c>
      <c r="P151" s="214">
        <v>45302</v>
      </c>
      <c r="Q151" s="72">
        <v>4518689382</v>
      </c>
      <c r="R151" s="215">
        <v>45309</v>
      </c>
      <c r="S151" s="72">
        <v>16500000</v>
      </c>
      <c r="T151" s="73" t="s">
        <v>65</v>
      </c>
      <c r="U151" s="72">
        <v>72175281</v>
      </c>
      <c r="V151" s="72" t="s">
        <v>809</v>
      </c>
      <c r="W151" s="215">
        <v>45309</v>
      </c>
      <c r="X151" s="215">
        <v>45309</v>
      </c>
      <c r="Y151" s="116" t="s">
        <v>74</v>
      </c>
      <c r="Z151" s="215">
        <v>45457</v>
      </c>
      <c r="AA151" s="80">
        <f t="shared" si="10"/>
        <v>148</v>
      </c>
      <c r="AB151" s="72">
        <v>0</v>
      </c>
      <c r="AC151" s="72">
        <v>0</v>
      </c>
      <c r="AD151" s="72">
        <v>0</v>
      </c>
      <c r="AE151" s="214" t="s">
        <v>74</v>
      </c>
      <c r="AF151" s="80">
        <f t="shared" si="11"/>
        <v>0</v>
      </c>
      <c r="AG151" s="72">
        <v>0</v>
      </c>
      <c r="AH151" s="72">
        <v>0</v>
      </c>
      <c r="AI151" s="214" t="s">
        <v>74</v>
      </c>
      <c r="AJ151" s="73">
        <v>0</v>
      </c>
      <c r="AK151" s="117" t="s">
        <v>74</v>
      </c>
      <c r="AL151" s="117" t="s">
        <v>74</v>
      </c>
      <c r="AM151" s="80">
        <f t="shared" si="12"/>
        <v>0</v>
      </c>
      <c r="AN151" s="80">
        <f>+K151+AC151-AH151</f>
        <v>16500000</v>
      </c>
      <c r="AO151" s="73" t="s">
        <v>66</v>
      </c>
      <c r="AP151" s="72">
        <v>16500000</v>
      </c>
      <c r="AQ151" s="73" t="s">
        <v>95</v>
      </c>
      <c r="AR151" s="72">
        <v>0</v>
      </c>
      <c r="AS151" s="118" t="s">
        <v>74</v>
      </c>
      <c r="AT151" s="216">
        <v>1760000</v>
      </c>
      <c r="AU151" s="83">
        <f t="shared" si="13"/>
        <v>14740000</v>
      </c>
      <c r="AV151" s="84">
        <f t="shared" si="14"/>
        <v>0.10666666666666667</v>
      </c>
      <c r="AW151" s="214" t="s">
        <v>74</v>
      </c>
      <c r="AX151" s="73" t="s">
        <v>106</v>
      </c>
      <c r="AY151" s="72" t="s">
        <v>1245</v>
      </c>
      <c r="AZ151" s="70" t="s">
        <v>66</v>
      </c>
      <c r="BA151" s="70" t="s">
        <v>66</v>
      </c>
    </row>
    <row r="152" spans="2:53" x14ac:dyDescent="0.25">
      <c r="B152" s="70">
        <v>2024</v>
      </c>
      <c r="C152" s="70">
        <v>891780111</v>
      </c>
      <c r="D152" s="71" t="s">
        <v>63</v>
      </c>
      <c r="E152" s="72" t="s">
        <v>1244</v>
      </c>
      <c r="F152" s="72" t="s">
        <v>1243</v>
      </c>
      <c r="G152" s="213">
        <v>0</v>
      </c>
      <c r="H152" s="73" t="s">
        <v>72</v>
      </c>
      <c r="I152" s="71" t="s">
        <v>64</v>
      </c>
      <c r="J152" s="72" t="s">
        <v>1242</v>
      </c>
      <c r="K152" s="72">
        <v>15000000</v>
      </c>
      <c r="L152" s="70" t="s">
        <v>67</v>
      </c>
      <c r="M152" s="72" t="s">
        <v>1241</v>
      </c>
      <c r="N152" s="72">
        <v>57427768</v>
      </c>
      <c r="O152" s="76">
        <v>13</v>
      </c>
      <c r="P152" s="214">
        <v>45302</v>
      </c>
      <c r="Q152" s="72">
        <v>4518689382</v>
      </c>
      <c r="R152" s="215">
        <v>45309</v>
      </c>
      <c r="S152" s="72">
        <v>15000000</v>
      </c>
      <c r="T152" s="73" t="s">
        <v>65</v>
      </c>
      <c r="U152" s="72">
        <v>36557666</v>
      </c>
      <c r="V152" s="72" t="s">
        <v>779</v>
      </c>
      <c r="W152" s="215">
        <v>45309</v>
      </c>
      <c r="X152" s="215">
        <v>45309</v>
      </c>
      <c r="Y152" s="116" t="s">
        <v>74</v>
      </c>
      <c r="Z152" s="215">
        <v>45457</v>
      </c>
      <c r="AA152" s="80">
        <f t="shared" si="10"/>
        <v>148</v>
      </c>
      <c r="AB152" s="72">
        <v>0</v>
      </c>
      <c r="AC152" s="72">
        <v>0</v>
      </c>
      <c r="AD152" s="72">
        <v>0</v>
      </c>
      <c r="AE152" s="214" t="s">
        <v>74</v>
      </c>
      <c r="AF152" s="80">
        <f t="shared" si="11"/>
        <v>0</v>
      </c>
      <c r="AG152" s="72">
        <v>0</v>
      </c>
      <c r="AH152" s="72">
        <v>0</v>
      </c>
      <c r="AI152" s="214" t="s">
        <v>74</v>
      </c>
      <c r="AJ152" s="73">
        <v>0</v>
      </c>
      <c r="AK152" s="117" t="s">
        <v>74</v>
      </c>
      <c r="AL152" s="117" t="s">
        <v>74</v>
      </c>
      <c r="AM152" s="80">
        <f t="shared" si="12"/>
        <v>0</v>
      </c>
      <c r="AN152" s="80">
        <f>+K152+AC152-AH152</f>
        <v>15000000</v>
      </c>
      <c r="AO152" s="73" t="s">
        <v>66</v>
      </c>
      <c r="AP152" s="72">
        <v>15000000</v>
      </c>
      <c r="AQ152" s="73" t="s">
        <v>95</v>
      </c>
      <c r="AR152" s="72">
        <v>0</v>
      </c>
      <c r="AS152" s="118" t="s">
        <v>74</v>
      </c>
      <c r="AT152" s="216">
        <v>1600000</v>
      </c>
      <c r="AU152" s="83">
        <f t="shared" si="13"/>
        <v>13400000</v>
      </c>
      <c r="AV152" s="84">
        <f t="shared" si="14"/>
        <v>0.10666666666666667</v>
      </c>
      <c r="AW152" s="214" t="s">
        <v>74</v>
      </c>
      <c r="AX152" s="73" t="s">
        <v>106</v>
      </c>
      <c r="AY152" s="72" t="s">
        <v>1240</v>
      </c>
      <c r="AZ152" s="70" t="s">
        <v>66</v>
      </c>
      <c r="BA152" s="70" t="s">
        <v>66</v>
      </c>
    </row>
    <row r="153" spans="2:53" x14ac:dyDescent="0.25">
      <c r="B153" s="70">
        <v>2024</v>
      </c>
      <c r="C153" s="70">
        <v>891780111</v>
      </c>
      <c r="D153" s="71" t="s">
        <v>63</v>
      </c>
      <c r="E153" s="72" t="s">
        <v>1239</v>
      </c>
      <c r="F153" s="72" t="s">
        <v>1238</v>
      </c>
      <c r="G153" s="213">
        <v>0</v>
      </c>
      <c r="H153" s="73" t="s">
        <v>72</v>
      </c>
      <c r="I153" s="71" t="s">
        <v>64</v>
      </c>
      <c r="J153" s="72" t="s">
        <v>1237</v>
      </c>
      <c r="K153" s="72">
        <v>16500000</v>
      </c>
      <c r="L153" s="70" t="s">
        <v>67</v>
      </c>
      <c r="M153" s="72" t="s">
        <v>1236</v>
      </c>
      <c r="N153" s="72">
        <v>1082902423</v>
      </c>
      <c r="O153" s="76">
        <v>13</v>
      </c>
      <c r="P153" s="214">
        <v>45302</v>
      </c>
      <c r="Q153" s="72">
        <v>4518689382</v>
      </c>
      <c r="R153" s="215">
        <v>45309</v>
      </c>
      <c r="S153" s="72">
        <v>16500000</v>
      </c>
      <c r="T153" s="73" t="s">
        <v>65</v>
      </c>
      <c r="U153" s="72">
        <v>57461216</v>
      </c>
      <c r="V153" s="72" t="s">
        <v>599</v>
      </c>
      <c r="W153" s="215">
        <v>45309</v>
      </c>
      <c r="X153" s="215">
        <v>45309</v>
      </c>
      <c r="Y153" s="116" t="s">
        <v>74</v>
      </c>
      <c r="Z153" s="215">
        <v>45457</v>
      </c>
      <c r="AA153" s="80">
        <f t="shared" si="10"/>
        <v>148</v>
      </c>
      <c r="AB153" s="72">
        <v>0</v>
      </c>
      <c r="AC153" s="72">
        <v>0</v>
      </c>
      <c r="AD153" s="72">
        <v>0</v>
      </c>
      <c r="AE153" s="214" t="s">
        <v>74</v>
      </c>
      <c r="AF153" s="80">
        <f t="shared" si="11"/>
        <v>0</v>
      </c>
      <c r="AG153" s="72">
        <v>0</v>
      </c>
      <c r="AH153" s="72">
        <v>0</v>
      </c>
      <c r="AI153" s="214" t="s">
        <v>74</v>
      </c>
      <c r="AJ153" s="73">
        <v>0</v>
      </c>
      <c r="AK153" s="117" t="s">
        <v>74</v>
      </c>
      <c r="AL153" s="117" t="s">
        <v>74</v>
      </c>
      <c r="AM153" s="80">
        <f t="shared" si="12"/>
        <v>0</v>
      </c>
      <c r="AN153" s="80">
        <f>+K153+AC153-AH153</f>
        <v>16500000</v>
      </c>
      <c r="AO153" s="73" t="s">
        <v>66</v>
      </c>
      <c r="AP153" s="72">
        <v>16500000</v>
      </c>
      <c r="AQ153" s="73" t="s">
        <v>95</v>
      </c>
      <c r="AR153" s="72">
        <v>0</v>
      </c>
      <c r="AS153" s="118" t="s">
        <v>74</v>
      </c>
      <c r="AT153" s="216">
        <v>1760000</v>
      </c>
      <c r="AU153" s="83">
        <f t="shared" si="13"/>
        <v>14740000</v>
      </c>
      <c r="AV153" s="84">
        <f t="shared" si="14"/>
        <v>0.10666666666666667</v>
      </c>
      <c r="AW153" s="214" t="s">
        <v>74</v>
      </c>
      <c r="AX153" s="73" t="s">
        <v>106</v>
      </c>
      <c r="AY153" s="72" t="s">
        <v>1235</v>
      </c>
      <c r="AZ153" s="70" t="s">
        <v>66</v>
      </c>
      <c r="BA153" s="70" t="s">
        <v>66</v>
      </c>
    </row>
    <row r="154" spans="2:53" x14ac:dyDescent="0.25">
      <c r="B154" s="70">
        <v>2024</v>
      </c>
      <c r="C154" s="70">
        <v>891780111</v>
      </c>
      <c r="D154" s="71" t="s">
        <v>63</v>
      </c>
      <c r="E154" s="72" t="s">
        <v>1234</v>
      </c>
      <c r="F154" s="72" t="s">
        <v>1233</v>
      </c>
      <c r="G154" s="213">
        <v>0</v>
      </c>
      <c r="H154" s="73" t="s">
        <v>72</v>
      </c>
      <c r="I154" s="71" t="s">
        <v>64</v>
      </c>
      <c r="J154" s="72" t="s">
        <v>1232</v>
      </c>
      <c r="K154" s="72">
        <v>10780000</v>
      </c>
      <c r="L154" s="70" t="s">
        <v>67</v>
      </c>
      <c r="M154" s="72" t="s">
        <v>1231</v>
      </c>
      <c r="N154" s="72">
        <v>1082900551</v>
      </c>
      <c r="O154" s="76">
        <v>14</v>
      </c>
      <c r="P154" s="215">
        <v>45302</v>
      </c>
      <c r="Q154" s="72">
        <v>2126349000</v>
      </c>
      <c r="R154" s="215">
        <v>45309</v>
      </c>
      <c r="S154" s="72">
        <v>10780000</v>
      </c>
      <c r="T154" s="73" t="s">
        <v>65</v>
      </c>
      <c r="U154" s="72">
        <v>7631392</v>
      </c>
      <c r="V154" s="72" t="s">
        <v>1200</v>
      </c>
      <c r="W154" s="215">
        <v>45309</v>
      </c>
      <c r="X154" s="215">
        <v>45309</v>
      </c>
      <c r="Y154" s="116" t="s">
        <v>74</v>
      </c>
      <c r="Z154" s="215">
        <v>45457</v>
      </c>
      <c r="AA154" s="80">
        <f t="shared" si="10"/>
        <v>148</v>
      </c>
      <c r="AB154" s="72">
        <v>0</v>
      </c>
      <c r="AC154" s="72">
        <v>0</v>
      </c>
      <c r="AD154" s="72">
        <v>0</v>
      </c>
      <c r="AE154" s="214" t="s">
        <v>74</v>
      </c>
      <c r="AF154" s="80">
        <f t="shared" si="11"/>
        <v>0</v>
      </c>
      <c r="AG154" s="72">
        <v>0</v>
      </c>
      <c r="AH154" s="72">
        <v>0</v>
      </c>
      <c r="AI154" s="214" t="s">
        <v>74</v>
      </c>
      <c r="AJ154" s="73">
        <v>0</v>
      </c>
      <c r="AK154" s="117" t="s">
        <v>74</v>
      </c>
      <c r="AL154" s="117" t="s">
        <v>74</v>
      </c>
      <c r="AM154" s="80">
        <f t="shared" si="12"/>
        <v>0</v>
      </c>
      <c r="AN154" s="80">
        <f>+K154+AC154-AH154</f>
        <v>10780000</v>
      </c>
      <c r="AO154" s="73" t="s">
        <v>66</v>
      </c>
      <c r="AP154" s="72">
        <v>10780000</v>
      </c>
      <c r="AQ154" s="73" t="s">
        <v>95</v>
      </c>
      <c r="AR154" s="72">
        <v>0</v>
      </c>
      <c r="AS154" s="118" t="s">
        <v>74</v>
      </c>
      <c r="AT154" s="216">
        <v>1400000</v>
      </c>
      <c r="AU154" s="83">
        <f t="shared" si="13"/>
        <v>9380000</v>
      </c>
      <c r="AV154" s="84">
        <f t="shared" si="14"/>
        <v>0.12987012987012986</v>
      </c>
      <c r="AW154" s="214" t="s">
        <v>74</v>
      </c>
      <c r="AX154" s="73" t="s">
        <v>106</v>
      </c>
      <c r="AY154" s="72" t="s">
        <v>1230</v>
      </c>
      <c r="AZ154" s="70" t="s">
        <v>66</v>
      </c>
      <c r="BA154" s="70" t="s">
        <v>66</v>
      </c>
    </row>
    <row r="155" spans="2:53" x14ac:dyDescent="0.25">
      <c r="B155" s="70">
        <v>2024</v>
      </c>
      <c r="C155" s="70">
        <v>891780111</v>
      </c>
      <c r="D155" s="71" t="s">
        <v>63</v>
      </c>
      <c r="E155" s="72" t="s">
        <v>1229</v>
      </c>
      <c r="F155" s="72" t="s">
        <v>1228</v>
      </c>
      <c r="G155" s="213">
        <v>0</v>
      </c>
      <c r="H155" s="73" t="s">
        <v>72</v>
      </c>
      <c r="I155" s="71" t="s">
        <v>64</v>
      </c>
      <c r="J155" s="72" t="s">
        <v>1227</v>
      </c>
      <c r="K155" s="72">
        <v>15000000</v>
      </c>
      <c r="L155" s="70" t="s">
        <v>67</v>
      </c>
      <c r="M155" s="72" t="s">
        <v>1226</v>
      </c>
      <c r="N155" s="72">
        <v>1081928917</v>
      </c>
      <c r="O155" s="76">
        <v>13</v>
      </c>
      <c r="P155" s="214">
        <v>45302</v>
      </c>
      <c r="Q155" s="72">
        <v>4518689382</v>
      </c>
      <c r="R155" s="215">
        <v>45309</v>
      </c>
      <c r="S155" s="72">
        <v>15000000</v>
      </c>
      <c r="T155" s="73" t="s">
        <v>65</v>
      </c>
      <c r="U155" s="72">
        <v>36718996</v>
      </c>
      <c r="V155" s="72" t="s">
        <v>1179</v>
      </c>
      <c r="W155" s="215">
        <v>45309</v>
      </c>
      <c r="X155" s="215">
        <v>45309</v>
      </c>
      <c r="Y155" s="116" t="s">
        <v>74</v>
      </c>
      <c r="Z155" s="215">
        <v>45457</v>
      </c>
      <c r="AA155" s="80">
        <f t="shared" si="10"/>
        <v>148</v>
      </c>
      <c r="AB155" s="72">
        <v>0</v>
      </c>
      <c r="AC155" s="72">
        <v>0</v>
      </c>
      <c r="AD155" s="72">
        <v>0</v>
      </c>
      <c r="AE155" s="214" t="s">
        <v>74</v>
      </c>
      <c r="AF155" s="80">
        <f t="shared" si="11"/>
        <v>0</v>
      </c>
      <c r="AG155" s="72">
        <v>0</v>
      </c>
      <c r="AH155" s="72">
        <v>0</v>
      </c>
      <c r="AI155" s="214" t="s">
        <v>74</v>
      </c>
      <c r="AJ155" s="73">
        <v>0</v>
      </c>
      <c r="AK155" s="117" t="s">
        <v>74</v>
      </c>
      <c r="AL155" s="117" t="s">
        <v>74</v>
      </c>
      <c r="AM155" s="80">
        <f t="shared" si="12"/>
        <v>0</v>
      </c>
      <c r="AN155" s="80">
        <f>+K155+AC155-AH155</f>
        <v>15000000</v>
      </c>
      <c r="AO155" s="73" t="s">
        <v>66</v>
      </c>
      <c r="AP155" s="72">
        <v>15000000</v>
      </c>
      <c r="AQ155" s="73" t="s">
        <v>95</v>
      </c>
      <c r="AR155" s="72">
        <v>0</v>
      </c>
      <c r="AS155" s="118" t="s">
        <v>74</v>
      </c>
      <c r="AT155" s="216">
        <v>1600000</v>
      </c>
      <c r="AU155" s="83">
        <f t="shared" si="13"/>
        <v>13400000</v>
      </c>
      <c r="AV155" s="84">
        <f t="shared" si="14"/>
        <v>0.10666666666666667</v>
      </c>
      <c r="AW155" s="214" t="s">
        <v>74</v>
      </c>
      <c r="AX155" s="73" t="s">
        <v>106</v>
      </c>
      <c r="AY155" s="72" t="s">
        <v>1225</v>
      </c>
      <c r="AZ155" s="70" t="s">
        <v>66</v>
      </c>
      <c r="BA155" s="70" t="s">
        <v>66</v>
      </c>
    </row>
    <row r="156" spans="2:53" x14ac:dyDescent="0.25">
      <c r="B156" s="70">
        <v>2024</v>
      </c>
      <c r="C156" s="70">
        <v>891780111</v>
      </c>
      <c r="D156" s="71" t="s">
        <v>63</v>
      </c>
      <c r="E156" s="72" t="s">
        <v>1224</v>
      </c>
      <c r="F156" s="72" t="s">
        <v>1223</v>
      </c>
      <c r="G156" s="213">
        <v>0</v>
      </c>
      <c r="H156" s="73" t="s">
        <v>72</v>
      </c>
      <c r="I156" s="71" t="s">
        <v>64</v>
      </c>
      <c r="J156" s="72" t="s">
        <v>1222</v>
      </c>
      <c r="K156" s="72">
        <v>15000000</v>
      </c>
      <c r="L156" s="70" t="s">
        <v>67</v>
      </c>
      <c r="M156" s="72" t="s">
        <v>1221</v>
      </c>
      <c r="N156" s="72">
        <v>1083041507</v>
      </c>
      <c r="O156" s="76">
        <v>13</v>
      </c>
      <c r="P156" s="214">
        <v>45302</v>
      </c>
      <c r="Q156" s="72">
        <v>4518689382</v>
      </c>
      <c r="R156" s="215">
        <v>45309</v>
      </c>
      <c r="S156" s="72">
        <v>15000000</v>
      </c>
      <c r="T156" s="73" t="s">
        <v>65</v>
      </c>
      <c r="U156" s="72">
        <v>57461216</v>
      </c>
      <c r="V156" s="72" t="s">
        <v>599</v>
      </c>
      <c r="W156" s="215">
        <v>45309</v>
      </c>
      <c r="X156" s="215">
        <v>45309</v>
      </c>
      <c r="Y156" s="116" t="s">
        <v>74</v>
      </c>
      <c r="Z156" s="215">
        <v>45457</v>
      </c>
      <c r="AA156" s="80">
        <f t="shared" si="10"/>
        <v>148</v>
      </c>
      <c r="AB156" s="72">
        <v>0</v>
      </c>
      <c r="AC156" s="72">
        <v>0</v>
      </c>
      <c r="AD156" s="72">
        <v>0</v>
      </c>
      <c r="AE156" s="214" t="s">
        <v>74</v>
      </c>
      <c r="AF156" s="80">
        <f t="shared" si="11"/>
        <v>0</v>
      </c>
      <c r="AG156" s="72">
        <v>0</v>
      </c>
      <c r="AH156" s="72">
        <v>0</v>
      </c>
      <c r="AI156" s="214" t="s">
        <v>74</v>
      </c>
      <c r="AJ156" s="73">
        <v>0</v>
      </c>
      <c r="AK156" s="117" t="s">
        <v>74</v>
      </c>
      <c r="AL156" s="117" t="s">
        <v>74</v>
      </c>
      <c r="AM156" s="80">
        <f t="shared" si="12"/>
        <v>0</v>
      </c>
      <c r="AN156" s="80">
        <f>+K156+AC156-AH156</f>
        <v>15000000</v>
      </c>
      <c r="AO156" s="73" t="s">
        <v>66</v>
      </c>
      <c r="AP156" s="72">
        <v>15000000</v>
      </c>
      <c r="AQ156" s="73" t="s">
        <v>95</v>
      </c>
      <c r="AR156" s="72">
        <v>0</v>
      </c>
      <c r="AS156" s="118" t="s">
        <v>74</v>
      </c>
      <c r="AT156" s="216">
        <v>1600000</v>
      </c>
      <c r="AU156" s="83">
        <f t="shared" si="13"/>
        <v>13400000</v>
      </c>
      <c r="AV156" s="84">
        <f t="shared" si="14"/>
        <v>0.10666666666666667</v>
      </c>
      <c r="AW156" s="214" t="s">
        <v>74</v>
      </c>
      <c r="AX156" s="73" t="s">
        <v>106</v>
      </c>
      <c r="AY156" s="72" t="s">
        <v>1220</v>
      </c>
      <c r="AZ156" s="70" t="s">
        <v>66</v>
      </c>
      <c r="BA156" s="70" t="s">
        <v>66</v>
      </c>
    </row>
    <row r="157" spans="2:53" x14ac:dyDescent="0.25">
      <c r="B157" s="70">
        <v>2024</v>
      </c>
      <c r="C157" s="70">
        <v>891780111</v>
      </c>
      <c r="D157" s="71" t="s">
        <v>63</v>
      </c>
      <c r="E157" s="72" t="s">
        <v>1219</v>
      </c>
      <c r="F157" s="72" t="s">
        <v>1218</v>
      </c>
      <c r="G157" s="213">
        <v>0</v>
      </c>
      <c r="H157" s="73" t="s">
        <v>72</v>
      </c>
      <c r="I157" s="71" t="s">
        <v>64</v>
      </c>
      <c r="J157" s="72" t="s">
        <v>1202</v>
      </c>
      <c r="K157" s="72">
        <v>4200000</v>
      </c>
      <c r="L157" s="70" t="s">
        <v>67</v>
      </c>
      <c r="M157" s="72" t="s">
        <v>1217</v>
      </c>
      <c r="N157" s="72">
        <v>1085325414</v>
      </c>
      <c r="O157" s="76">
        <v>14</v>
      </c>
      <c r="P157" s="215">
        <v>45302</v>
      </c>
      <c r="Q157" s="72">
        <v>2126349000</v>
      </c>
      <c r="R157" s="215">
        <v>45309</v>
      </c>
      <c r="S157" s="72">
        <v>4200000</v>
      </c>
      <c r="T157" s="73" t="s">
        <v>65</v>
      </c>
      <c r="U157" s="72">
        <v>7631392</v>
      </c>
      <c r="V157" s="72" t="s">
        <v>1200</v>
      </c>
      <c r="W157" s="215">
        <v>45309</v>
      </c>
      <c r="X157" s="215">
        <v>45309</v>
      </c>
      <c r="Y157" s="116" t="s">
        <v>74</v>
      </c>
      <c r="Z157" s="215">
        <v>45362</v>
      </c>
      <c r="AA157" s="80">
        <f t="shared" si="10"/>
        <v>53</v>
      </c>
      <c r="AB157" s="72">
        <v>0</v>
      </c>
      <c r="AC157" s="72">
        <v>0</v>
      </c>
      <c r="AD157" s="72">
        <v>0</v>
      </c>
      <c r="AE157" s="214" t="s">
        <v>74</v>
      </c>
      <c r="AF157" s="80">
        <f t="shared" si="11"/>
        <v>0</v>
      </c>
      <c r="AG157" s="72">
        <v>0</v>
      </c>
      <c r="AH157" s="72">
        <v>0</v>
      </c>
      <c r="AI157" s="214" t="s">
        <v>74</v>
      </c>
      <c r="AJ157" s="73">
        <v>0</v>
      </c>
      <c r="AK157" s="117" t="s">
        <v>74</v>
      </c>
      <c r="AL157" s="117" t="s">
        <v>74</v>
      </c>
      <c r="AM157" s="80">
        <f t="shared" si="12"/>
        <v>0</v>
      </c>
      <c r="AN157" s="80">
        <f>+K157+AC157-AH157</f>
        <v>4200000</v>
      </c>
      <c r="AO157" s="73" t="s">
        <v>66</v>
      </c>
      <c r="AP157" s="72">
        <v>4200000</v>
      </c>
      <c r="AQ157" s="73" t="s">
        <v>95</v>
      </c>
      <c r="AR157" s="72">
        <v>0</v>
      </c>
      <c r="AS157" s="118" t="s">
        <v>74</v>
      </c>
      <c r="AT157" s="216">
        <v>1330000</v>
      </c>
      <c r="AU157" s="83">
        <f t="shared" si="13"/>
        <v>2870000</v>
      </c>
      <c r="AV157" s="84">
        <f t="shared" si="14"/>
        <v>0.31666666666666665</v>
      </c>
      <c r="AW157" s="214" t="s">
        <v>74</v>
      </c>
      <c r="AX157" s="73" t="s">
        <v>106</v>
      </c>
      <c r="AY157" s="72" t="s">
        <v>1216</v>
      </c>
      <c r="AZ157" s="70" t="s">
        <v>66</v>
      </c>
      <c r="BA157" s="70" t="s">
        <v>66</v>
      </c>
    </row>
    <row r="158" spans="2:53" x14ac:dyDescent="0.25">
      <c r="B158" s="70">
        <v>2024</v>
      </c>
      <c r="C158" s="70">
        <v>891780111</v>
      </c>
      <c r="D158" s="71" t="s">
        <v>63</v>
      </c>
      <c r="E158" s="72" t="s">
        <v>1215</v>
      </c>
      <c r="F158" s="72" t="s">
        <v>1214</v>
      </c>
      <c r="G158" s="213">
        <v>0</v>
      </c>
      <c r="H158" s="73" t="s">
        <v>72</v>
      </c>
      <c r="I158" s="71" t="s">
        <v>64</v>
      </c>
      <c r="J158" s="72" t="s">
        <v>1213</v>
      </c>
      <c r="K158" s="72">
        <v>12500000</v>
      </c>
      <c r="L158" s="70" t="s">
        <v>67</v>
      </c>
      <c r="M158" s="72" t="s">
        <v>1212</v>
      </c>
      <c r="N158" s="72">
        <v>1045743528</v>
      </c>
      <c r="O158" s="76">
        <v>14</v>
      </c>
      <c r="P158" s="215">
        <v>45302</v>
      </c>
      <c r="Q158" s="72">
        <v>2126349000</v>
      </c>
      <c r="R158" s="215">
        <v>45309</v>
      </c>
      <c r="S158" s="72">
        <v>12500000</v>
      </c>
      <c r="T158" s="73" t="s">
        <v>65</v>
      </c>
      <c r="U158" s="72">
        <v>85449357</v>
      </c>
      <c r="V158" s="72" t="s">
        <v>587</v>
      </c>
      <c r="W158" s="215">
        <v>45309</v>
      </c>
      <c r="X158" s="215">
        <v>45309</v>
      </c>
      <c r="Y158" s="116" t="s">
        <v>74</v>
      </c>
      <c r="Z158" s="215">
        <v>45457</v>
      </c>
      <c r="AA158" s="80">
        <f t="shared" si="10"/>
        <v>148</v>
      </c>
      <c r="AB158" s="72">
        <v>0</v>
      </c>
      <c r="AC158" s="72">
        <v>0</v>
      </c>
      <c r="AD158" s="72">
        <v>0</v>
      </c>
      <c r="AE158" s="214" t="s">
        <v>74</v>
      </c>
      <c r="AF158" s="80">
        <f t="shared" si="11"/>
        <v>0</v>
      </c>
      <c r="AG158" s="72">
        <v>0</v>
      </c>
      <c r="AH158" s="72">
        <v>0</v>
      </c>
      <c r="AI158" s="214" t="s">
        <v>74</v>
      </c>
      <c r="AJ158" s="73">
        <v>0</v>
      </c>
      <c r="AK158" s="117" t="s">
        <v>74</v>
      </c>
      <c r="AL158" s="117" t="s">
        <v>74</v>
      </c>
      <c r="AM158" s="80">
        <f t="shared" si="12"/>
        <v>0</v>
      </c>
      <c r="AN158" s="80">
        <f>+K158+AC158-AH158</f>
        <v>12500000</v>
      </c>
      <c r="AO158" s="73" t="s">
        <v>66</v>
      </c>
      <c r="AP158" s="72">
        <v>12500000</v>
      </c>
      <c r="AQ158" s="73" t="s">
        <v>95</v>
      </c>
      <c r="AR158" s="72">
        <v>0</v>
      </c>
      <c r="AS158" s="118" t="s">
        <v>74</v>
      </c>
      <c r="AT158" s="216">
        <v>1333000</v>
      </c>
      <c r="AU158" s="83">
        <f t="shared" si="13"/>
        <v>11167000</v>
      </c>
      <c r="AV158" s="84">
        <f t="shared" si="14"/>
        <v>0.10664</v>
      </c>
      <c r="AW158" s="214" t="s">
        <v>74</v>
      </c>
      <c r="AX158" s="73" t="s">
        <v>106</v>
      </c>
      <c r="AY158" s="72" t="s">
        <v>1211</v>
      </c>
      <c r="AZ158" s="70" t="s">
        <v>66</v>
      </c>
      <c r="BA158" s="70" t="s">
        <v>66</v>
      </c>
    </row>
    <row r="159" spans="2:53" x14ac:dyDescent="0.25">
      <c r="B159" s="70">
        <v>2024</v>
      </c>
      <c r="C159" s="70">
        <v>891780111</v>
      </c>
      <c r="D159" s="71" t="s">
        <v>63</v>
      </c>
      <c r="E159" s="72" t="s">
        <v>1210</v>
      </c>
      <c r="F159" s="72" t="s">
        <v>1209</v>
      </c>
      <c r="G159" s="213">
        <v>0</v>
      </c>
      <c r="H159" s="73" t="s">
        <v>72</v>
      </c>
      <c r="I159" s="71" t="s">
        <v>64</v>
      </c>
      <c r="J159" s="72" t="s">
        <v>1208</v>
      </c>
      <c r="K159" s="72">
        <v>16400000</v>
      </c>
      <c r="L159" s="70" t="s">
        <v>67</v>
      </c>
      <c r="M159" s="72" t="s">
        <v>1207</v>
      </c>
      <c r="N159" s="72">
        <v>1082941397</v>
      </c>
      <c r="O159" s="76">
        <v>13</v>
      </c>
      <c r="P159" s="214">
        <v>45302</v>
      </c>
      <c r="Q159" s="72">
        <v>4518689382</v>
      </c>
      <c r="R159" s="215">
        <v>45309</v>
      </c>
      <c r="S159" s="72">
        <v>16400000</v>
      </c>
      <c r="T159" s="73" t="s">
        <v>65</v>
      </c>
      <c r="U159" s="72">
        <v>57435262</v>
      </c>
      <c r="V159" s="72" t="s">
        <v>1206</v>
      </c>
      <c r="W159" s="215">
        <v>45309</v>
      </c>
      <c r="X159" s="215">
        <v>45309</v>
      </c>
      <c r="Y159" s="116" t="s">
        <v>74</v>
      </c>
      <c r="Z159" s="215">
        <v>45457</v>
      </c>
      <c r="AA159" s="80">
        <f t="shared" si="10"/>
        <v>148</v>
      </c>
      <c r="AB159" s="72">
        <v>0</v>
      </c>
      <c r="AC159" s="72">
        <v>0</v>
      </c>
      <c r="AD159" s="72">
        <v>0</v>
      </c>
      <c r="AE159" s="214" t="s">
        <v>74</v>
      </c>
      <c r="AF159" s="80">
        <f t="shared" si="11"/>
        <v>0</v>
      </c>
      <c r="AG159" s="72">
        <v>0</v>
      </c>
      <c r="AH159" s="72">
        <v>0</v>
      </c>
      <c r="AI159" s="214" t="s">
        <v>74</v>
      </c>
      <c r="AJ159" s="73">
        <v>0</v>
      </c>
      <c r="AK159" s="117" t="s">
        <v>74</v>
      </c>
      <c r="AL159" s="117" t="s">
        <v>74</v>
      </c>
      <c r="AM159" s="80">
        <f t="shared" si="12"/>
        <v>0</v>
      </c>
      <c r="AN159" s="80">
        <f>+K159+AC159-AH159</f>
        <v>16400000</v>
      </c>
      <c r="AO159" s="73" t="s">
        <v>66</v>
      </c>
      <c r="AP159" s="72">
        <v>16400000</v>
      </c>
      <c r="AQ159" s="73" t="s">
        <v>95</v>
      </c>
      <c r="AR159" s="72">
        <v>0</v>
      </c>
      <c r="AS159" s="118" t="s">
        <v>74</v>
      </c>
      <c r="AT159" s="216">
        <v>3000000</v>
      </c>
      <c r="AU159" s="83">
        <f t="shared" si="13"/>
        <v>13400000</v>
      </c>
      <c r="AV159" s="84">
        <f t="shared" si="14"/>
        <v>0.18292682926829268</v>
      </c>
      <c r="AW159" s="214" t="s">
        <v>74</v>
      </c>
      <c r="AX159" s="73" t="s">
        <v>106</v>
      </c>
      <c r="AY159" s="72" t="s">
        <v>1205</v>
      </c>
      <c r="AZ159" s="70" t="s">
        <v>66</v>
      </c>
      <c r="BA159" s="70" t="s">
        <v>66</v>
      </c>
    </row>
    <row r="160" spans="2:53" x14ac:dyDescent="0.25">
      <c r="B160" s="70">
        <v>2024</v>
      </c>
      <c r="C160" s="70">
        <v>891780111</v>
      </c>
      <c r="D160" s="71" t="s">
        <v>63</v>
      </c>
      <c r="E160" s="72" t="s">
        <v>1204</v>
      </c>
      <c r="F160" s="72" t="s">
        <v>1203</v>
      </c>
      <c r="G160" s="213">
        <v>0</v>
      </c>
      <c r="H160" s="73" t="s">
        <v>72</v>
      </c>
      <c r="I160" s="71" t="s">
        <v>64</v>
      </c>
      <c r="J160" s="72" t="s">
        <v>1202</v>
      </c>
      <c r="K160" s="72">
        <v>4200000</v>
      </c>
      <c r="L160" s="70" t="s">
        <v>67</v>
      </c>
      <c r="M160" s="72" t="s">
        <v>1201</v>
      </c>
      <c r="N160" s="72">
        <v>1082950584</v>
      </c>
      <c r="O160" s="76">
        <v>14</v>
      </c>
      <c r="P160" s="215">
        <v>45302</v>
      </c>
      <c r="Q160" s="72">
        <v>2126349000</v>
      </c>
      <c r="R160" s="215">
        <v>45309</v>
      </c>
      <c r="S160" s="72">
        <v>4200000</v>
      </c>
      <c r="T160" s="73" t="s">
        <v>65</v>
      </c>
      <c r="U160" s="72">
        <v>7631392</v>
      </c>
      <c r="V160" s="72" t="s">
        <v>1200</v>
      </c>
      <c r="W160" s="215">
        <v>45309</v>
      </c>
      <c r="X160" s="215">
        <v>45309</v>
      </c>
      <c r="Y160" s="116" t="s">
        <v>74</v>
      </c>
      <c r="Z160" s="215">
        <v>45362</v>
      </c>
      <c r="AA160" s="80">
        <f t="shared" si="10"/>
        <v>53</v>
      </c>
      <c r="AB160" s="72">
        <v>0</v>
      </c>
      <c r="AC160" s="72">
        <v>0</v>
      </c>
      <c r="AD160" s="72">
        <v>0</v>
      </c>
      <c r="AE160" s="214" t="s">
        <v>74</v>
      </c>
      <c r="AF160" s="80">
        <f t="shared" si="11"/>
        <v>0</v>
      </c>
      <c r="AG160" s="72">
        <v>0</v>
      </c>
      <c r="AH160" s="72">
        <v>0</v>
      </c>
      <c r="AI160" s="214" t="s">
        <v>74</v>
      </c>
      <c r="AJ160" s="73">
        <v>0</v>
      </c>
      <c r="AK160" s="117" t="s">
        <v>74</v>
      </c>
      <c r="AL160" s="117" t="s">
        <v>74</v>
      </c>
      <c r="AM160" s="80">
        <f t="shared" si="12"/>
        <v>0</v>
      </c>
      <c r="AN160" s="80">
        <f>+K160+AC160-AH160</f>
        <v>4200000</v>
      </c>
      <c r="AO160" s="73" t="s">
        <v>66</v>
      </c>
      <c r="AP160" s="72">
        <v>4200000</v>
      </c>
      <c r="AQ160" s="73" t="s">
        <v>95</v>
      </c>
      <c r="AR160" s="72">
        <v>0</v>
      </c>
      <c r="AS160" s="118" t="s">
        <v>74</v>
      </c>
      <c r="AT160" s="216">
        <v>1330000</v>
      </c>
      <c r="AU160" s="83">
        <f t="shared" si="13"/>
        <v>2870000</v>
      </c>
      <c r="AV160" s="84">
        <f t="shared" si="14"/>
        <v>0.31666666666666665</v>
      </c>
      <c r="AW160" s="214" t="s">
        <v>74</v>
      </c>
      <c r="AX160" s="73" t="s">
        <v>106</v>
      </c>
      <c r="AY160" s="72" t="s">
        <v>1199</v>
      </c>
      <c r="AZ160" s="70" t="s">
        <v>66</v>
      </c>
      <c r="BA160" s="70" t="s">
        <v>66</v>
      </c>
    </row>
    <row r="161" spans="2:53" x14ac:dyDescent="0.25">
      <c r="B161" s="70">
        <v>2024</v>
      </c>
      <c r="C161" s="70">
        <v>891780111</v>
      </c>
      <c r="D161" s="71" t="s">
        <v>63</v>
      </c>
      <c r="E161" s="72" t="s">
        <v>1198</v>
      </c>
      <c r="F161" s="72" t="s">
        <v>1197</v>
      </c>
      <c r="G161" s="213">
        <v>0</v>
      </c>
      <c r="H161" s="73" t="s">
        <v>72</v>
      </c>
      <c r="I161" s="71" t="s">
        <v>64</v>
      </c>
      <c r="J161" s="72" t="s">
        <v>1196</v>
      </c>
      <c r="K161" s="72">
        <v>30500000</v>
      </c>
      <c r="L161" s="70" t="s">
        <v>67</v>
      </c>
      <c r="M161" s="72" t="s">
        <v>1195</v>
      </c>
      <c r="N161" s="72">
        <v>39029599</v>
      </c>
      <c r="O161" s="76">
        <v>13</v>
      </c>
      <c r="P161" s="214">
        <v>45302</v>
      </c>
      <c r="Q161" s="72">
        <v>4518689382</v>
      </c>
      <c r="R161" s="215">
        <v>45310</v>
      </c>
      <c r="S161" s="72">
        <v>30500000</v>
      </c>
      <c r="T161" s="73" t="s">
        <v>65</v>
      </c>
      <c r="U161" s="72">
        <v>36694483</v>
      </c>
      <c r="V161" s="72" t="s">
        <v>1029</v>
      </c>
      <c r="W161" s="215">
        <v>45310</v>
      </c>
      <c r="X161" s="215">
        <v>45310</v>
      </c>
      <c r="Y161" s="116" t="s">
        <v>74</v>
      </c>
      <c r="Z161" s="215">
        <v>45457</v>
      </c>
      <c r="AA161" s="80">
        <f t="shared" si="10"/>
        <v>147</v>
      </c>
      <c r="AB161" s="72">
        <v>0</v>
      </c>
      <c r="AC161" s="72">
        <v>0</v>
      </c>
      <c r="AD161" s="72">
        <v>0</v>
      </c>
      <c r="AE161" s="214" t="s">
        <v>74</v>
      </c>
      <c r="AF161" s="80">
        <f t="shared" si="11"/>
        <v>0</v>
      </c>
      <c r="AG161" s="72">
        <v>0</v>
      </c>
      <c r="AH161" s="72">
        <v>0</v>
      </c>
      <c r="AI161" s="214" t="s">
        <v>74</v>
      </c>
      <c r="AJ161" s="73">
        <v>0</v>
      </c>
      <c r="AK161" s="117" t="s">
        <v>74</v>
      </c>
      <c r="AL161" s="117" t="s">
        <v>74</v>
      </c>
      <c r="AM161" s="80">
        <f t="shared" si="12"/>
        <v>0</v>
      </c>
      <c r="AN161" s="80">
        <f>+K161+AC161-AH161</f>
        <v>30500000</v>
      </c>
      <c r="AO161" s="73" t="s">
        <v>66</v>
      </c>
      <c r="AP161" s="72">
        <v>30500000</v>
      </c>
      <c r="AQ161" s="73" t="s">
        <v>95</v>
      </c>
      <c r="AR161" s="72">
        <v>0</v>
      </c>
      <c r="AS161" s="118" t="s">
        <v>74</v>
      </c>
      <c r="AT161" s="216">
        <v>3253000</v>
      </c>
      <c r="AU161" s="83">
        <f t="shared" si="13"/>
        <v>27247000</v>
      </c>
      <c r="AV161" s="84">
        <f t="shared" si="14"/>
        <v>0.10665573770491803</v>
      </c>
      <c r="AW161" s="214" t="s">
        <v>74</v>
      </c>
      <c r="AX161" s="73" t="s">
        <v>106</v>
      </c>
      <c r="AY161" s="72" t="s">
        <v>1194</v>
      </c>
      <c r="AZ161" s="70" t="s">
        <v>66</v>
      </c>
      <c r="BA161" s="70" t="s">
        <v>66</v>
      </c>
    </row>
    <row r="162" spans="2:53" x14ac:dyDescent="0.25">
      <c r="B162" s="70">
        <v>2024</v>
      </c>
      <c r="C162" s="70">
        <v>891780111</v>
      </c>
      <c r="D162" s="71" t="s">
        <v>63</v>
      </c>
      <c r="E162" s="72" t="s">
        <v>1193</v>
      </c>
      <c r="F162" s="72" t="s">
        <v>1192</v>
      </c>
      <c r="G162" s="213">
        <v>0</v>
      </c>
      <c r="H162" s="73" t="s">
        <v>72</v>
      </c>
      <c r="I162" s="71" t="s">
        <v>64</v>
      </c>
      <c r="J162" s="72" t="s">
        <v>1191</v>
      </c>
      <c r="K162" s="72">
        <v>16500000</v>
      </c>
      <c r="L162" s="70" t="s">
        <v>67</v>
      </c>
      <c r="M162" s="72" t="s">
        <v>1190</v>
      </c>
      <c r="N162" s="72">
        <v>1082966872</v>
      </c>
      <c r="O162" s="76">
        <v>13</v>
      </c>
      <c r="P162" s="214">
        <v>45302</v>
      </c>
      <c r="Q162" s="72">
        <v>4518689382</v>
      </c>
      <c r="R162" s="215">
        <v>45310</v>
      </c>
      <c r="S162" s="72">
        <v>16500000</v>
      </c>
      <c r="T162" s="73" t="s">
        <v>65</v>
      </c>
      <c r="U162" s="72">
        <v>1192791759</v>
      </c>
      <c r="V162" s="72" t="s">
        <v>871</v>
      </c>
      <c r="W162" s="215">
        <v>45310</v>
      </c>
      <c r="X162" s="215">
        <v>45310</v>
      </c>
      <c r="Y162" s="116" t="s">
        <v>74</v>
      </c>
      <c r="Z162" s="215">
        <v>45457</v>
      </c>
      <c r="AA162" s="80">
        <f t="shared" si="10"/>
        <v>147</v>
      </c>
      <c r="AB162" s="72">
        <v>0</v>
      </c>
      <c r="AC162" s="72">
        <v>0</v>
      </c>
      <c r="AD162" s="72">
        <v>0</v>
      </c>
      <c r="AE162" s="214" t="s">
        <v>74</v>
      </c>
      <c r="AF162" s="80">
        <f t="shared" si="11"/>
        <v>0</v>
      </c>
      <c r="AG162" s="72">
        <v>0</v>
      </c>
      <c r="AH162" s="72">
        <v>0</v>
      </c>
      <c r="AI162" s="214" t="s">
        <v>74</v>
      </c>
      <c r="AJ162" s="73">
        <v>0</v>
      </c>
      <c r="AK162" s="117" t="s">
        <v>74</v>
      </c>
      <c r="AL162" s="117" t="s">
        <v>74</v>
      </c>
      <c r="AM162" s="80">
        <f t="shared" si="12"/>
        <v>0</v>
      </c>
      <c r="AN162" s="80">
        <f>+K162+AC162-AH162</f>
        <v>16500000</v>
      </c>
      <c r="AO162" s="73" t="s">
        <v>66</v>
      </c>
      <c r="AP162" s="72">
        <v>16500000</v>
      </c>
      <c r="AQ162" s="73" t="s">
        <v>95</v>
      </c>
      <c r="AR162" s="72">
        <v>0</v>
      </c>
      <c r="AS162" s="118" t="s">
        <v>74</v>
      </c>
      <c r="AT162" s="216">
        <v>1760000</v>
      </c>
      <c r="AU162" s="83">
        <f t="shared" si="13"/>
        <v>14740000</v>
      </c>
      <c r="AV162" s="84">
        <f t="shared" si="14"/>
        <v>0.10666666666666667</v>
      </c>
      <c r="AW162" s="214" t="s">
        <v>74</v>
      </c>
      <c r="AX162" s="73" t="s">
        <v>106</v>
      </c>
      <c r="AY162" s="72" t="s">
        <v>1189</v>
      </c>
      <c r="AZ162" s="70" t="s">
        <v>66</v>
      </c>
      <c r="BA162" s="70" t="s">
        <v>66</v>
      </c>
    </row>
    <row r="163" spans="2:53" x14ac:dyDescent="0.25">
      <c r="B163" s="70">
        <v>2024</v>
      </c>
      <c r="C163" s="70">
        <v>891780111</v>
      </c>
      <c r="D163" s="71" t="s">
        <v>63</v>
      </c>
      <c r="E163" s="72" t="s">
        <v>1188</v>
      </c>
      <c r="F163" s="72" t="s">
        <v>1187</v>
      </c>
      <c r="G163" s="213">
        <v>0</v>
      </c>
      <c r="H163" s="73" t="s">
        <v>72</v>
      </c>
      <c r="I163" s="71" t="s">
        <v>64</v>
      </c>
      <c r="J163" s="72" t="s">
        <v>1186</v>
      </c>
      <c r="K163" s="72">
        <v>18000000</v>
      </c>
      <c r="L163" s="70" t="s">
        <v>67</v>
      </c>
      <c r="M163" s="72" t="s">
        <v>1185</v>
      </c>
      <c r="N163" s="72">
        <v>1216966715</v>
      </c>
      <c r="O163" s="76">
        <v>13</v>
      </c>
      <c r="P163" s="214">
        <v>45302</v>
      </c>
      <c r="Q163" s="72">
        <v>4518689382</v>
      </c>
      <c r="R163" s="215">
        <v>45310</v>
      </c>
      <c r="S163" s="72">
        <v>18000000</v>
      </c>
      <c r="T163" s="73" t="s">
        <v>65</v>
      </c>
      <c r="U163" s="72">
        <v>1082889541</v>
      </c>
      <c r="V163" s="72" t="s">
        <v>1167</v>
      </c>
      <c r="W163" s="215">
        <v>45310</v>
      </c>
      <c r="X163" s="215">
        <v>45310</v>
      </c>
      <c r="Y163" s="116" t="s">
        <v>74</v>
      </c>
      <c r="Z163" s="215">
        <v>45457</v>
      </c>
      <c r="AA163" s="80">
        <f t="shared" si="10"/>
        <v>147</v>
      </c>
      <c r="AB163" s="72">
        <v>0</v>
      </c>
      <c r="AC163" s="72">
        <v>0</v>
      </c>
      <c r="AD163" s="72">
        <v>0</v>
      </c>
      <c r="AE163" s="214" t="s">
        <v>74</v>
      </c>
      <c r="AF163" s="80">
        <f t="shared" si="11"/>
        <v>0</v>
      </c>
      <c r="AG163" s="72">
        <v>0</v>
      </c>
      <c r="AH163" s="72">
        <v>0</v>
      </c>
      <c r="AI163" s="214" t="s">
        <v>74</v>
      </c>
      <c r="AJ163" s="73">
        <v>0</v>
      </c>
      <c r="AK163" s="117" t="s">
        <v>74</v>
      </c>
      <c r="AL163" s="117" t="s">
        <v>74</v>
      </c>
      <c r="AM163" s="80">
        <f t="shared" si="12"/>
        <v>0</v>
      </c>
      <c r="AN163" s="80">
        <f>+K163+AC163-AH163</f>
        <v>18000000</v>
      </c>
      <c r="AO163" s="73" t="s">
        <v>66</v>
      </c>
      <c r="AP163" s="72">
        <v>18000000</v>
      </c>
      <c r="AQ163" s="73" t="s">
        <v>95</v>
      </c>
      <c r="AR163" s="72">
        <v>0</v>
      </c>
      <c r="AS163" s="118" t="s">
        <v>74</v>
      </c>
      <c r="AT163" s="216">
        <v>1920000</v>
      </c>
      <c r="AU163" s="83">
        <f t="shared" si="13"/>
        <v>16080000</v>
      </c>
      <c r="AV163" s="84">
        <f t="shared" si="14"/>
        <v>0.10666666666666667</v>
      </c>
      <c r="AW163" s="214" t="s">
        <v>74</v>
      </c>
      <c r="AX163" s="73" t="s">
        <v>106</v>
      </c>
      <c r="AY163" s="72" t="s">
        <v>1184</v>
      </c>
      <c r="AZ163" s="70" t="s">
        <v>66</v>
      </c>
      <c r="BA163" s="70" t="s">
        <v>66</v>
      </c>
    </row>
    <row r="164" spans="2:53" x14ac:dyDescent="0.25">
      <c r="B164" s="70">
        <v>2024</v>
      </c>
      <c r="C164" s="70">
        <v>891780111</v>
      </c>
      <c r="D164" s="71" t="s">
        <v>63</v>
      </c>
      <c r="E164" s="72" t="s">
        <v>1183</v>
      </c>
      <c r="F164" s="72" t="s">
        <v>1182</v>
      </c>
      <c r="G164" s="213">
        <v>0</v>
      </c>
      <c r="H164" s="73" t="s">
        <v>72</v>
      </c>
      <c r="I164" s="71" t="s">
        <v>64</v>
      </c>
      <c r="J164" s="72" t="s">
        <v>1181</v>
      </c>
      <c r="K164" s="72">
        <v>15000000</v>
      </c>
      <c r="L164" s="70" t="s">
        <v>67</v>
      </c>
      <c r="M164" s="72" t="s">
        <v>1180</v>
      </c>
      <c r="N164" s="72">
        <v>1082992753</v>
      </c>
      <c r="O164" s="76">
        <v>13</v>
      </c>
      <c r="P164" s="214">
        <v>45302</v>
      </c>
      <c r="Q164" s="72">
        <v>4518689382</v>
      </c>
      <c r="R164" s="215">
        <v>45310</v>
      </c>
      <c r="S164" s="72">
        <v>15000000</v>
      </c>
      <c r="T164" s="73" t="s">
        <v>65</v>
      </c>
      <c r="U164" s="72">
        <v>36718996</v>
      </c>
      <c r="V164" s="72" t="s">
        <v>1179</v>
      </c>
      <c r="W164" s="215">
        <v>45310</v>
      </c>
      <c r="X164" s="215">
        <v>45310</v>
      </c>
      <c r="Y164" s="116" t="s">
        <v>74</v>
      </c>
      <c r="Z164" s="215">
        <v>45457</v>
      </c>
      <c r="AA164" s="80">
        <f t="shared" si="10"/>
        <v>147</v>
      </c>
      <c r="AB164" s="72">
        <v>0</v>
      </c>
      <c r="AC164" s="72">
        <v>0</v>
      </c>
      <c r="AD164" s="72">
        <v>0</v>
      </c>
      <c r="AE164" s="214" t="s">
        <v>74</v>
      </c>
      <c r="AF164" s="80">
        <f t="shared" si="11"/>
        <v>0</v>
      </c>
      <c r="AG164" s="72">
        <v>0</v>
      </c>
      <c r="AH164" s="72">
        <v>0</v>
      </c>
      <c r="AI164" s="214" t="s">
        <v>74</v>
      </c>
      <c r="AJ164" s="73">
        <v>0</v>
      </c>
      <c r="AK164" s="117" t="s">
        <v>74</v>
      </c>
      <c r="AL164" s="117" t="s">
        <v>74</v>
      </c>
      <c r="AM164" s="80">
        <f t="shared" si="12"/>
        <v>0</v>
      </c>
      <c r="AN164" s="80">
        <f>+K164+AC164-AH164</f>
        <v>15000000</v>
      </c>
      <c r="AO164" s="73" t="s">
        <v>66</v>
      </c>
      <c r="AP164" s="72">
        <v>15000000</v>
      </c>
      <c r="AQ164" s="73" t="s">
        <v>95</v>
      </c>
      <c r="AR164" s="72">
        <v>0</v>
      </c>
      <c r="AS164" s="118" t="s">
        <v>74</v>
      </c>
      <c r="AT164" s="216">
        <v>1600000</v>
      </c>
      <c r="AU164" s="83">
        <f t="shared" si="13"/>
        <v>13400000</v>
      </c>
      <c r="AV164" s="84">
        <f t="shared" si="14"/>
        <v>0.10666666666666667</v>
      </c>
      <c r="AW164" s="214" t="s">
        <v>74</v>
      </c>
      <c r="AX164" s="73" t="s">
        <v>106</v>
      </c>
      <c r="AY164" s="72" t="s">
        <v>1178</v>
      </c>
      <c r="AZ164" s="70" t="s">
        <v>66</v>
      </c>
      <c r="BA164" s="70" t="s">
        <v>66</v>
      </c>
    </row>
    <row r="165" spans="2:53" x14ac:dyDescent="0.25">
      <c r="B165" s="70">
        <v>2024</v>
      </c>
      <c r="C165" s="70">
        <v>891780111</v>
      </c>
      <c r="D165" s="71" t="s">
        <v>63</v>
      </c>
      <c r="E165" s="72" t="s">
        <v>1177</v>
      </c>
      <c r="F165" s="72" t="s">
        <v>1176</v>
      </c>
      <c r="G165" s="213">
        <v>0</v>
      </c>
      <c r="H165" s="73" t="s">
        <v>72</v>
      </c>
      <c r="I165" s="71" t="s">
        <v>64</v>
      </c>
      <c r="J165" s="72" t="s">
        <v>1175</v>
      </c>
      <c r="K165" s="72">
        <v>22403000</v>
      </c>
      <c r="L165" s="70" t="s">
        <v>67</v>
      </c>
      <c r="M165" s="72" t="s">
        <v>1174</v>
      </c>
      <c r="N165" s="72">
        <v>1004370372</v>
      </c>
      <c r="O165" s="76">
        <v>13</v>
      </c>
      <c r="P165" s="214">
        <v>45302</v>
      </c>
      <c r="Q165" s="72">
        <v>4518689382</v>
      </c>
      <c r="R165" s="215">
        <v>45313</v>
      </c>
      <c r="S165" s="72">
        <v>22403000</v>
      </c>
      <c r="T165" s="73" t="s">
        <v>65</v>
      </c>
      <c r="U165" s="72">
        <v>85460304</v>
      </c>
      <c r="V165" s="72" t="s">
        <v>1173</v>
      </c>
      <c r="W165" s="215">
        <v>45310</v>
      </c>
      <c r="X165" s="215">
        <v>45313</v>
      </c>
      <c r="Y165" s="116" t="s">
        <v>74</v>
      </c>
      <c r="Z165" s="215">
        <v>45457</v>
      </c>
      <c r="AA165" s="80">
        <f t="shared" si="10"/>
        <v>144</v>
      </c>
      <c r="AB165" s="72">
        <v>0</v>
      </c>
      <c r="AC165" s="72">
        <v>0</v>
      </c>
      <c r="AD165" s="72">
        <v>0</v>
      </c>
      <c r="AE165" s="214" t="s">
        <v>74</v>
      </c>
      <c r="AF165" s="80">
        <f t="shared" si="11"/>
        <v>0</v>
      </c>
      <c r="AG165" s="72">
        <v>0</v>
      </c>
      <c r="AH165" s="72">
        <v>0</v>
      </c>
      <c r="AI165" s="214" t="s">
        <v>74</v>
      </c>
      <c r="AJ165" s="73">
        <v>0</v>
      </c>
      <c r="AK165" s="117" t="s">
        <v>74</v>
      </c>
      <c r="AL165" s="117" t="s">
        <v>74</v>
      </c>
      <c r="AM165" s="80">
        <f t="shared" si="12"/>
        <v>0</v>
      </c>
      <c r="AN165" s="80">
        <f>+K165+AC165-AH165</f>
        <v>22403000</v>
      </c>
      <c r="AO165" s="73" t="s">
        <v>66</v>
      </c>
      <c r="AP165" s="72">
        <v>22403000</v>
      </c>
      <c r="AQ165" s="73" t="s">
        <v>95</v>
      </c>
      <c r="AR165" s="72">
        <v>0</v>
      </c>
      <c r="AS165" s="118" t="s">
        <v>74</v>
      </c>
      <c r="AT165" s="216">
        <v>1410000</v>
      </c>
      <c r="AU165" s="83">
        <f t="shared" si="13"/>
        <v>20993000</v>
      </c>
      <c r="AV165" s="84">
        <f t="shared" si="14"/>
        <v>6.2937999375083695E-2</v>
      </c>
      <c r="AW165" s="214" t="s">
        <v>74</v>
      </c>
      <c r="AX165" s="73" t="s">
        <v>106</v>
      </c>
      <c r="AY165" s="72" t="s">
        <v>1172</v>
      </c>
      <c r="AZ165" s="70" t="s">
        <v>66</v>
      </c>
      <c r="BA165" s="70" t="s">
        <v>66</v>
      </c>
    </row>
    <row r="166" spans="2:53" x14ac:dyDescent="0.25">
      <c r="B166" s="70">
        <v>2024</v>
      </c>
      <c r="C166" s="70">
        <v>891780111</v>
      </c>
      <c r="D166" s="71" t="s">
        <v>63</v>
      </c>
      <c r="E166" s="72" t="s">
        <v>1171</v>
      </c>
      <c r="F166" s="72" t="s">
        <v>1170</v>
      </c>
      <c r="G166" s="213">
        <v>0</v>
      </c>
      <c r="H166" s="73" t="s">
        <v>72</v>
      </c>
      <c r="I166" s="71" t="s">
        <v>64</v>
      </c>
      <c r="J166" s="72" t="s">
        <v>1169</v>
      </c>
      <c r="K166" s="72">
        <v>15000000</v>
      </c>
      <c r="L166" s="70" t="s">
        <v>67</v>
      </c>
      <c r="M166" s="72" t="s">
        <v>1168</v>
      </c>
      <c r="N166" s="72">
        <v>1082840247</v>
      </c>
      <c r="O166" s="76">
        <v>13</v>
      </c>
      <c r="P166" s="214">
        <v>45302</v>
      </c>
      <c r="Q166" s="72">
        <v>4518689382</v>
      </c>
      <c r="R166" s="215">
        <v>45310</v>
      </c>
      <c r="S166" s="72">
        <v>15000000</v>
      </c>
      <c r="T166" s="73" t="s">
        <v>65</v>
      </c>
      <c r="U166" s="72">
        <v>1082889541</v>
      </c>
      <c r="V166" s="72" t="s">
        <v>1167</v>
      </c>
      <c r="W166" s="215">
        <v>45310</v>
      </c>
      <c r="X166" s="215">
        <v>45310</v>
      </c>
      <c r="Y166" s="116" t="s">
        <v>74</v>
      </c>
      <c r="Z166" s="215">
        <v>45457</v>
      </c>
      <c r="AA166" s="80">
        <f t="shared" si="10"/>
        <v>147</v>
      </c>
      <c r="AB166" s="72">
        <v>0</v>
      </c>
      <c r="AC166" s="72">
        <v>0</v>
      </c>
      <c r="AD166" s="72">
        <v>0</v>
      </c>
      <c r="AE166" s="214" t="s">
        <v>74</v>
      </c>
      <c r="AF166" s="80">
        <f t="shared" si="11"/>
        <v>0</v>
      </c>
      <c r="AG166" s="72">
        <v>0</v>
      </c>
      <c r="AH166" s="72">
        <v>0</v>
      </c>
      <c r="AI166" s="214" t="s">
        <v>74</v>
      </c>
      <c r="AJ166" s="73">
        <v>0</v>
      </c>
      <c r="AK166" s="117" t="s">
        <v>74</v>
      </c>
      <c r="AL166" s="117" t="s">
        <v>74</v>
      </c>
      <c r="AM166" s="80">
        <f t="shared" si="12"/>
        <v>0</v>
      </c>
      <c r="AN166" s="80">
        <f>+K166+AC166-AH166</f>
        <v>15000000</v>
      </c>
      <c r="AO166" s="73" t="s">
        <v>66</v>
      </c>
      <c r="AP166" s="72">
        <v>15000000</v>
      </c>
      <c r="AQ166" s="73" t="s">
        <v>95</v>
      </c>
      <c r="AR166" s="72">
        <v>0</v>
      </c>
      <c r="AS166" s="118" t="s">
        <v>74</v>
      </c>
      <c r="AT166" s="216">
        <v>1600000</v>
      </c>
      <c r="AU166" s="83">
        <f t="shared" si="13"/>
        <v>13400000</v>
      </c>
      <c r="AV166" s="84">
        <f t="shared" si="14"/>
        <v>0.10666666666666667</v>
      </c>
      <c r="AW166" s="214" t="s">
        <v>74</v>
      </c>
      <c r="AX166" s="73" t="s">
        <v>106</v>
      </c>
      <c r="AY166" s="72" t="s">
        <v>1166</v>
      </c>
      <c r="AZ166" s="70" t="s">
        <v>66</v>
      </c>
      <c r="BA166" s="70" t="s">
        <v>66</v>
      </c>
    </row>
    <row r="167" spans="2:53" x14ac:dyDescent="0.25">
      <c r="B167" s="70">
        <v>2024</v>
      </c>
      <c r="C167" s="70">
        <v>891780111</v>
      </c>
      <c r="D167" s="71" t="s">
        <v>63</v>
      </c>
      <c r="E167" s="72" t="s">
        <v>1165</v>
      </c>
      <c r="F167" s="72" t="s">
        <v>1164</v>
      </c>
      <c r="G167" s="213">
        <v>0</v>
      </c>
      <c r="H167" s="73" t="s">
        <v>72</v>
      </c>
      <c r="I167" s="71" t="s">
        <v>64</v>
      </c>
      <c r="J167" s="72" t="s">
        <v>1163</v>
      </c>
      <c r="K167" s="72">
        <v>30500000</v>
      </c>
      <c r="L167" s="70" t="s">
        <v>67</v>
      </c>
      <c r="M167" s="72" t="s">
        <v>1162</v>
      </c>
      <c r="N167" s="72">
        <v>85450384</v>
      </c>
      <c r="O167" s="76">
        <v>13</v>
      </c>
      <c r="P167" s="214">
        <v>45302</v>
      </c>
      <c r="Q167" s="72">
        <v>4518689382</v>
      </c>
      <c r="R167" s="215">
        <v>45310</v>
      </c>
      <c r="S167" s="72">
        <v>30500000</v>
      </c>
      <c r="T167" s="73" t="s">
        <v>65</v>
      </c>
      <c r="U167" s="72">
        <v>85455983</v>
      </c>
      <c r="V167" s="72" t="s">
        <v>697</v>
      </c>
      <c r="W167" s="215">
        <v>45310</v>
      </c>
      <c r="X167" s="215">
        <v>45310</v>
      </c>
      <c r="Y167" s="116" t="s">
        <v>74</v>
      </c>
      <c r="Z167" s="215">
        <v>45457</v>
      </c>
      <c r="AA167" s="80">
        <f t="shared" si="10"/>
        <v>147</v>
      </c>
      <c r="AB167" s="72">
        <v>0</v>
      </c>
      <c r="AC167" s="72">
        <v>0</v>
      </c>
      <c r="AD167" s="72">
        <v>0</v>
      </c>
      <c r="AE167" s="214" t="s">
        <v>74</v>
      </c>
      <c r="AF167" s="80">
        <f t="shared" si="11"/>
        <v>0</v>
      </c>
      <c r="AG167" s="72">
        <v>0</v>
      </c>
      <c r="AH167" s="72">
        <v>0</v>
      </c>
      <c r="AI167" s="214" t="s">
        <v>74</v>
      </c>
      <c r="AJ167" s="73">
        <v>0</v>
      </c>
      <c r="AK167" s="117" t="s">
        <v>74</v>
      </c>
      <c r="AL167" s="117" t="s">
        <v>74</v>
      </c>
      <c r="AM167" s="80">
        <f t="shared" si="12"/>
        <v>0</v>
      </c>
      <c r="AN167" s="80">
        <f>+K167+AC167-AH167</f>
        <v>30500000</v>
      </c>
      <c r="AO167" s="73" t="s">
        <v>66</v>
      </c>
      <c r="AP167" s="72">
        <v>30500000</v>
      </c>
      <c r="AQ167" s="73" t="s">
        <v>95</v>
      </c>
      <c r="AR167" s="72">
        <v>0</v>
      </c>
      <c r="AS167" s="118" t="s">
        <v>74</v>
      </c>
      <c r="AT167" s="216">
        <v>3253000</v>
      </c>
      <c r="AU167" s="83">
        <f t="shared" si="13"/>
        <v>27247000</v>
      </c>
      <c r="AV167" s="84">
        <f t="shared" si="14"/>
        <v>0.10665573770491803</v>
      </c>
      <c r="AW167" s="214" t="s">
        <v>74</v>
      </c>
      <c r="AX167" s="73" t="s">
        <v>106</v>
      </c>
      <c r="AY167" s="72" t="s">
        <v>1161</v>
      </c>
      <c r="AZ167" s="70" t="s">
        <v>66</v>
      </c>
      <c r="BA167" s="70" t="s">
        <v>66</v>
      </c>
    </row>
    <row r="168" spans="2:53" x14ac:dyDescent="0.25">
      <c r="B168" s="70">
        <v>2024</v>
      </c>
      <c r="C168" s="70">
        <v>891780111</v>
      </c>
      <c r="D168" s="71" t="s">
        <v>63</v>
      </c>
      <c r="E168" s="72" t="s">
        <v>1160</v>
      </c>
      <c r="F168" s="72" t="s">
        <v>1159</v>
      </c>
      <c r="G168" s="213">
        <v>0</v>
      </c>
      <c r="H168" s="73" t="s">
        <v>72</v>
      </c>
      <c r="I168" s="71" t="s">
        <v>64</v>
      </c>
      <c r="J168" s="72" t="s">
        <v>1158</v>
      </c>
      <c r="K168" s="72">
        <v>16400000</v>
      </c>
      <c r="L168" s="70" t="s">
        <v>67</v>
      </c>
      <c r="M168" s="72" t="s">
        <v>1157</v>
      </c>
      <c r="N168" s="72">
        <v>1082981735</v>
      </c>
      <c r="O168" s="76">
        <v>13</v>
      </c>
      <c r="P168" s="214">
        <v>45302</v>
      </c>
      <c r="Q168" s="72">
        <v>4518689382</v>
      </c>
      <c r="R168" s="215">
        <v>45310</v>
      </c>
      <c r="S168" s="72">
        <v>16400000</v>
      </c>
      <c r="T168" s="73" t="s">
        <v>65</v>
      </c>
      <c r="U168" s="72">
        <v>36694483</v>
      </c>
      <c r="V168" s="72" t="s">
        <v>1029</v>
      </c>
      <c r="W168" s="215">
        <v>45310</v>
      </c>
      <c r="X168" s="215">
        <v>45310</v>
      </c>
      <c r="Y168" s="116" t="s">
        <v>74</v>
      </c>
      <c r="Z168" s="215">
        <v>45457</v>
      </c>
      <c r="AA168" s="80">
        <f t="shared" si="10"/>
        <v>147</v>
      </c>
      <c r="AB168" s="72">
        <v>0</v>
      </c>
      <c r="AC168" s="72">
        <v>0</v>
      </c>
      <c r="AD168" s="72">
        <v>0</v>
      </c>
      <c r="AE168" s="214" t="s">
        <v>74</v>
      </c>
      <c r="AF168" s="80">
        <f t="shared" si="11"/>
        <v>0</v>
      </c>
      <c r="AG168" s="72">
        <v>0</v>
      </c>
      <c r="AH168" s="72">
        <v>0</v>
      </c>
      <c r="AI168" s="214" t="s">
        <v>74</v>
      </c>
      <c r="AJ168" s="73">
        <v>0</v>
      </c>
      <c r="AK168" s="117" t="s">
        <v>74</v>
      </c>
      <c r="AL168" s="117" t="s">
        <v>74</v>
      </c>
      <c r="AM168" s="80">
        <f t="shared" si="12"/>
        <v>0</v>
      </c>
      <c r="AN168" s="80">
        <f>+K168+AC168-AH168</f>
        <v>16400000</v>
      </c>
      <c r="AO168" s="73" t="s">
        <v>66</v>
      </c>
      <c r="AP168" s="72">
        <v>16400000</v>
      </c>
      <c r="AQ168" s="73" t="s">
        <v>95</v>
      </c>
      <c r="AR168" s="72">
        <v>0</v>
      </c>
      <c r="AS168" s="118" t="s">
        <v>74</v>
      </c>
      <c r="AT168" s="216">
        <v>3000000</v>
      </c>
      <c r="AU168" s="83">
        <f t="shared" si="13"/>
        <v>13400000</v>
      </c>
      <c r="AV168" s="84">
        <f t="shared" si="14"/>
        <v>0.18292682926829268</v>
      </c>
      <c r="AW168" s="214" t="s">
        <v>74</v>
      </c>
      <c r="AX168" s="73" t="s">
        <v>106</v>
      </c>
      <c r="AY168" s="72" t="s">
        <v>1156</v>
      </c>
      <c r="AZ168" s="70" t="s">
        <v>66</v>
      </c>
      <c r="BA168" s="70" t="s">
        <v>66</v>
      </c>
    </row>
    <row r="169" spans="2:53" x14ac:dyDescent="0.25">
      <c r="B169" s="70">
        <v>2024</v>
      </c>
      <c r="C169" s="70">
        <v>891780111</v>
      </c>
      <c r="D169" s="71" t="s">
        <v>63</v>
      </c>
      <c r="E169" s="72" t="s">
        <v>1155</v>
      </c>
      <c r="F169" s="72" t="s">
        <v>1154</v>
      </c>
      <c r="G169" s="213">
        <v>0</v>
      </c>
      <c r="H169" s="73" t="s">
        <v>72</v>
      </c>
      <c r="I169" s="71" t="s">
        <v>64</v>
      </c>
      <c r="J169" s="72" t="s">
        <v>1153</v>
      </c>
      <c r="K169" s="72">
        <v>18000000</v>
      </c>
      <c r="L169" s="70" t="s">
        <v>67</v>
      </c>
      <c r="M169" s="72" t="s">
        <v>1152</v>
      </c>
      <c r="N169" s="72">
        <v>1082908015</v>
      </c>
      <c r="O169" s="76">
        <v>13</v>
      </c>
      <c r="P169" s="214">
        <v>45302</v>
      </c>
      <c r="Q169" s="72">
        <v>4518689382</v>
      </c>
      <c r="R169" s="215">
        <v>45310</v>
      </c>
      <c r="S169" s="72">
        <v>18000000</v>
      </c>
      <c r="T169" s="73" t="s">
        <v>65</v>
      </c>
      <c r="U169" s="72">
        <v>57464638</v>
      </c>
      <c r="V169" s="72" t="s">
        <v>740</v>
      </c>
      <c r="W169" s="215">
        <v>45310</v>
      </c>
      <c r="X169" s="215">
        <v>45310</v>
      </c>
      <c r="Y169" s="116" t="s">
        <v>74</v>
      </c>
      <c r="Z169" s="215">
        <v>45457</v>
      </c>
      <c r="AA169" s="80">
        <f t="shared" si="10"/>
        <v>147</v>
      </c>
      <c r="AB169" s="72">
        <v>0</v>
      </c>
      <c r="AC169" s="72">
        <v>0</v>
      </c>
      <c r="AD169" s="72">
        <v>0</v>
      </c>
      <c r="AE169" s="214" t="s">
        <v>74</v>
      </c>
      <c r="AF169" s="80">
        <f t="shared" si="11"/>
        <v>0</v>
      </c>
      <c r="AG169" s="72">
        <v>0</v>
      </c>
      <c r="AH169" s="72">
        <v>0</v>
      </c>
      <c r="AI169" s="214" t="s">
        <v>74</v>
      </c>
      <c r="AJ169" s="73">
        <v>0</v>
      </c>
      <c r="AK169" s="117" t="s">
        <v>74</v>
      </c>
      <c r="AL169" s="117" t="s">
        <v>74</v>
      </c>
      <c r="AM169" s="80">
        <f t="shared" si="12"/>
        <v>0</v>
      </c>
      <c r="AN169" s="80">
        <f>+K169+AC169-AH169</f>
        <v>18000000</v>
      </c>
      <c r="AO169" s="73" t="s">
        <v>66</v>
      </c>
      <c r="AP169" s="72">
        <v>18000000</v>
      </c>
      <c r="AQ169" s="73" t="s">
        <v>95</v>
      </c>
      <c r="AR169" s="72">
        <v>0</v>
      </c>
      <c r="AS169" s="118" t="s">
        <v>74</v>
      </c>
      <c r="AT169" s="216">
        <v>1920000</v>
      </c>
      <c r="AU169" s="83">
        <f t="shared" si="13"/>
        <v>16080000</v>
      </c>
      <c r="AV169" s="84">
        <f t="shared" si="14"/>
        <v>0.10666666666666667</v>
      </c>
      <c r="AW169" s="214" t="s">
        <v>74</v>
      </c>
      <c r="AX169" s="73" t="s">
        <v>106</v>
      </c>
      <c r="AY169" s="72" t="s">
        <v>1151</v>
      </c>
      <c r="AZ169" s="70" t="s">
        <v>66</v>
      </c>
      <c r="BA169" s="70" t="s">
        <v>66</v>
      </c>
    </row>
    <row r="170" spans="2:53" x14ac:dyDescent="0.25">
      <c r="B170" s="70">
        <v>2024</v>
      </c>
      <c r="C170" s="70">
        <v>891780111</v>
      </c>
      <c r="D170" s="71" t="s">
        <v>63</v>
      </c>
      <c r="E170" s="72" t="s">
        <v>1150</v>
      </c>
      <c r="F170" s="72" t="s">
        <v>1149</v>
      </c>
      <c r="G170" s="213">
        <v>0</v>
      </c>
      <c r="H170" s="73" t="s">
        <v>72</v>
      </c>
      <c r="I170" s="71" t="s">
        <v>64</v>
      </c>
      <c r="J170" s="72" t="s">
        <v>1148</v>
      </c>
      <c r="K170" s="72">
        <v>15000000</v>
      </c>
      <c r="L170" s="70" t="s">
        <v>67</v>
      </c>
      <c r="M170" s="72" t="s">
        <v>1147</v>
      </c>
      <c r="N170" s="72">
        <v>1082946247</v>
      </c>
      <c r="O170" s="76">
        <v>13</v>
      </c>
      <c r="P170" s="214">
        <v>45302</v>
      </c>
      <c r="Q170" s="72">
        <v>4518689382</v>
      </c>
      <c r="R170" s="215">
        <v>45310</v>
      </c>
      <c r="S170" s="72">
        <v>15000000</v>
      </c>
      <c r="T170" s="73" t="s">
        <v>65</v>
      </c>
      <c r="U170" s="72">
        <v>85152695</v>
      </c>
      <c r="V170" s="72" t="s">
        <v>865</v>
      </c>
      <c r="W170" s="215">
        <v>45310</v>
      </c>
      <c r="X170" s="215">
        <v>45310</v>
      </c>
      <c r="Y170" s="116" t="s">
        <v>74</v>
      </c>
      <c r="Z170" s="215">
        <v>45457</v>
      </c>
      <c r="AA170" s="80">
        <f t="shared" si="10"/>
        <v>147</v>
      </c>
      <c r="AB170" s="72">
        <v>0</v>
      </c>
      <c r="AC170" s="72">
        <v>0</v>
      </c>
      <c r="AD170" s="72">
        <v>0</v>
      </c>
      <c r="AE170" s="214" t="s">
        <v>74</v>
      </c>
      <c r="AF170" s="80">
        <f t="shared" si="11"/>
        <v>0</v>
      </c>
      <c r="AG170" s="72">
        <v>0</v>
      </c>
      <c r="AH170" s="72">
        <v>0</v>
      </c>
      <c r="AI170" s="214" t="s">
        <v>74</v>
      </c>
      <c r="AJ170" s="73">
        <v>0</v>
      </c>
      <c r="AK170" s="117" t="s">
        <v>74</v>
      </c>
      <c r="AL170" s="117" t="s">
        <v>74</v>
      </c>
      <c r="AM170" s="80">
        <f t="shared" si="12"/>
        <v>0</v>
      </c>
      <c r="AN170" s="80">
        <f>+K170+AC170-AH170</f>
        <v>15000000</v>
      </c>
      <c r="AO170" s="73" t="s">
        <v>66</v>
      </c>
      <c r="AP170" s="72">
        <v>15000000</v>
      </c>
      <c r="AQ170" s="73" t="s">
        <v>95</v>
      </c>
      <c r="AR170" s="72">
        <v>0</v>
      </c>
      <c r="AS170" s="118" t="s">
        <v>74</v>
      </c>
      <c r="AT170" s="216">
        <v>1600000</v>
      </c>
      <c r="AU170" s="83">
        <f t="shared" si="13"/>
        <v>13400000</v>
      </c>
      <c r="AV170" s="84">
        <f t="shared" si="14"/>
        <v>0.10666666666666667</v>
      </c>
      <c r="AW170" s="214" t="s">
        <v>74</v>
      </c>
      <c r="AX170" s="73" t="s">
        <v>106</v>
      </c>
      <c r="AY170" s="72" t="s">
        <v>1146</v>
      </c>
      <c r="AZ170" s="70" t="s">
        <v>66</v>
      </c>
      <c r="BA170" s="70" t="s">
        <v>66</v>
      </c>
    </row>
    <row r="171" spans="2:53" x14ac:dyDescent="0.25">
      <c r="B171" s="70">
        <v>2024</v>
      </c>
      <c r="C171" s="70">
        <v>891780111</v>
      </c>
      <c r="D171" s="71" t="s">
        <v>63</v>
      </c>
      <c r="E171" s="72" t="s">
        <v>1145</v>
      </c>
      <c r="F171" s="72" t="s">
        <v>1144</v>
      </c>
      <c r="G171" s="213">
        <v>0</v>
      </c>
      <c r="H171" s="73" t="s">
        <v>72</v>
      </c>
      <c r="I171" s="71" t="s">
        <v>64</v>
      </c>
      <c r="J171" s="72" t="s">
        <v>1143</v>
      </c>
      <c r="K171" s="72">
        <v>30000000</v>
      </c>
      <c r="L171" s="70" t="s">
        <v>67</v>
      </c>
      <c r="M171" s="72" t="s">
        <v>1142</v>
      </c>
      <c r="N171" s="72">
        <v>19601307</v>
      </c>
      <c r="O171" s="76">
        <v>13</v>
      </c>
      <c r="P171" s="214">
        <v>45302</v>
      </c>
      <c r="Q171" s="72">
        <v>4518689382</v>
      </c>
      <c r="R171" s="215">
        <v>45310</v>
      </c>
      <c r="S171" s="72">
        <v>30000000</v>
      </c>
      <c r="T171" s="73" t="s">
        <v>65</v>
      </c>
      <c r="U171" s="72">
        <v>84457182</v>
      </c>
      <c r="V171" s="72" t="s">
        <v>631</v>
      </c>
      <c r="W171" s="215">
        <v>45310</v>
      </c>
      <c r="X171" s="215">
        <v>45310</v>
      </c>
      <c r="Y171" s="116" t="s">
        <v>74</v>
      </c>
      <c r="Z171" s="215">
        <v>45457</v>
      </c>
      <c r="AA171" s="80">
        <f t="shared" si="10"/>
        <v>147</v>
      </c>
      <c r="AB171" s="72">
        <v>0</v>
      </c>
      <c r="AC171" s="72">
        <v>0</v>
      </c>
      <c r="AD171" s="72">
        <v>0</v>
      </c>
      <c r="AE171" s="214" t="s">
        <v>74</v>
      </c>
      <c r="AF171" s="80">
        <f t="shared" si="11"/>
        <v>0</v>
      </c>
      <c r="AG171" s="72">
        <v>0</v>
      </c>
      <c r="AH171" s="72">
        <v>0</v>
      </c>
      <c r="AI171" s="214" t="s">
        <v>74</v>
      </c>
      <c r="AJ171" s="73">
        <v>0</v>
      </c>
      <c r="AK171" s="117" t="s">
        <v>74</v>
      </c>
      <c r="AL171" s="117" t="s">
        <v>74</v>
      </c>
      <c r="AM171" s="80">
        <f t="shared" si="12"/>
        <v>0</v>
      </c>
      <c r="AN171" s="80">
        <f>+K171+AC171-AH171</f>
        <v>30000000</v>
      </c>
      <c r="AO171" s="73" t="s">
        <v>66</v>
      </c>
      <c r="AP171" s="72">
        <v>30000000</v>
      </c>
      <c r="AQ171" s="73" t="s">
        <v>95</v>
      </c>
      <c r="AR171" s="72">
        <v>0</v>
      </c>
      <c r="AS171" s="118" t="s">
        <v>74</v>
      </c>
      <c r="AT171" s="216">
        <v>3200000</v>
      </c>
      <c r="AU171" s="83">
        <f t="shared" si="13"/>
        <v>26800000</v>
      </c>
      <c r="AV171" s="84">
        <f t="shared" si="14"/>
        <v>0.10666666666666667</v>
      </c>
      <c r="AW171" s="214" t="s">
        <v>74</v>
      </c>
      <c r="AX171" s="73" t="s">
        <v>106</v>
      </c>
      <c r="AY171" s="72" t="s">
        <v>1141</v>
      </c>
      <c r="AZ171" s="70" t="s">
        <v>66</v>
      </c>
      <c r="BA171" s="70" t="s">
        <v>66</v>
      </c>
    </row>
    <row r="172" spans="2:53" x14ac:dyDescent="0.25">
      <c r="B172" s="70">
        <v>2024</v>
      </c>
      <c r="C172" s="70">
        <v>891780111</v>
      </c>
      <c r="D172" s="71" t="s">
        <v>63</v>
      </c>
      <c r="E172" s="72" t="s">
        <v>1140</v>
      </c>
      <c r="F172" s="72" t="s">
        <v>1139</v>
      </c>
      <c r="G172" s="213">
        <v>0</v>
      </c>
      <c r="H172" s="73" t="s">
        <v>72</v>
      </c>
      <c r="I172" s="71" t="s">
        <v>64</v>
      </c>
      <c r="J172" s="72" t="s">
        <v>1138</v>
      </c>
      <c r="K172" s="72">
        <v>13860000</v>
      </c>
      <c r="L172" s="70" t="s">
        <v>67</v>
      </c>
      <c r="M172" s="72" t="s">
        <v>1137</v>
      </c>
      <c r="N172" s="72">
        <v>85462989</v>
      </c>
      <c r="O172" s="76">
        <v>13</v>
      </c>
      <c r="P172" s="214">
        <v>45302</v>
      </c>
      <c r="Q172" s="72">
        <v>4518689382</v>
      </c>
      <c r="R172" s="215">
        <v>45310</v>
      </c>
      <c r="S172" s="72">
        <v>13860000</v>
      </c>
      <c r="T172" s="73" t="s">
        <v>65</v>
      </c>
      <c r="U172" s="72">
        <v>36665858</v>
      </c>
      <c r="V172" s="72" t="s">
        <v>1136</v>
      </c>
      <c r="W172" s="215">
        <v>45310</v>
      </c>
      <c r="X172" s="215">
        <v>45310</v>
      </c>
      <c r="Y172" s="116" t="s">
        <v>74</v>
      </c>
      <c r="Z172" s="215">
        <v>45457</v>
      </c>
      <c r="AA172" s="80">
        <f t="shared" si="10"/>
        <v>147</v>
      </c>
      <c r="AB172" s="72">
        <v>0</v>
      </c>
      <c r="AC172" s="72">
        <v>0</v>
      </c>
      <c r="AD172" s="72">
        <v>0</v>
      </c>
      <c r="AE172" s="214" t="s">
        <v>74</v>
      </c>
      <c r="AF172" s="80">
        <f t="shared" si="11"/>
        <v>0</v>
      </c>
      <c r="AG172" s="72">
        <v>0</v>
      </c>
      <c r="AH172" s="72">
        <v>0</v>
      </c>
      <c r="AI172" s="214" t="s">
        <v>74</v>
      </c>
      <c r="AJ172" s="73">
        <v>0</v>
      </c>
      <c r="AK172" s="117" t="s">
        <v>74</v>
      </c>
      <c r="AL172" s="117" t="s">
        <v>74</v>
      </c>
      <c r="AM172" s="80">
        <f t="shared" si="12"/>
        <v>0</v>
      </c>
      <c r="AN172" s="80">
        <f>+K172+AC172-AH172</f>
        <v>13860000</v>
      </c>
      <c r="AO172" s="73" t="s">
        <v>66</v>
      </c>
      <c r="AP172" s="72">
        <v>13860000</v>
      </c>
      <c r="AQ172" s="73" t="s">
        <v>95</v>
      </c>
      <c r="AR172" s="72">
        <v>0</v>
      </c>
      <c r="AS172" s="118" t="s">
        <v>74</v>
      </c>
      <c r="AT172" s="216">
        <v>1800000</v>
      </c>
      <c r="AU172" s="83">
        <f t="shared" si="13"/>
        <v>12060000</v>
      </c>
      <c r="AV172" s="84">
        <f t="shared" si="14"/>
        <v>0.12987012987012986</v>
      </c>
      <c r="AW172" s="214" t="s">
        <v>74</v>
      </c>
      <c r="AX172" s="73" t="s">
        <v>106</v>
      </c>
      <c r="AY172" s="72" t="s">
        <v>1135</v>
      </c>
      <c r="AZ172" s="70" t="s">
        <v>66</v>
      </c>
      <c r="BA172" s="70" t="s">
        <v>66</v>
      </c>
    </row>
    <row r="173" spans="2:53" x14ac:dyDescent="0.25">
      <c r="B173" s="70">
        <v>2024</v>
      </c>
      <c r="C173" s="70">
        <v>891780111</v>
      </c>
      <c r="D173" s="71" t="s">
        <v>63</v>
      </c>
      <c r="E173" s="72" t="s">
        <v>1134</v>
      </c>
      <c r="F173" s="72" t="s">
        <v>1133</v>
      </c>
      <c r="G173" s="213">
        <v>0</v>
      </c>
      <c r="H173" s="73" t="s">
        <v>72</v>
      </c>
      <c r="I173" s="71" t="s">
        <v>64</v>
      </c>
      <c r="J173" s="72" t="s">
        <v>1132</v>
      </c>
      <c r="K173" s="72">
        <v>14800000</v>
      </c>
      <c r="L173" s="70" t="s">
        <v>67</v>
      </c>
      <c r="M173" s="72" t="s">
        <v>1131</v>
      </c>
      <c r="N173" s="72">
        <v>1083045649</v>
      </c>
      <c r="O173" s="76">
        <v>13</v>
      </c>
      <c r="P173" s="214">
        <v>45302</v>
      </c>
      <c r="Q173" s="72">
        <v>4518689382</v>
      </c>
      <c r="R173" s="215">
        <v>45310</v>
      </c>
      <c r="S173" s="72">
        <v>14800000</v>
      </c>
      <c r="T173" s="73" t="s">
        <v>65</v>
      </c>
      <c r="U173" s="72">
        <v>1082868728</v>
      </c>
      <c r="V173" s="72" t="s">
        <v>647</v>
      </c>
      <c r="W173" s="215">
        <v>45310</v>
      </c>
      <c r="X173" s="215">
        <v>45310</v>
      </c>
      <c r="Y173" s="116" t="s">
        <v>74</v>
      </c>
      <c r="Z173" s="215">
        <v>45457</v>
      </c>
      <c r="AA173" s="80">
        <f t="shared" si="10"/>
        <v>147</v>
      </c>
      <c r="AB173" s="72">
        <v>0</v>
      </c>
      <c r="AC173" s="72">
        <v>0</v>
      </c>
      <c r="AD173" s="72">
        <v>0</v>
      </c>
      <c r="AE173" s="214" t="s">
        <v>74</v>
      </c>
      <c r="AF173" s="80">
        <f t="shared" si="11"/>
        <v>0</v>
      </c>
      <c r="AG173" s="72">
        <v>0</v>
      </c>
      <c r="AH173" s="72">
        <v>0</v>
      </c>
      <c r="AI173" s="214" t="s">
        <v>74</v>
      </c>
      <c r="AJ173" s="73">
        <v>0</v>
      </c>
      <c r="AK173" s="117" t="s">
        <v>74</v>
      </c>
      <c r="AL173" s="117" t="s">
        <v>74</v>
      </c>
      <c r="AM173" s="80">
        <f t="shared" si="12"/>
        <v>0</v>
      </c>
      <c r="AN173" s="80">
        <f>+K173+AC173-AH173</f>
        <v>14800000</v>
      </c>
      <c r="AO173" s="73" t="s">
        <v>66</v>
      </c>
      <c r="AP173" s="72">
        <v>14800000</v>
      </c>
      <c r="AQ173" s="73" t="s">
        <v>95</v>
      </c>
      <c r="AR173" s="72">
        <v>0</v>
      </c>
      <c r="AS173" s="118" t="s">
        <v>74</v>
      </c>
      <c r="AT173" s="216">
        <v>1400000</v>
      </c>
      <c r="AU173" s="83">
        <f t="shared" si="13"/>
        <v>13400000</v>
      </c>
      <c r="AV173" s="84">
        <f t="shared" si="14"/>
        <v>9.45945945945946E-2</v>
      </c>
      <c r="AW173" s="214" t="s">
        <v>74</v>
      </c>
      <c r="AX173" s="73" t="s">
        <v>106</v>
      </c>
      <c r="AY173" s="72" t="s">
        <v>1130</v>
      </c>
      <c r="AZ173" s="70" t="s">
        <v>66</v>
      </c>
      <c r="BA173" s="70" t="s">
        <v>66</v>
      </c>
    </row>
    <row r="174" spans="2:53" x14ac:dyDescent="0.25">
      <c r="B174" s="70">
        <v>2024</v>
      </c>
      <c r="C174" s="70">
        <v>891780111</v>
      </c>
      <c r="D174" s="71" t="s">
        <v>63</v>
      </c>
      <c r="E174" s="72" t="s">
        <v>1129</v>
      </c>
      <c r="F174" s="72" t="s">
        <v>1128</v>
      </c>
      <c r="G174" s="213">
        <v>0</v>
      </c>
      <c r="H174" s="73" t="s">
        <v>72</v>
      </c>
      <c r="I174" s="71" t="s">
        <v>64</v>
      </c>
      <c r="J174" s="72" t="s">
        <v>1127</v>
      </c>
      <c r="K174" s="72">
        <v>16100000</v>
      </c>
      <c r="L174" s="70" t="s">
        <v>67</v>
      </c>
      <c r="M174" s="72" t="s">
        <v>1126</v>
      </c>
      <c r="N174" s="72">
        <v>1083567834</v>
      </c>
      <c r="O174" s="76">
        <v>13</v>
      </c>
      <c r="P174" s="214">
        <v>45302</v>
      </c>
      <c r="Q174" s="72">
        <v>4518689382</v>
      </c>
      <c r="R174" s="215">
        <v>45310</v>
      </c>
      <c r="S174" s="72">
        <v>16100000</v>
      </c>
      <c r="T174" s="73" t="s">
        <v>65</v>
      </c>
      <c r="U174" s="72">
        <v>84457182</v>
      </c>
      <c r="V174" s="72" t="s">
        <v>631</v>
      </c>
      <c r="W174" s="215">
        <v>45310</v>
      </c>
      <c r="X174" s="215">
        <v>45310</v>
      </c>
      <c r="Y174" s="116" t="s">
        <v>74</v>
      </c>
      <c r="Z174" s="215">
        <v>45457</v>
      </c>
      <c r="AA174" s="80">
        <f t="shared" si="10"/>
        <v>147</v>
      </c>
      <c r="AB174" s="72">
        <v>0</v>
      </c>
      <c r="AC174" s="72">
        <v>0</v>
      </c>
      <c r="AD174" s="72">
        <v>0</v>
      </c>
      <c r="AE174" s="214" t="s">
        <v>74</v>
      </c>
      <c r="AF174" s="80">
        <f t="shared" si="11"/>
        <v>0</v>
      </c>
      <c r="AG174" s="72">
        <v>0</v>
      </c>
      <c r="AH174" s="72">
        <v>0</v>
      </c>
      <c r="AI174" s="214" t="s">
        <v>74</v>
      </c>
      <c r="AJ174" s="73">
        <v>0</v>
      </c>
      <c r="AK174" s="117" t="s">
        <v>74</v>
      </c>
      <c r="AL174" s="117" t="s">
        <v>74</v>
      </c>
      <c r="AM174" s="80">
        <f t="shared" si="12"/>
        <v>0</v>
      </c>
      <c r="AN174" s="80">
        <f>+K174+AC174-AH174</f>
        <v>16100000</v>
      </c>
      <c r="AO174" s="73" t="s">
        <v>66</v>
      </c>
      <c r="AP174" s="72">
        <v>16100000</v>
      </c>
      <c r="AQ174" s="73" t="s">
        <v>95</v>
      </c>
      <c r="AR174" s="72">
        <v>0</v>
      </c>
      <c r="AS174" s="118" t="s">
        <v>74</v>
      </c>
      <c r="AT174" s="216">
        <v>2700000</v>
      </c>
      <c r="AU174" s="83">
        <f t="shared" si="13"/>
        <v>13400000</v>
      </c>
      <c r="AV174" s="84">
        <f t="shared" si="14"/>
        <v>0.16770186335403728</v>
      </c>
      <c r="AW174" s="214" t="s">
        <v>74</v>
      </c>
      <c r="AX174" s="73" t="s">
        <v>106</v>
      </c>
      <c r="AY174" s="72" t="s">
        <v>1125</v>
      </c>
      <c r="AZ174" s="70" t="s">
        <v>66</v>
      </c>
      <c r="BA174" s="70" t="s">
        <v>66</v>
      </c>
    </row>
    <row r="175" spans="2:53" x14ac:dyDescent="0.25">
      <c r="B175" s="70">
        <v>2024</v>
      </c>
      <c r="C175" s="70">
        <v>891780111</v>
      </c>
      <c r="D175" s="71" t="s">
        <v>63</v>
      </c>
      <c r="E175" s="72" t="s">
        <v>1124</v>
      </c>
      <c r="F175" s="72" t="s">
        <v>1123</v>
      </c>
      <c r="G175" s="213">
        <v>0</v>
      </c>
      <c r="H175" s="73" t="s">
        <v>72</v>
      </c>
      <c r="I175" s="71" t="s">
        <v>64</v>
      </c>
      <c r="J175" s="72" t="s">
        <v>1122</v>
      </c>
      <c r="K175" s="72">
        <v>10500000</v>
      </c>
      <c r="L175" s="70" t="s">
        <v>67</v>
      </c>
      <c r="M175" s="72" t="s">
        <v>1121</v>
      </c>
      <c r="N175" s="72">
        <v>1079916249</v>
      </c>
      <c r="O175" s="76">
        <v>14</v>
      </c>
      <c r="P175" s="215">
        <v>45302</v>
      </c>
      <c r="Q175" s="72">
        <v>2126349000</v>
      </c>
      <c r="R175" s="215">
        <v>45310</v>
      </c>
      <c r="S175" s="72">
        <v>10500000</v>
      </c>
      <c r="T175" s="73" t="s">
        <v>65</v>
      </c>
      <c r="U175" s="72">
        <v>36694483</v>
      </c>
      <c r="V175" s="72" t="s">
        <v>1029</v>
      </c>
      <c r="W175" s="215">
        <v>45310</v>
      </c>
      <c r="X175" s="215">
        <v>45310</v>
      </c>
      <c r="Y175" s="116" t="s">
        <v>74</v>
      </c>
      <c r="Z175" s="215">
        <v>45457</v>
      </c>
      <c r="AA175" s="80">
        <f t="shared" si="10"/>
        <v>147</v>
      </c>
      <c r="AB175" s="72">
        <v>0</v>
      </c>
      <c r="AC175" s="72">
        <v>0</v>
      </c>
      <c r="AD175" s="72">
        <v>0</v>
      </c>
      <c r="AE175" s="214" t="s">
        <v>74</v>
      </c>
      <c r="AF175" s="80">
        <f t="shared" si="11"/>
        <v>0</v>
      </c>
      <c r="AG175" s="72">
        <v>0</v>
      </c>
      <c r="AH175" s="72">
        <v>0</v>
      </c>
      <c r="AI175" s="214" t="s">
        <v>74</v>
      </c>
      <c r="AJ175" s="73">
        <v>0</v>
      </c>
      <c r="AK175" s="117" t="s">
        <v>74</v>
      </c>
      <c r="AL175" s="117" t="s">
        <v>74</v>
      </c>
      <c r="AM175" s="80">
        <f t="shared" si="12"/>
        <v>0</v>
      </c>
      <c r="AN175" s="80">
        <f>+K175+AC175-AH175</f>
        <v>10500000</v>
      </c>
      <c r="AO175" s="73" t="s">
        <v>66</v>
      </c>
      <c r="AP175" s="72">
        <v>10500000</v>
      </c>
      <c r="AQ175" s="73" t="s">
        <v>95</v>
      </c>
      <c r="AR175" s="72">
        <v>0</v>
      </c>
      <c r="AS175" s="118" t="s">
        <v>74</v>
      </c>
      <c r="AT175" s="216">
        <v>1120000</v>
      </c>
      <c r="AU175" s="83">
        <f t="shared" si="13"/>
        <v>9380000</v>
      </c>
      <c r="AV175" s="84">
        <f t="shared" si="14"/>
        <v>0.10666666666666667</v>
      </c>
      <c r="AW175" s="214" t="s">
        <v>74</v>
      </c>
      <c r="AX175" s="73" t="s">
        <v>106</v>
      </c>
      <c r="AY175" s="72" t="s">
        <v>1120</v>
      </c>
      <c r="AZ175" s="70" t="s">
        <v>66</v>
      </c>
      <c r="BA175" s="70" t="s">
        <v>66</v>
      </c>
    </row>
    <row r="176" spans="2:53" x14ac:dyDescent="0.25">
      <c r="B176" s="70">
        <v>2024</v>
      </c>
      <c r="C176" s="70">
        <v>891780111</v>
      </c>
      <c r="D176" s="71" t="s">
        <v>63</v>
      </c>
      <c r="E176" s="72" t="s">
        <v>1119</v>
      </c>
      <c r="F176" s="72" t="s">
        <v>1118</v>
      </c>
      <c r="G176" s="213">
        <v>0</v>
      </c>
      <c r="H176" s="73" t="s">
        <v>72</v>
      </c>
      <c r="I176" s="71" t="s">
        <v>64</v>
      </c>
      <c r="J176" s="72" t="s">
        <v>633</v>
      </c>
      <c r="K176" s="72">
        <v>12833000</v>
      </c>
      <c r="L176" s="70" t="s">
        <v>67</v>
      </c>
      <c r="M176" s="72" t="s">
        <v>1117</v>
      </c>
      <c r="N176" s="72">
        <v>84451148</v>
      </c>
      <c r="O176" s="76">
        <v>14</v>
      </c>
      <c r="P176" s="215">
        <v>45302</v>
      </c>
      <c r="Q176" s="72">
        <v>2126349000</v>
      </c>
      <c r="R176" s="215">
        <v>45310</v>
      </c>
      <c r="S176" s="72">
        <v>12833000</v>
      </c>
      <c r="T176" s="73" t="s">
        <v>65</v>
      </c>
      <c r="U176" s="72">
        <v>84457182</v>
      </c>
      <c r="V176" s="72" t="s">
        <v>631</v>
      </c>
      <c r="W176" s="215">
        <v>45310</v>
      </c>
      <c r="X176" s="215">
        <v>45310</v>
      </c>
      <c r="Y176" s="116" t="s">
        <v>74</v>
      </c>
      <c r="Z176" s="215">
        <v>45457</v>
      </c>
      <c r="AA176" s="80">
        <f t="shared" si="10"/>
        <v>147</v>
      </c>
      <c r="AB176" s="72">
        <v>0</v>
      </c>
      <c r="AC176" s="72">
        <v>0</v>
      </c>
      <c r="AD176" s="72">
        <v>0</v>
      </c>
      <c r="AE176" s="214" t="s">
        <v>74</v>
      </c>
      <c r="AF176" s="80">
        <f t="shared" si="11"/>
        <v>0</v>
      </c>
      <c r="AG176" s="72">
        <v>0</v>
      </c>
      <c r="AH176" s="72">
        <v>0</v>
      </c>
      <c r="AI176" s="214" t="s">
        <v>74</v>
      </c>
      <c r="AJ176" s="73">
        <v>0</v>
      </c>
      <c r="AK176" s="117" t="s">
        <v>74</v>
      </c>
      <c r="AL176" s="117" t="s">
        <v>74</v>
      </c>
      <c r="AM176" s="80">
        <f t="shared" si="12"/>
        <v>0</v>
      </c>
      <c r="AN176" s="80">
        <f>+K176+AC176-AH176</f>
        <v>12833000</v>
      </c>
      <c r="AO176" s="73" t="s">
        <v>66</v>
      </c>
      <c r="AP176" s="72">
        <v>12833000</v>
      </c>
      <c r="AQ176" s="73" t="s">
        <v>95</v>
      </c>
      <c r="AR176" s="72">
        <v>0</v>
      </c>
      <c r="AS176" s="118" t="s">
        <v>74</v>
      </c>
      <c r="AT176" s="216">
        <v>1667000</v>
      </c>
      <c r="AU176" s="83">
        <f t="shared" si="13"/>
        <v>11166000</v>
      </c>
      <c r="AV176" s="84">
        <f t="shared" si="14"/>
        <v>0.12989947790851711</v>
      </c>
      <c r="AW176" s="214" t="s">
        <v>74</v>
      </c>
      <c r="AX176" s="73" t="s">
        <v>106</v>
      </c>
      <c r="AY176" s="72" t="s">
        <v>1116</v>
      </c>
      <c r="AZ176" s="70" t="s">
        <v>66</v>
      </c>
      <c r="BA176" s="70" t="s">
        <v>66</v>
      </c>
    </row>
    <row r="177" spans="2:53" x14ac:dyDescent="0.25">
      <c r="B177" s="70">
        <v>2024</v>
      </c>
      <c r="C177" s="70">
        <v>891780111</v>
      </c>
      <c r="D177" s="71" t="s">
        <v>63</v>
      </c>
      <c r="E177" s="72" t="s">
        <v>1115</v>
      </c>
      <c r="F177" s="72" t="s">
        <v>1114</v>
      </c>
      <c r="G177" s="213">
        <v>0</v>
      </c>
      <c r="H177" s="73" t="s">
        <v>72</v>
      </c>
      <c r="I177" s="71" t="s">
        <v>64</v>
      </c>
      <c r="J177" s="72" t="s">
        <v>1113</v>
      </c>
      <c r="K177" s="72">
        <v>10500000</v>
      </c>
      <c r="L177" s="70" t="s">
        <v>67</v>
      </c>
      <c r="M177" s="72" t="s">
        <v>1112</v>
      </c>
      <c r="N177" s="72">
        <v>1082954479</v>
      </c>
      <c r="O177" s="76">
        <v>14</v>
      </c>
      <c r="P177" s="215">
        <v>45302</v>
      </c>
      <c r="Q177" s="72">
        <v>2126349000</v>
      </c>
      <c r="R177" s="215">
        <v>45310</v>
      </c>
      <c r="S177" s="72">
        <v>10500000</v>
      </c>
      <c r="T177" s="73" t="s">
        <v>65</v>
      </c>
      <c r="U177" s="72">
        <v>36694483</v>
      </c>
      <c r="V177" s="72" t="s">
        <v>1029</v>
      </c>
      <c r="W177" s="215">
        <v>45310</v>
      </c>
      <c r="X177" s="215">
        <v>45310</v>
      </c>
      <c r="Y177" s="116" t="s">
        <v>74</v>
      </c>
      <c r="Z177" s="215">
        <v>45457</v>
      </c>
      <c r="AA177" s="80">
        <f t="shared" si="10"/>
        <v>147</v>
      </c>
      <c r="AB177" s="72">
        <v>0</v>
      </c>
      <c r="AC177" s="72">
        <v>0</v>
      </c>
      <c r="AD177" s="72">
        <v>0</v>
      </c>
      <c r="AE177" s="214" t="s">
        <v>74</v>
      </c>
      <c r="AF177" s="80">
        <f t="shared" si="11"/>
        <v>0</v>
      </c>
      <c r="AG177" s="72">
        <v>0</v>
      </c>
      <c r="AH177" s="72">
        <v>0</v>
      </c>
      <c r="AI177" s="214" t="s">
        <v>74</v>
      </c>
      <c r="AJ177" s="73">
        <v>0</v>
      </c>
      <c r="AK177" s="117" t="s">
        <v>74</v>
      </c>
      <c r="AL177" s="117" t="s">
        <v>74</v>
      </c>
      <c r="AM177" s="80">
        <f t="shared" si="12"/>
        <v>0</v>
      </c>
      <c r="AN177" s="80">
        <f>+K177+AC177-AH177</f>
        <v>10500000</v>
      </c>
      <c r="AO177" s="73" t="s">
        <v>66</v>
      </c>
      <c r="AP177" s="72">
        <v>10500000</v>
      </c>
      <c r="AQ177" s="73" t="s">
        <v>95</v>
      </c>
      <c r="AR177" s="72">
        <v>0</v>
      </c>
      <c r="AS177" s="118" t="s">
        <v>74</v>
      </c>
      <c r="AT177" s="216">
        <v>1120000</v>
      </c>
      <c r="AU177" s="83">
        <f t="shared" si="13"/>
        <v>9380000</v>
      </c>
      <c r="AV177" s="84">
        <f t="shared" si="14"/>
        <v>0.10666666666666667</v>
      </c>
      <c r="AW177" s="214" t="s">
        <v>74</v>
      </c>
      <c r="AX177" s="73" t="s">
        <v>106</v>
      </c>
      <c r="AY177" s="72" t="s">
        <v>1111</v>
      </c>
      <c r="AZ177" s="70" t="s">
        <v>66</v>
      </c>
      <c r="BA177" s="70" t="s">
        <v>66</v>
      </c>
    </row>
    <row r="178" spans="2:53" x14ac:dyDescent="0.25">
      <c r="B178" s="70">
        <v>2024</v>
      </c>
      <c r="C178" s="70">
        <v>891780111</v>
      </c>
      <c r="D178" s="71" t="s">
        <v>63</v>
      </c>
      <c r="E178" s="72" t="s">
        <v>1110</v>
      </c>
      <c r="F178" s="72" t="s">
        <v>1109</v>
      </c>
      <c r="G178" s="213">
        <v>0</v>
      </c>
      <c r="H178" s="73" t="s">
        <v>72</v>
      </c>
      <c r="I178" s="71" t="s">
        <v>64</v>
      </c>
      <c r="J178" s="72" t="s">
        <v>1108</v>
      </c>
      <c r="K178" s="72">
        <v>13500000</v>
      </c>
      <c r="L178" s="70" t="s">
        <v>67</v>
      </c>
      <c r="M178" s="72" t="s">
        <v>1107</v>
      </c>
      <c r="N178" s="72">
        <v>85449538</v>
      </c>
      <c r="O178" s="76">
        <v>13</v>
      </c>
      <c r="P178" s="214">
        <v>45302</v>
      </c>
      <c r="Q178" s="72">
        <v>4518689382</v>
      </c>
      <c r="R178" s="215">
        <v>45310</v>
      </c>
      <c r="S178" s="72">
        <v>13500000</v>
      </c>
      <c r="T178" s="73" t="s">
        <v>65</v>
      </c>
      <c r="U178" s="72">
        <v>36557666</v>
      </c>
      <c r="V178" s="72" t="s">
        <v>779</v>
      </c>
      <c r="W178" s="215">
        <v>45310</v>
      </c>
      <c r="X178" s="215">
        <v>45310</v>
      </c>
      <c r="Y178" s="116" t="s">
        <v>74</v>
      </c>
      <c r="Z178" s="215">
        <v>45457</v>
      </c>
      <c r="AA178" s="80">
        <f t="shared" si="10"/>
        <v>147</v>
      </c>
      <c r="AB178" s="72">
        <v>0</v>
      </c>
      <c r="AC178" s="72">
        <v>0</v>
      </c>
      <c r="AD178" s="72">
        <v>0</v>
      </c>
      <c r="AE178" s="214" t="s">
        <v>74</v>
      </c>
      <c r="AF178" s="80">
        <f t="shared" si="11"/>
        <v>0</v>
      </c>
      <c r="AG178" s="72">
        <v>0</v>
      </c>
      <c r="AH178" s="72">
        <v>0</v>
      </c>
      <c r="AI178" s="214" t="s">
        <v>74</v>
      </c>
      <c r="AJ178" s="73">
        <v>0</v>
      </c>
      <c r="AK178" s="117" t="s">
        <v>74</v>
      </c>
      <c r="AL178" s="117" t="s">
        <v>74</v>
      </c>
      <c r="AM178" s="80">
        <f t="shared" si="12"/>
        <v>0</v>
      </c>
      <c r="AN178" s="80">
        <f>+K178+AC178-AH178</f>
        <v>13500000</v>
      </c>
      <c r="AO178" s="73" t="s">
        <v>66</v>
      </c>
      <c r="AP178" s="72">
        <v>13500000</v>
      </c>
      <c r="AQ178" s="73" t="s">
        <v>95</v>
      </c>
      <c r="AR178" s="72">
        <v>0</v>
      </c>
      <c r="AS178" s="118" t="s">
        <v>74</v>
      </c>
      <c r="AT178" s="216">
        <v>1440000</v>
      </c>
      <c r="AU178" s="83">
        <f t="shared" si="13"/>
        <v>12060000</v>
      </c>
      <c r="AV178" s="84">
        <f t="shared" si="14"/>
        <v>0.10666666666666667</v>
      </c>
      <c r="AW178" s="214" t="s">
        <v>74</v>
      </c>
      <c r="AX178" s="73" t="s">
        <v>106</v>
      </c>
      <c r="AY178" s="72" t="s">
        <v>1106</v>
      </c>
      <c r="AZ178" s="70" t="s">
        <v>66</v>
      </c>
      <c r="BA178" s="70" t="s">
        <v>66</v>
      </c>
    </row>
    <row r="179" spans="2:53" x14ac:dyDescent="0.25">
      <c r="B179" s="70">
        <v>2024</v>
      </c>
      <c r="C179" s="70">
        <v>891780111</v>
      </c>
      <c r="D179" s="71" t="s">
        <v>63</v>
      </c>
      <c r="E179" s="72" t="s">
        <v>1105</v>
      </c>
      <c r="F179" s="72" t="s">
        <v>1104</v>
      </c>
      <c r="G179" s="213">
        <v>0</v>
      </c>
      <c r="H179" s="73" t="s">
        <v>72</v>
      </c>
      <c r="I179" s="71" t="s">
        <v>64</v>
      </c>
      <c r="J179" s="72" t="s">
        <v>1103</v>
      </c>
      <c r="K179" s="72">
        <v>12500000</v>
      </c>
      <c r="L179" s="70" t="s">
        <v>67</v>
      </c>
      <c r="M179" s="72" t="s">
        <v>1102</v>
      </c>
      <c r="N179" s="72">
        <v>57434959</v>
      </c>
      <c r="O179" s="76">
        <v>14</v>
      </c>
      <c r="P179" s="215">
        <v>45302</v>
      </c>
      <c r="Q179" s="72">
        <v>2126349000</v>
      </c>
      <c r="R179" s="215">
        <v>45310</v>
      </c>
      <c r="S179" s="72">
        <v>12500000</v>
      </c>
      <c r="T179" s="73" t="s">
        <v>65</v>
      </c>
      <c r="U179" s="72">
        <v>36694483</v>
      </c>
      <c r="V179" s="72" t="s">
        <v>1029</v>
      </c>
      <c r="W179" s="215">
        <v>45310</v>
      </c>
      <c r="X179" s="215">
        <v>45310</v>
      </c>
      <c r="Y179" s="116" t="s">
        <v>74</v>
      </c>
      <c r="Z179" s="215">
        <v>45457</v>
      </c>
      <c r="AA179" s="80">
        <f t="shared" si="10"/>
        <v>147</v>
      </c>
      <c r="AB179" s="72">
        <v>0</v>
      </c>
      <c r="AC179" s="72">
        <v>0</v>
      </c>
      <c r="AD179" s="72">
        <v>0</v>
      </c>
      <c r="AE179" s="214" t="s">
        <v>74</v>
      </c>
      <c r="AF179" s="80">
        <f t="shared" si="11"/>
        <v>0</v>
      </c>
      <c r="AG179" s="72">
        <v>0</v>
      </c>
      <c r="AH179" s="72">
        <v>0</v>
      </c>
      <c r="AI179" s="214" t="s">
        <v>74</v>
      </c>
      <c r="AJ179" s="73">
        <v>0</v>
      </c>
      <c r="AK179" s="117" t="s">
        <v>74</v>
      </c>
      <c r="AL179" s="117" t="s">
        <v>74</v>
      </c>
      <c r="AM179" s="80">
        <f t="shared" si="12"/>
        <v>0</v>
      </c>
      <c r="AN179" s="80">
        <f>+K179+AC179-AH179</f>
        <v>12500000</v>
      </c>
      <c r="AO179" s="73" t="s">
        <v>66</v>
      </c>
      <c r="AP179" s="72">
        <v>12500000</v>
      </c>
      <c r="AQ179" s="73" t="s">
        <v>95</v>
      </c>
      <c r="AR179" s="72">
        <v>0</v>
      </c>
      <c r="AS179" s="118" t="s">
        <v>74</v>
      </c>
      <c r="AT179" s="216">
        <v>1333000</v>
      </c>
      <c r="AU179" s="83">
        <f t="shared" si="13"/>
        <v>11167000</v>
      </c>
      <c r="AV179" s="84">
        <f t="shared" si="14"/>
        <v>0.10664</v>
      </c>
      <c r="AW179" s="214" t="s">
        <v>74</v>
      </c>
      <c r="AX179" s="73" t="s">
        <v>106</v>
      </c>
      <c r="AY179" s="72" t="s">
        <v>1101</v>
      </c>
      <c r="AZ179" s="70" t="s">
        <v>66</v>
      </c>
      <c r="BA179" s="70" t="s">
        <v>66</v>
      </c>
    </row>
    <row r="180" spans="2:53" x14ac:dyDescent="0.25">
      <c r="B180" s="70">
        <v>2024</v>
      </c>
      <c r="C180" s="70">
        <v>891780111</v>
      </c>
      <c r="D180" s="71" t="s">
        <v>63</v>
      </c>
      <c r="E180" s="72" t="s">
        <v>1100</v>
      </c>
      <c r="F180" s="72" t="s">
        <v>1099</v>
      </c>
      <c r="G180" s="213">
        <v>0</v>
      </c>
      <c r="H180" s="73" t="s">
        <v>72</v>
      </c>
      <c r="I180" s="71" t="s">
        <v>64</v>
      </c>
      <c r="J180" s="72" t="s">
        <v>1098</v>
      </c>
      <c r="K180" s="72">
        <v>12500000</v>
      </c>
      <c r="L180" s="70" t="s">
        <v>67</v>
      </c>
      <c r="M180" s="72" t="s">
        <v>1097</v>
      </c>
      <c r="N180" s="72">
        <v>1082250050</v>
      </c>
      <c r="O180" s="76">
        <v>14</v>
      </c>
      <c r="P180" s="215">
        <v>45302</v>
      </c>
      <c r="Q180" s="72">
        <v>2126349000</v>
      </c>
      <c r="R180" s="215">
        <v>45310</v>
      </c>
      <c r="S180" s="72">
        <v>12500000</v>
      </c>
      <c r="T180" s="73" t="s">
        <v>65</v>
      </c>
      <c r="U180" s="72">
        <v>85449357</v>
      </c>
      <c r="V180" s="72" t="s">
        <v>587</v>
      </c>
      <c r="W180" s="215">
        <v>45310</v>
      </c>
      <c r="X180" s="215">
        <v>45310</v>
      </c>
      <c r="Y180" s="116" t="s">
        <v>74</v>
      </c>
      <c r="Z180" s="215">
        <v>45457</v>
      </c>
      <c r="AA180" s="80">
        <f t="shared" si="10"/>
        <v>147</v>
      </c>
      <c r="AB180" s="72">
        <v>0</v>
      </c>
      <c r="AC180" s="72">
        <v>0</v>
      </c>
      <c r="AD180" s="72">
        <v>0</v>
      </c>
      <c r="AE180" s="214" t="s">
        <v>74</v>
      </c>
      <c r="AF180" s="80">
        <f t="shared" si="11"/>
        <v>0</v>
      </c>
      <c r="AG180" s="72">
        <v>0</v>
      </c>
      <c r="AH180" s="72">
        <v>0</v>
      </c>
      <c r="AI180" s="214" t="s">
        <v>74</v>
      </c>
      <c r="AJ180" s="73">
        <v>0</v>
      </c>
      <c r="AK180" s="117" t="s">
        <v>74</v>
      </c>
      <c r="AL180" s="117" t="s">
        <v>74</v>
      </c>
      <c r="AM180" s="80">
        <f t="shared" si="12"/>
        <v>0</v>
      </c>
      <c r="AN180" s="80">
        <f>+K180+AC180-AH180</f>
        <v>12500000</v>
      </c>
      <c r="AO180" s="73" t="s">
        <v>66</v>
      </c>
      <c r="AP180" s="72">
        <v>12500000</v>
      </c>
      <c r="AQ180" s="73" t="s">
        <v>95</v>
      </c>
      <c r="AR180" s="72">
        <v>0</v>
      </c>
      <c r="AS180" s="118" t="s">
        <v>74</v>
      </c>
      <c r="AT180" s="216">
        <v>1333000</v>
      </c>
      <c r="AU180" s="83">
        <f t="shared" si="13"/>
        <v>11167000</v>
      </c>
      <c r="AV180" s="84">
        <f t="shared" si="14"/>
        <v>0.10664</v>
      </c>
      <c r="AW180" s="214" t="s">
        <v>74</v>
      </c>
      <c r="AX180" s="73" t="s">
        <v>106</v>
      </c>
      <c r="AY180" s="72" t="s">
        <v>1096</v>
      </c>
      <c r="AZ180" s="70" t="s">
        <v>66</v>
      </c>
      <c r="BA180" s="70" t="s">
        <v>66</v>
      </c>
    </row>
    <row r="181" spans="2:53" x14ac:dyDescent="0.25">
      <c r="B181" s="70">
        <v>2024</v>
      </c>
      <c r="C181" s="70">
        <v>891780111</v>
      </c>
      <c r="D181" s="71" t="s">
        <v>63</v>
      </c>
      <c r="E181" s="72" t="s">
        <v>1095</v>
      </c>
      <c r="F181" s="72" t="s">
        <v>1094</v>
      </c>
      <c r="G181" s="213">
        <v>0</v>
      </c>
      <c r="H181" s="73" t="s">
        <v>72</v>
      </c>
      <c r="I181" s="71" t="s">
        <v>64</v>
      </c>
      <c r="J181" s="72" t="s">
        <v>904</v>
      </c>
      <c r="K181" s="72">
        <v>16500000</v>
      </c>
      <c r="L181" s="70" t="s">
        <v>67</v>
      </c>
      <c r="M181" s="72" t="s">
        <v>1093</v>
      </c>
      <c r="N181" s="72">
        <v>1082941715</v>
      </c>
      <c r="O181" s="76">
        <v>13</v>
      </c>
      <c r="P181" s="214">
        <v>45302</v>
      </c>
      <c r="Q181" s="72">
        <v>4518689382</v>
      </c>
      <c r="R181" s="215">
        <v>45310</v>
      </c>
      <c r="S181" s="72">
        <v>16500000</v>
      </c>
      <c r="T181" s="73" t="s">
        <v>65</v>
      </c>
      <c r="U181" s="72">
        <v>84457182</v>
      </c>
      <c r="V181" s="72" t="s">
        <v>631</v>
      </c>
      <c r="W181" s="215">
        <v>45310</v>
      </c>
      <c r="X181" s="215">
        <v>45310</v>
      </c>
      <c r="Y181" s="116" t="s">
        <v>74</v>
      </c>
      <c r="Z181" s="215">
        <v>45457</v>
      </c>
      <c r="AA181" s="80">
        <f t="shared" si="10"/>
        <v>147</v>
      </c>
      <c r="AB181" s="72">
        <v>0</v>
      </c>
      <c r="AC181" s="72">
        <v>0</v>
      </c>
      <c r="AD181" s="72">
        <v>0</v>
      </c>
      <c r="AE181" s="214" t="s">
        <v>74</v>
      </c>
      <c r="AF181" s="80">
        <f t="shared" si="11"/>
        <v>0</v>
      </c>
      <c r="AG181" s="72">
        <v>0</v>
      </c>
      <c r="AH181" s="72">
        <v>0</v>
      </c>
      <c r="AI181" s="214" t="s">
        <v>74</v>
      </c>
      <c r="AJ181" s="73">
        <v>0</v>
      </c>
      <c r="AK181" s="117" t="s">
        <v>74</v>
      </c>
      <c r="AL181" s="117" t="s">
        <v>74</v>
      </c>
      <c r="AM181" s="80">
        <f t="shared" si="12"/>
        <v>0</v>
      </c>
      <c r="AN181" s="80">
        <f>+K181+AC181-AH181</f>
        <v>16500000</v>
      </c>
      <c r="AO181" s="73" t="s">
        <v>66</v>
      </c>
      <c r="AP181" s="72">
        <v>16500000</v>
      </c>
      <c r="AQ181" s="73" t="s">
        <v>95</v>
      </c>
      <c r="AR181" s="72">
        <v>0</v>
      </c>
      <c r="AS181" s="118" t="s">
        <v>74</v>
      </c>
      <c r="AT181" s="216">
        <v>1760000</v>
      </c>
      <c r="AU181" s="83">
        <f t="shared" si="13"/>
        <v>14740000</v>
      </c>
      <c r="AV181" s="84">
        <f t="shared" si="14"/>
        <v>0.10666666666666667</v>
      </c>
      <c r="AW181" s="214" t="s">
        <v>74</v>
      </c>
      <c r="AX181" s="73" t="s">
        <v>106</v>
      </c>
      <c r="AY181" s="72" t="s">
        <v>1092</v>
      </c>
      <c r="AZ181" s="70" t="s">
        <v>66</v>
      </c>
      <c r="BA181" s="70" t="s">
        <v>66</v>
      </c>
    </row>
    <row r="182" spans="2:53" x14ac:dyDescent="0.25">
      <c r="B182" s="70">
        <v>2024</v>
      </c>
      <c r="C182" s="70">
        <v>891780111</v>
      </c>
      <c r="D182" s="71" t="s">
        <v>63</v>
      </c>
      <c r="E182" s="72" t="s">
        <v>1091</v>
      </c>
      <c r="F182" s="72" t="s">
        <v>1090</v>
      </c>
      <c r="G182" s="213">
        <v>0</v>
      </c>
      <c r="H182" s="73" t="s">
        <v>72</v>
      </c>
      <c r="I182" s="71" t="s">
        <v>64</v>
      </c>
      <c r="J182" s="72" t="s">
        <v>1089</v>
      </c>
      <c r="K182" s="72">
        <v>12833000</v>
      </c>
      <c r="L182" s="70" t="s">
        <v>67</v>
      </c>
      <c r="M182" s="72" t="s">
        <v>1088</v>
      </c>
      <c r="N182" s="72">
        <v>36548858</v>
      </c>
      <c r="O182" s="76">
        <v>14</v>
      </c>
      <c r="P182" s="215">
        <v>45302</v>
      </c>
      <c r="Q182" s="72">
        <v>2126349000</v>
      </c>
      <c r="R182" s="215">
        <v>45310</v>
      </c>
      <c r="S182" s="72">
        <v>12833000</v>
      </c>
      <c r="T182" s="73" t="s">
        <v>65</v>
      </c>
      <c r="U182" s="72">
        <v>84457182</v>
      </c>
      <c r="V182" s="72" t="s">
        <v>631</v>
      </c>
      <c r="W182" s="215">
        <v>45310</v>
      </c>
      <c r="X182" s="215">
        <v>45310</v>
      </c>
      <c r="Y182" s="116" t="s">
        <v>74</v>
      </c>
      <c r="Z182" s="215">
        <v>45457</v>
      </c>
      <c r="AA182" s="80">
        <f t="shared" si="10"/>
        <v>147</v>
      </c>
      <c r="AB182" s="72">
        <v>0</v>
      </c>
      <c r="AC182" s="72">
        <v>0</v>
      </c>
      <c r="AD182" s="72">
        <v>0</v>
      </c>
      <c r="AE182" s="214" t="s">
        <v>74</v>
      </c>
      <c r="AF182" s="80">
        <f t="shared" si="11"/>
        <v>0</v>
      </c>
      <c r="AG182" s="72">
        <v>0</v>
      </c>
      <c r="AH182" s="72">
        <v>0</v>
      </c>
      <c r="AI182" s="214" t="s">
        <v>74</v>
      </c>
      <c r="AJ182" s="73">
        <v>0</v>
      </c>
      <c r="AK182" s="117" t="s">
        <v>74</v>
      </c>
      <c r="AL182" s="117" t="s">
        <v>74</v>
      </c>
      <c r="AM182" s="80">
        <f t="shared" si="12"/>
        <v>0</v>
      </c>
      <c r="AN182" s="80">
        <f>+K182+AC182-AH182</f>
        <v>12833000</v>
      </c>
      <c r="AO182" s="73" t="s">
        <v>66</v>
      </c>
      <c r="AP182" s="72">
        <v>12833000</v>
      </c>
      <c r="AQ182" s="73" t="s">
        <v>95</v>
      </c>
      <c r="AR182" s="72">
        <v>0</v>
      </c>
      <c r="AS182" s="118" t="s">
        <v>74</v>
      </c>
      <c r="AT182" s="216">
        <v>1667000</v>
      </c>
      <c r="AU182" s="83">
        <f t="shared" si="13"/>
        <v>11166000</v>
      </c>
      <c r="AV182" s="84">
        <f t="shared" si="14"/>
        <v>0.12989947790851711</v>
      </c>
      <c r="AW182" s="214" t="s">
        <v>74</v>
      </c>
      <c r="AX182" s="73" t="s">
        <v>106</v>
      </c>
      <c r="AY182" s="72" t="s">
        <v>1087</v>
      </c>
      <c r="AZ182" s="70" t="s">
        <v>66</v>
      </c>
      <c r="BA182" s="70" t="s">
        <v>66</v>
      </c>
    </row>
    <row r="183" spans="2:53" x14ac:dyDescent="0.25">
      <c r="B183" s="70">
        <v>2024</v>
      </c>
      <c r="C183" s="70">
        <v>891780111</v>
      </c>
      <c r="D183" s="71" t="s">
        <v>63</v>
      </c>
      <c r="E183" s="72" t="s">
        <v>1086</v>
      </c>
      <c r="F183" s="72" t="s">
        <v>1085</v>
      </c>
      <c r="G183" s="213">
        <v>0</v>
      </c>
      <c r="H183" s="73" t="s">
        <v>72</v>
      </c>
      <c r="I183" s="71" t="s">
        <v>64</v>
      </c>
      <c r="J183" s="72" t="s">
        <v>851</v>
      </c>
      <c r="K183" s="72">
        <v>16500000</v>
      </c>
      <c r="L183" s="70" t="s">
        <v>67</v>
      </c>
      <c r="M183" s="72" t="s">
        <v>1084</v>
      </c>
      <c r="N183" s="72">
        <v>85472349</v>
      </c>
      <c r="O183" s="76">
        <v>13</v>
      </c>
      <c r="P183" s="214">
        <v>45302</v>
      </c>
      <c r="Q183" s="72">
        <v>4518689382</v>
      </c>
      <c r="R183" s="215">
        <v>45310</v>
      </c>
      <c r="S183" s="72">
        <v>16500000</v>
      </c>
      <c r="T183" s="73" t="s">
        <v>65</v>
      </c>
      <c r="U183" s="72">
        <v>85449357</v>
      </c>
      <c r="V183" s="72" t="s">
        <v>587</v>
      </c>
      <c r="W183" s="215">
        <v>45310</v>
      </c>
      <c r="X183" s="215">
        <v>45310</v>
      </c>
      <c r="Y183" s="116" t="s">
        <v>74</v>
      </c>
      <c r="Z183" s="215">
        <v>45457</v>
      </c>
      <c r="AA183" s="80">
        <f t="shared" si="10"/>
        <v>147</v>
      </c>
      <c r="AB183" s="72">
        <v>0</v>
      </c>
      <c r="AC183" s="72">
        <v>0</v>
      </c>
      <c r="AD183" s="72">
        <v>0</v>
      </c>
      <c r="AE183" s="214" t="s">
        <v>74</v>
      </c>
      <c r="AF183" s="80">
        <f t="shared" si="11"/>
        <v>0</v>
      </c>
      <c r="AG183" s="72">
        <v>0</v>
      </c>
      <c r="AH183" s="72">
        <v>0</v>
      </c>
      <c r="AI183" s="214" t="s">
        <v>74</v>
      </c>
      <c r="AJ183" s="73">
        <v>0</v>
      </c>
      <c r="AK183" s="117" t="s">
        <v>74</v>
      </c>
      <c r="AL183" s="117" t="s">
        <v>74</v>
      </c>
      <c r="AM183" s="80">
        <f t="shared" si="12"/>
        <v>0</v>
      </c>
      <c r="AN183" s="80">
        <f>+K183+AC183-AH183</f>
        <v>16500000</v>
      </c>
      <c r="AO183" s="73" t="s">
        <v>66</v>
      </c>
      <c r="AP183" s="72">
        <v>16500000</v>
      </c>
      <c r="AQ183" s="73" t="s">
        <v>95</v>
      </c>
      <c r="AR183" s="72">
        <v>0</v>
      </c>
      <c r="AS183" s="118" t="s">
        <v>74</v>
      </c>
      <c r="AT183" s="216">
        <v>1760000</v>
      </c>
      <c r="AU183" s="83">
        <f t="shared" si="13"/>
        <v>14740000</v>
      </c>
      <c r="AV183" s="84">
        <f t="shared" si="14"/>
        <v>0.10666666666666667</v>
      </c>
      <c r="AW183" s="214" t="s">
        <v>74</v>
      </c>
      <c r="AX183" s="73" t="s">
        <v>106</v>
      </c>
      <c r="AY183" s="72" t="s">
        <v>1083</v>
      </c>
      <c r="AZ183" s="70" t="s">
        <v>66</v>
      </c>
      <c r="BA183" s="70" t="s">
        <v>66</v>
      </c>
    </row>
    <row r="184" spans="2:53" x14ac:dyDescent="0.25">
      <c r="B184" s="70">
        <v>2024</v>
      </c>
      <c r="C184" s="70">
        <v>891780111</v>
      </c>
      <c r="D184" s="71" t="s">
        <v>63</v>
      </c>
      <c r="E184" s="72" t="s">
        <v>1082</v>
      </c>
      <c r="F184" s="72" t="s">
        <v>1081</v>
      </c>
      <c r="G184" s="213">
        <v>0</v>
      </c>
      <c r="H184" s="73" t="s">
        <v>72</v>
      </c>
      <c r="I184" s="71" t="s">
        <v>64</v>
      </c>
      <c r="J184" s="72" t="s">
        <v>1080</v>
      </c>
      <c r="K184" s="72">
        <v>15400000</v>
      </c>
      <c r="L184" s="70" t="s">
        <v>67</v>
      </c>
      <c r="M184" s="72" t="s">
        <v>1079</v>
      </c>
      <c r="N184" s="72">
        <v>1082872335</v>
      </c>
      <c r="O184" s="76">
        <v>13</v>
      </c>
      <c r="P184" s="214">
        <v>45302</v>
      </c>
      <c r="Q184" s="72">
        <v>4518689382</v>
      </c>
      <c r="R184" s="215">
        <v>45310</v>
      </c>
      <c r="S184" s="72">
        <v>15400000</v>
      </c>
      <c r="T184" s="73" t="s">
        <v>65</v>
      </c>
      <c r="U184" s="72">
        <v>84457182</v>
      </c>
      <c r="V184" s="72" t="s">
        <v>631</v>
      </c>
      <c r="W184" s="215">
        <v>45310</v>
      </c>
      <c r="X184" s="215">
        <v>45310</v>
      </c>
      <c r="Y184" s="116" t="s">
        <v>74</v>
      </c>
      <c r="Z184" s="215">
        <v>45457</v>
      </c>
      <c r="AA184" s="80">
        <f t="shared" si="10"/>
        <v>147</v>
      </c>
      <c r="AB184" s="72">
        <v>0</v>
      </c>
      <c r="AC184" s="72">
        <v>0</v>
      </c>
      <c r="AD184" s="72">
        <v>0</v>
      </c>
      <c r="AE184" s="214" t="s">
        <v>74</v>
      </c>
      <c r="AF184" s="80">
        <f t="shared" si="11"/>
        <v>0</v>
      </c>
      <c r="AG184" s="72">
        <v>0</v>
      </c>
      <c r="AH184" s="72">
        <v>0</v>
      </c>
      <c r="AI184" s="214" t="s">
        <v>74</v>
      </c>
      <c r="AJ184" s="73">
        <v>0</v>
      </c>
      <c r="AK184" s="117" t="s">
        <v>74</v>
      </c>
      <c r="AL184" s="117" t="s">
        <v>74</v>
      </c>
      <c r="AM184" s="80">
        <f t="shared" si="12"/>
        <v>0</v>
      </c>
      <c r="AN184" s="80">
        <f>+K184+AC184-AH184</f>
        <v>15400000</v>
      </c>
      <c r="AO184" s="73" t="s">
        <v>66</v>
      </c>
      <c r="AP184" s="72">
        <v>15400000</v>
      </c>
      <c r="AQ184" s="73" t="s">
        <v>95</v>
      </c>
      <c r="AR184" s="72">
        <v>0</v>
      </c>
      <c r="AS184" s="118" t="s">
        <v>74</v>
      </c>
      <c r="AT184" s="216">
        <v>2000000</v>
      </c>
      <c r="AU184" s="83">
        <f t="shared" si="13"/>
        <v>13400000</v>
      </c>
      <c r="AV184" s="84">
        <f t="shared" si="14"/>
        <v>0.12987012987012986</v>
      </c>
      <c r="AW184" s="214" t="s">
        <v>74</v>
      </c>
      <c r="AX184" s="73" t="s">
        <v>106</v>
      </c>
      <c r="AY184" s="72" t="s">
        <v>1078</v>
      </c>
      <c r="AZ184" s="70" t="s">
        <v>66</v>
      </c>
      <c r="BA184" s="70" t="s">
        <v>66</v>
      </c>
    </row>
    <row r="185" spans="2:53" x14ac:dyDescent="0.25">
      <c r="B185" s="70">
        <v>2024</v>
      </c>
      <c r="C185" s="70">
        <v>891780111</v>
      </c>
      <c r="D185" s="71" t="s">
        <v>63</v>
      </c>
      <c r="E185" s="72" t="s">
        <v>1077</v>
      </c>
      <c r="F185" s="72" t="s">
        <v>1076</v>
      </c>
      <c r="G185" s="213">
        <v>0</v>
      </c>
      <c r="H185" s="73" t="s">
        <v>72</v>
      </c>
      <c r="I185" s="71" t="s">
        <v>64</v>
      </c>
      <c r="J185" s="72" t="s">
        <v>1075</v>
      </c>
      <c r="K185" s="72">
        <v>14800000</v>
      </c>
      <c r="L185" s="70" t="s">
        <v>67</v>
      </c>
      <c r="M185" s="72" t="s">
        <v>1074</v>
      </c>
      <c r="N185" s="72">
        <v>1083039682</v>
      </c>
      <c r="O185" s="76">
        <v>13</v>
      </c>
      <c r="P185" s="214">
        <v>45302</v>
      </c>
      <c r="Q185" s="72">
        <v>4518689382</v>
      </c>
      <c r="R185" s="215">
        <v>45310</v>
      </c>
      <c r="S185" s="72">
        <v>14800000</v>
      </c>
      <c r="T185" s="73" t="s">
        <v>65</v>
      </c>
      <c r="U185" s="72">
        <v>93400727</v>
      </c>
      <c r="V185" s="72" t="s">
        <v>773</v>
      </c>
      <c r="W185" s="215">
        <v>45310</v>
      </c>
      <c r="X185" s="215">
        <v>45310</v>
      </c>
      <c r="Y185" s="116" t="s">
        <v>74</v>
      </c>
      <c r="Z185" s="215">
        <v>45457</v>
      </c>
      <c r="AA185" s="80">
        <f t="shared" si="10"/>
        <v>147</v>
      </c>
      <c r="AB185" s="72">
        <v>0</v>
      </c>
      <c r="AC185" s="72">
        <v>0</v>
      </c>
      <c r="AD185" s="72">
        <v>0</v>
      </c>
      <c r="AE185" s="214" t="s">
        <v>74</v>
      </c>
      <c r="AF185" s="80">
        <f t="shared" si="11"/>
        <v>0</v>
      </c>
      <c r="AG185" s="72">
        <v>0</v>
      </c>
      <c r="AH185" s="72">
        <v>0</v>
      </c>
      <c r="AI185" s="214" t="s">
        <v>74</v>
      </c>
      <c r="AJ185" s="73">
        <v>0</v>
      </c>
      <c r="AK185" s="117" t="s">
        <v>74</v>
      </c>
      <c r="AL185" s="117" t="s">
        <v>74</v>
      </c>
      <c r="AM185" s="80">
        <f t="shared" si="12"/>
        <v>0</v>
      </c>
      <c r="AN185" s="80">
        <f>+K185+AC185-AH185</f>
        <v>14800000</v>
      </c>
      <c r="AO185" s="73" t="s">
        <v>66</v>
      </c>
      <c r="AP185" s="72">
        <v>14800000</v>
      </c>
      <c r="AQ185" s="73" t="s">
        <v>95</v>
      </c>
      <c r="AR185" s="72">
        <v>0</v>
      </c>
      <c r="AS185" s="118" t="s">
        <v>74</v>
      </c>
      <c r="AT185" s="216">
        <v>1400000</v>
      </c>
      <c r="AU185" s="83">
        <f t="shared" si="13"/>
        <v>13400000</v>
      </c>
      <c r="AV185" s="84">
        <f t="shared" si="14"/>
        <v>9.45945945945946E-2</v>
      </c>
      <c r="AW185" s="214" t="s">
        <v>74</v>
      </c>
      <c r="AX185" s="73" t="s">
        <v>106</v>
      </c>
      <c r="AY185" s="72" t="s">
        <v>1073</v>
      </c>
      <c r="AZ185" s="70" t="s">
        <v>66</v>
      </c>
      <c r="BA185" s="70" t="s">
        <v>66</v>
      </c>
    </row>
    <row r="186" spans="2:53" x14ac:dyDescent="0.25">
      <c r="B186" s="70">
        <v>2024</v>
      </c>
      <c r="C186" s="70">
        <v>891780111</v>
      </c>
      <c r="D186" s="71" t="s">
        <v>63</v>
      </c>
      <c r="E186" s="72" t="s">
        <v>1072</v>
      </c>
      <c r="F186" s="72" t="s">
        <v>1071</v>
      </c>
      <c r="G186" s="213">
        <v>0</v>
      </c>
      <c r="H186" s="73" t="s">
        <v>72</v>
      </c>
      <c r="I186" s="71" t="s">
        <v>64</v>
      </c>
      <c r="J186" s="72" t="s">
        <v>1070</v>
      </c>
      <c r="K186" s="72">
        <v>15000000</v>
      </c>
      <c r="L186" s="70" t="s">
        <v>67</v>
      </c>
      <c r="M186" s="72" t="s">
        <v>1069</v>
      </c>
      <c r="N186" s="72">
        <v>1082921709</v>
      </c>
      <c r="O186" s="76">
        <v>13</v>
      </c>
      <c r="P186" s="214">
        <v>45302</v>
      </c>
      <c r="Q186" s="72">
        <v>4518689382</v>
      </c>
      <c r="R186" s="215">
        <v>45310</v>
      </c>
      <c r="S186" s="72">
        <v>15000000</v>
      </c>
      <c r="T186" s="73" t="s">
        <v>65</v>
      </c>
      <c r="U186" s="72">
        <v>72175281</v>
      </c>
      <c r="V186" s="72" t="s">
        <v>809</v>
      </c>
      <c r="W186" s="215">
        <v>45310</v>
      </c>
      <c r="X186" s="215">
        <v>45310</v>
      </c>
      <c r="Y186" s="116" t="s">
        <v>74</v>
      </c>
      <c r="Z186" s="215">
        <v>45457</v>
      </c>
      <c r="AA186" s="80">
        <f t="shared" si="10"/>
        <v>147</v>
      </c>
      <c r="AB186" s="72">
        <v>0</v>
      </c>
      <c r="AC186" s="72">
        <v>0</v>
      </c>
      <c r="AD186" s="72">
        <v>0</v>
      </c>
      <c r="AE186" s="214" t="s">
        <v>74</v>
      </c>
      <c r="AF186" s="80">
        <f t="shared" si="11"/>
        <v>0</v>
      </c>
      <c r="AG186" s="72">
        <v>0</v>
      </c>
      <c r="AH186" s="72">
        <v>0</v>
      </c>
      <c r="AI186" s="214" t="s">
        <v>74</v>
      </c>
      <c r="AJ186" s="73">
        <v>0</v>
      </c>
      <c r="AK186" s="117" t="s">
        <v>74</v>
      </c>
      <c r="AL186" s="117" t="s">
        <v>74</v>
      </c>
      <c r="AM186" s="80">
        <f t="shared" si="12"/>
        <v>0</v>
      </c>
      <c r="AN186" s="80">
        <f>+K186+AC186-AH186</f>
        <v>15000000</v>
      </c>
      <c r="AO186" s="73" t="s">
        <v>66</v>
      </c>
      <c r="AP186" s="72">
        <v>15000000</v>
      </c>
      <c r="AQ186" s="73" t="s">
        <v>95</v>
      </c>
      <c r="AR186" s="72">
        <v>0</v>
      </c>
      <c r="AS186" s="118" t="s">
        <v>74</v>
      </c>
      <c r="AT186" s="216">
        <v>1600000</v>
      </c>
      <c r="AU186" s="83">
        <f t="shared" si="13"/>
        <v>13400000</v>
      </c>
      <c r="AV186" s="84">
        <f t="shared" si="14"/>
        <v>0.10666666666666667</v>
      </c>
      <c r="AW186" s="214" t="s">
        <v>74</v>
      </c>
      <c r="AX186" s="73" t="s">
        <v>106</v>
      </c>
      <c r="AY186" s="72" t="s">
        <v>1068</v>
      </c>
      <c r="AZ186" s="70" t="s">
        <v>66</v>
      </c>
      <c r="BA186" s="70" t="s">
        <v>66</v>
      </c>
    </row>
    <row r="187" spans="2:53" x14ac:dyDescent="0.25">
      <c r="B187" s="70">
        <v>2024</v>
      </c>
      <c r="C187" s="70">
        <v>891780111</v>
      </c>
      <c r="D187" s="71" t="s">
        <v>63</v>
      </c>
      <c r="E187" s="72" t="s">
        <v>1067</v>
      </c>
      <c r="F187" s="72" t="s">
        <v>1066</v>
      </c>
      <c r="G187" s="213">
        <v>0</v>
      </c>
      <c r="H187" s="73" t="s">
        <v>72</v>
      </c>
      <c r="I187" s="71" t="s">
        <v>64</v>
      </c>
      <c r="J187" s="72" t="s">
        <v>1065</v>
      </c>
      <c r="K187" s="72">
        <v>15000000</v>
      </c>
      <c r="L187" s="70" t="s">
        <v>67</v>
      </c>
      <c r="M187" s="72" t="s">
        <v>1064</v>
      </c>
      <c r="N187" s="72">
        <v>1082949085</v>
      </c>
      <c r="O187" s="76">
        <v>13</v>
      </c>
      <c r="P187" s="214">
        <v>45302</v>
      </c>
      <c r="Q187" s="72">
        <v>4518689382</v>
      </c>
      <c r="R187" s="215">
        <v>45310</v>
      </c>
      <c r="S187" s="72">
        <v>15000000</v>
      </c>
      <c r="T187" s="73" t="s">
        <v>65</v>
      </c>
      <c r="U187" s="72">
        <v>72175281</v>
      </c>
      <c r="V187" s="72" t="s">
        <v>809</v>
      </c>
      <c r="W187" s="215">
        <v>45310</v>
      </c>
      <c r="X187" s="215">
        <v>45310</v>
      </c>
      <c r="Y187" s="116" t="s">
        <v>74</v>
      </c>
      <c r="Z187" s="215">
        <v>45457</v>
      </c>
      <c r="AA187" s="80">
        <f t="shared" si="10"/>
        <v>147</v>
      </c>
      <c r="AB187" s="72">
        <v>0</v>
      </c>
      <c r="AC187" s="72">
        <v>0</v>
      </c>
      <c r="AD187" s="72">
        <v>0</v>
      </c>
      <c r="AE187" s="214" t="s">
        <v>74</v>
      </c>
      <c r="AF187" s="80">
        <f t="shared" si="11"/>
        <v>0</v>
      </c>
      <c r="AG187" s="72">
        <v>0</v>
      </c>
      <c r="AH187" s="72">
        <v>0</v>
      </c>
      <c r="AI187" s="214" t="s">
        <v>74</v>
      </c>
      <c r="AJ187" s="73">
        <v>0</v>
      </c>
      <c r="AK187" s="117" t="s">
        <v>74</v>
      </c>
      <c r="AL187" s="117" t="s">
        <v>74</v>
      </c>
      <c r="AM187" s="80">
        <f t="shared" si="12"/>
        <v>0</v>
      </c>
      <c r="AN187" s="80">
        <f>+K187+AC187-AH187</f>
        <v>15000000</v>
      </c>
      <c r="AO187" s="73" t="s">
        <v>66</v>
      </c>
      <c r="AP187" s="72">
        <v>15000000</v>
      </c>
      <c r="AQ187" s="73" t="s">
        <v>95</v>
      </c>
      <c r="AR187" s="72">
        <v>0</v>
      </c>
      <c r="AS187" s="118" t="s">
        <v>74</v>
      </c>
      <c r="AT187" s="216">
        <v>1600000</v>
      </c>
      <c r="AU187" s="83">
        <f t="shared" si="13"/>
        <v>13400000</v>
      </c>
      <c r="AV187" s="84">
        <f t="shared" si="14"/>
        <v>0.10666666666666667</v>
      </c>
      <c r="AW187" s="214" t="s">
        <v>74</v>
      </c>
      <c r="AX187" s="73" t="s">
        <v>106</v>
      </c>
      <c r="AY187" s="72" t="s">
        <v>1063</v>
      </c>
      <c r="AZ187" s="70" t="s">
        <v>66</v>
      </c>
      <c r="BA187" s="70" t="s">
        <v>66</v>
      </c>
    </row>
    <row r="188" spans="2:53" x14ac:dyDescent="0.25">
      <c r="B188" s="70">
        <v>2024</v>
      </c>
      <c r="C188" s="70">
        <v>891780111</v>
      </c>
      <c r="D188" s="71" t="s">
        <v>63</v>
      </c>
      <c r="E188" s="72" t="s">
        <v>1062</v>
      </c>
      <c r="F188" s="72" t="s">
        <v>1061</v>
      </c>
      <c r="G188" s="213">
        <v>0</v>
      </c>
      <c r="H188" s="73" t="s">
        <v>72</v>
      </c>
      <c r="I188" s="71" t="s">
        <v>64</v>
      </c>
      <c r="J188" s="72" t="s">
        <v>1060</v>
      </c>
      <c r="K188" s="72">
        <v>15000000</v>
      </c>
      <c r="L188" s="70" t="s">
        <v>67</v>
      </c>
      <c r="M188" s="72" t="s">
        <v>1059</v>
      </c>
      <c r="N188" s="72">
        <v>1082952176</v>
      </c>
      <c r="O188" s="76">
        <v>13</v>
      </c>
      <c r="P188" s="214">
        <v>45302</v>
      </c>
      <c r="Q188" s="72">
        <v>4518689382</v>
      </c>
      <c r="R188" s="215">
        <v>45310</v>
      </c>
      <c r="S188" s="72">
        <v>15000000</v>
      </c>
      <c r="T188" s="73" t="s">
        <v>65</v>
      </c>
      <c r="U188" s="72">
        <v>85449357</v>
      </c>
      <c r="V188" s="72" t="s">
        <v>587</v>
      </c>
      <c r="W188" s="215">
        <v>45310</v>
      </c>
      <c r="X188" s="215">
        <v>45310</v>
      </c>
      <c r="Y188" s="116" t="s">
        <v>74</v>
      </c>
      <c r="Z188" s="215">
        <v>45457</v>
      </c>
      <c r="AA188" s="80">
        <f t="shared" si="10"/>
        <v>147</v>
      </c>
      <c r="AB188" s="72">
        <v>0</v>
      </c>
      <c r="AC188" s="72">
        <v>0</v>
      </c>
      <c r="AD188" s="72">
        <v>0</v>
      </c>
      <c r="AE188" s="214" t="s">
        <v>74</v>
      </c>
      <c r="AF188" s="80">
        <f t="shared" si="11"/>
        <v>0</v>
      </c>
      <c r="AG188" s="72">
        <v>0</v>
      </c>
      <c r="AH188" s="72">
        <v>0</v>
      </c>
      <c r="AI188" s="214" t="s">
        <v>74</v>
      </c>
      <c r="AJ188" s="73">
        <v>0</v>
      </c>
      <c r="AK188" s="117" t="s">
        <v>74</v>
      </c>
      <c r="AL188" s="117" t="s">
        <v>74</v>
      </c>
      <c r="AM188" s="80">
        <f t="shared" si="12"/>
        <v>0</v>
      </c>
      <c r="AN188" s="80">
        <f>+K188+AC188-AH188</f>
        <v>15000000</v>
      </c>
      <c r="AO188" s="73" t="s">
        <v>66</v>
      </c>
      <c r="AP188" s="72">
        <v>15000000</v>
      </c>
      <c r="AQ188" s="73" t="s">
        <v>95</v>
      </c>
      <c r="AR188" s="72">
        <v>0</v>
      </c>
      <c r="AS188" s="118" t="s">
        <v>74</v>
      </c>
      <c r="AT188" s="216">
        <v>1600000</v>
      </c>
      <c r="AU188" s="83">
        <f t="shared" si="13"/>
        <v>13400000</v>
      </c>
      <c r="AV188" s="84">
        <f t="shared" si="14"/>
        <v>0.10666666666666667</v>
      </c>
      <c r="AW188" s="214" t="s">
        <v>74</v>
      </c>
      <c r="AX188" s="73" t="s">
        <v>106</v>
      </c>
      <c r="AY188" s="72" t="s">
        <v>1058</v>
      </c>
      <c r="AZ188" s="70" t="s">
        <v>66</v>
      </c>
      <c r="BA188" s="70" t="s">
        <v>66</v>
      </c>
    </row>
    <row r="189" spans="2:53" x14ac:dyDescent="0.25">
      <c r="B189" s="70">
        <v>2024</v>
      </c>
      <c r="C189" s="70">
        <v>891780111</v>
      </c>
      <c r="D189" s="71" t="s">
        <v>63</v>
      </c>
      <c r="E189" s="72" t="s">
        <v>1057</v>
      </c>
      <c r="F189" s="72" t="s">
        <v>1056</v>
      </c>
      <c r="G189" s="213">
        <v>0</v>
      </c>
      <c r="H189" s="73" t="s">
        <v>72</v>
      </c>
      <c r="I189" s="71" t="s">
        <v>64</v>
      </c>
      <c r="J189" s="72" t="s">
        <v>1055</v>
      </c>
      <c r="K189" s="72">
        <v>13417000</v>
      </c>
      <c r="L189" s="70" t="s">
        <v>67</v>
      </c>
      <c r="M189" s="72" t="s">
        <v>1054</v>
      </c>
      <c r="N189" s="72">
        <v>1082925612</v>
      </c>
      <c r="O189" s="76">
        <v>14</v>
      </c>
      <c r="P189" s="215">
        <v>45302</v>
      </c>
      <c r="Q189" s="72">
        <v>2126349000</v>
      </c>
      <c r="R189" s="215">
        <v>45310</v>
      </c>
      <c r="S189" s="72">
        <v>13417000</v>
      </c>
      <c r="T189" s="73" t="s">
        <v>65</v>
      </c>
      <c r="U189" s="72">
        <v>84457182</v>
      </c>
      <c r="V189" s="72" t="s">
        <v>631</v>
      </c>
      <c r="W189" s="215">
        <v>45310</v>
      </c>
      <c r="X189" s="215">
        <v>45310</v>
      </c>
      <c r="Y189" s="116" t="s">
        <v>74</v>
      </c>
      <c r="Z189" s="215">
        <v>45457</v>
      </c>
      <c r="AA189" s="80">
        <f t="shared" si="10"/>
        <v>147</v>
      </c>
      <c r="AB189" s="72">
        <v>0</v>
      </c>
      <c r="AC189" s="72">
        <v>0</v>
      </c>
      <c r="AD189" s="72">
        <v>0</v>
      </c>
      <c r="AE189" s="214" t="s">
        <v>74</v>
      </c>
      <c r="AF189" s="80">
        <f t="shared" si="11"/>
        <v>0</v>
      </c>
      <c r="AG189" s="72">
        <v>0</v>
      </c>
      <c r="AH189" s="72">
        <v>0</v>
      </c>
      <c r="AI189" s="214" t="s">
        <v>74</v>
      </c>
      <c r="AJ189" s="73">
        <v>0</v>
      </c>
      <c r="AK189" s="117" t="s">
        <v>74</v>
      </c>
      <c r="AL189" s="117" t="s">
        <v>74</v>
      </c>
      <c r="AM189" s="80">
        <f t="shared" si="12"/>
        <v>0</v>
      </c>
      <c r="AN189" s="80">
        <f>+K189+AC189-AH189</f>
        <v>13417000</v>
      </c>
      <c r="AO189" s="73" t="s">
        <v>66</v>
      </c>
      <c r="AP189" s="72">
        <v>13417000</v>
      </c>
      <c r="AQ189" s="73" t="s">
        <v>95</v>
      </c>
      <c r="AR189" s="72">
        <v>0</v>
      </c>
      <c r="AS189" s="118" t="s">
        <v>74</v>
      </c>
      <c r="AT189" s="216">
        <v>2250000</v>
      </c>
      <c r="AU189" s="83">
        <f t="shared" si="13"/>
        <v>11167000</v>
      </c>
      <c r="AV189" s="84">
        <f t="shared" si="14"/>
        <v>0.16769769695162853</v>
      </c>
      <c r="AW189" s="214" t="s">
        <v>74</v>
      </c>
      <c r="AX189" s="73" t="s">
        <v>106</v>
      </c>
      <c r="AY189" s="72" t="s">
        <v>1053</v>
      </c>
      <c r="AZ189" s="70" t="s">
        <v>66</v>
      </c>
      <c r="BA189" s="70" t="s">
        <v>66</v>
      </c>
    </row>
    <row r="190" spans="2:53" x14ac:dyDescent="0.25">
      <c r="B190" s="70">
        <v>2024</v>
      </c>
      <c r="C190" s="70">
        <v>891780111</v>
      </c>
      <c r="D190" s="71" t="s">
        <v>63</v>
      </c>
      <c r="E190" s="72" t="s">
        <v>1052</v>
      </c>
      <c r="F190" s="72" t="s">
        <v>1051</v>
      </c>
      <c r="G190" s="213">
        <v>0</v>
      </c>
      <c r="H190" s="73" t="s">
        <v>72</v>
      </c>
      <c r="I190" s="71" t="s">
        <v>64</v>
      </c>
      <c r="J190" s="72" t="s">
        <v>1050</v>
      </c>
      <c r="K190" s="72">
        <v>16400000</v>
      </c>
      <c r="L190" s="70" t="s">
        <v>67</v>
      </c>
      <c r="M190" s="72" t="s">
        <v>1049</v>
      </c>
      <c r="N190" s="72">
        <v>1143451176</v>
      </c>
      <c r="O190" s="76">
        <v>13</v>
      </c>
      <c r="P190" s="214">
        <v>45302</v>
      </c>
      <c r="Q190" s="72">
        <v>4518689382</v>
      </c>
      <c r="R190" s="215">
        <v>45310</v>
      </c>
      <c r="S190" s="72">
        <v>16400000</v>
      </c>
      <c r="T190" s="73" t="s">
        <v>65</v>
      </c>
      <c r="U190" s="72">
        <v>41947381</v>
      </c>
      <c r="V190" s="72" t="s">
        <v>552</v>
      </c>
      <c r="W190" s="215">
        <v>45310</v>
      </c>
      <c r="X190" s="215">
        <v>45310</v>
      </c>
      <c r="Y190" s="116" t="s">
        <v>74</v>
      </c>
      <c r="Z190" s="215">
        <v>45457</v>
      </c>
      <c r="AA190" s="80">
        <f t="shared" si="10"/>
        <v>147</v>
      </c>
      <c r="AB190" s="72">
        <v>0</v>
      </c>
      <c r="AC190" s="72">
        <v>0</v>
      </c>
      <c r="AD190" s="72">
        <v>0</v>
      </c>
      <c r="AE190" s="214" t="s">
        <v>74</v>
      </c>
      <c r="AF190" s="80">
        <f t="shared" si="11"/>
        <v>0</v>
      </c>
      <c r="AG190" s="72">
        <v>0</v>
      </c>
      <c r="AH190" s="72">
        <v>0</v>
      </c>
      <c r="AI190" s="214" t="s">
        <v>74</v>
      </c>
      <c r="AJ190" s="73">
        <v>0</v>
      </c>
      <c r="AK190" s="117" t="s">
        <v>74</v>
      </c>
      <c r="AL190" s="117" t="s">
        <v>74</v>
      </c>
      <c r="AM190" s="80">
        <f t="shared" si="12"/>
        <v>0</v>
      </c>
      <c r="AN190" s="80">
        <f>+K190+AC190-AH190</f>
        <v>16400000</v>
      </c>
      <c r="AO190" s="73" t="s">
        <v>66</v>
      </c>
      <c r="AP190" s="72">
        <v>16400000</v>
      </c>
      <c r="AQ190" s="73" t="s">
        <v>95</v>
      </c>
      <c r="AR190" s="72">
        <v>0</v>
      </c>
      <c r="AS190" s="118" t="s">
        <v>74</v>
      </c>
      <c r="AT190" s="216">
        <v>3000000</v>
      </c>
      <c r="AU190" s="83">
        <f t="shared" si="13"/>
        <v>13400000</v>
      </c>
      <c r="AV190" s="84">
        <f t="shared" si="14"/>
        <v>0.18292682926829268</v>
      </c>
      <c r="AW190" s="214" t="s">
        <v>74</v>
      </c>
      <c r="AX190" s="73" t="s">
        <v>106</v>
      </c>
      <c r="AY190" s="72" t="s">
        <v>1048</v>
      </c>
      <c r="AZ190" s="70" t="s">
        <v>66</v>
      </c>
      <c r="BA190" s="70" t="s">
        <v>66</v>
      </c>
    </row>
    <row r="191" spans="2:53" x14ac:dyDescent="0.25">
      <c r="B191" s="70">
        <v>2024</v>
      </c>
      <c r="C191" s="70">
        <v>891780111</v>
      </c>
      <c r="D191" s="71" t="s">
        <v>63</v>
      </c>
      <c r="E191" s="72" t="s">
        <v>1047</v>
      </c>
      <c r="F191" s="72" t="s">
        <v>1046</v>
      </c>
      <c r="G191" s="213">
        <v>0</v>
      </c>
      <c r="H191" s="73" t="s">
        <v>72</v>
      </c>
      <c r="I191" s="71" t="s">
        <v>64</v>
      </c>
      <c r="J191" s="72" t="s">
        <v>904</v>
      </c>
      <c r="K191" s="72">
        <v>16280000</v>
      </c>
      <c r="L191" s="70" t="s">
        <v>67</v>
      </c>
      <c r="M191" s="72" t="s">
        <v>1045</v>
      </c>
      <c r="N191" s="72">
        <v>85155379</v>
      </c>
      <c r="O191" s="76">
        <v>13</v>
      </c>
      <c r="P191" s="214">
        <v>45302</v>
      </c>
      <c r="Q191" s="72">
        <v>4518689382</v>
      </c>
      <c r="R191" s="215">
        <v>45310</v>
      </c>
      <c r="S191" s="72">
        <v>16280000</v>
      </c>
      <c r="T191" s="73" t="s">
        <v>65</v>
      </c>
      <c r="U191" s="72">
        <v>84457182</v>
      </c>
      <c r="V191" s="72" t="s">
        <v>631</v>
      </c>
      <c r="W191" s="215">
        <v>45310</v>
      </c>
      <c r="X191" s="215">
        <v>45310</v>
      </c>
      <c r="Y191" s="116" t="s">
        <v>74</v>
      </c>
      <c r="Z191" s="215">
        <v>45457</v>
      </c>
      <c r="AA191" s="80">
        <f t="shared" si="10"/>
        <v>147</v>
      </c>
      <c r="AB191" s="72">
        <v>0</v>
      </c>
      <c r="AC191" s="72">
        <v>0</v>
      </c>
      <c r="AD191" s="72">
        <v>0</v>
      </c>
      <c r="AE191" s="214" t="s">
        <v>74</v>
      </c>
      <c r="AF191" s="80">
        <f t="shared" si="11"/>
        <v>0</v>
      </c>
      <c r="AG191" s="72">
        <v>0</v>
      </c>
      <c r="AH191" s="72">
        <v>0</v>
      </c>
      <c r="AI191" s="214" t="s">
        <v>74</v>
      </c>
      <c r="AJ191" s="73">
        <v>0</v>
      </c>
      <c r="AK191" s="117" t="s">
        <v>74</v>
      </c>
      <c r="AL191" s="117" t="s">
        <v>74</v>
      </c>
      <c r="AM191" s="80">
        <f t="shared" si="12"/>
        <v>0</v>
      </c>
      <c r="AN191" s="80">
        <f>+K191+AC191-AH191</f>
        <v>16280000</v>
      </c>
      <c r="AO191" s="73" t="s">
        <v>66</v>
      </c>
      <c r="AP191" s="72">
        <v>16280000</v>
      </c>
      <c r="AQ191" s="73" t="s">
        <v>95</v>
      </c>
      <c r="AR191" s="72">
        <v>0</v>
      </c>
      <c r="AS191" s="118" t="s">
        <v>74</v>
      </c>
      <c r="AT191" s="216">
        <v>1540000</v>
      </c>
      <c r="AU191" s="83">
        <f t="shared" si="13"/>
        <v>14740000</v>
      </c>
      <c r="AV191" s="84">
        <f t="shared" si="14"/>
        <v>9.45945945945946E-2</v>
      </c>
      <c r="AW191" s="214" t="s">
        <v>74</v>
      </c>
      <c r="AX191" s="73" t="s">
        <v>106</v>
      </c>
      <c r="AY191" s="72" t="s">
        <v>1044</v>
      </c>
      <c r="AZ191" s="70" t="s">
        <v>66</v>
      </c>
      <c r="BA191" s="70" t="s">
        <v>66</v>
      </c>
    </row>
    <row r="192" spans="2:53" x14ac:dyDescent="0.25">
      <c r="B192" s="70">
        <v>2024</v>
      </c>
      <c r="C192" s="70">
        <v>891780111</v>
      </c>
      <c r="D192" s="71" t="s">
        <v>63</v>
      </c>
      <c r="E192" s="72" t="s">
        <v>1043</v>
      </c>
      <c r="F192" s="72" t="s">
        <v>1042</v>
      </c>
      <c r="G192" s="213">
        <v>0</v>
      </c>
      <c r="H192" s="73" t="s">
        <v>72</v>
      </c>
      <c r="I192" s="71" t="s">
        <v>64</v>
      </c>
      <c r="J192" s="72" t="s">
        <v>1041</v>
      </c>
      <c r="K192" s="72">
        <v>15000000</v>
      </c>
      <c r="L192" s="70" t="s">
        <v>67</v>
      </c>
      <c r="M192" s="72" t="s">
        <v>1040</v>
      </c>
      <c r="N192" s="72">
        <v>1082908421</v>
      </c>
      <c r="O192" s="76">
        <v>13</v>
      </c>
      <c r="P192" s="214">
        <v>45302</v>
      </c>
      <c r="Q192" s="72">
        <v>4518689382</v>
      </c>
      <c r="R192" s="215">
        <v>45310</v>
      </c>
      <c r="S192" s="72">
        <v>15000000</v>
      </c>
      <c r="T192" s="73" t="s">
        <v>65</v>
      </c>
      <c r="U192" s="72">
        <v>85449357</v>
      </c>
      <c r="V192" s="72" t="s">
        <v>587</v>
      </c>
      <c r="W192" s="215">
        <v>45310</v>
      </c>
      <c r="X192" s="215">
        <v>45310</v>
      </c>
      <c r="Y192" s="116" t="s">
        <v>74</v>
      </c>
      <c r="Z192" s="215">
        <v>45457</v>
      </c>
      <c r="AA192" s="80">
        <f t="shared" si="10"/>
        <v>147</v>
      </c>
      <c r="AB192" s="72">
        <v>0</v>
      </c>
      <c r="AC192" s="72">
        <v>0</v>
      </c>
      <c r="AD192" s="72">
        <v>0</v>
      </c>
      <c r="AE192" s="214" t="s">
        <v>74</v>
      </c>
      <c r="AF192" s="80">
        <f t="shared" si="11"/>
        <v>0</v>
      </c>
      <c r="AG192" s="72">
        <v>0</v>
      </c>
      <c r="AH192" s="72">
        <v>0</v>
      </c>
      <c r="AI192" s="214" t="s">
        <v>74</v>
      </c>
      <c r="AJ192" s="73">
        <v>0</v>
      </c>
      <c r="AK192" s="117" t="s">
        <v>74</v>
      </c>
      <c r="AL192" s="117" t="s">
        <v>74</v>
      </c>
      <c r="AM192" s="80">
        <f t="shared" si="12"/>
        <v>0</v>
      </c>
      <c r="AN192" s="80">
        <f>+K192+AC192-AH192</f>
        <v>15000000</v>
      </c>
      <c r="AO192" s="73" t="s">
        <v>66</v>
      </c>
      <c r="AP192" s="72">
        <v>15000000</v>
      </c>
      <c r="AQ192" s="73" t="s">
        <v>95</v>
      </c>
      <c r="AR192" s="72">
        <v>0</v>
      </c>
      <c r="AS192" s="118" t="s">
        <v>74</v>
      </c>
      <c r="AT192" s="216">
        <v>1600000</v>
      </c>
      <c r="AU192" s="83">
        <f t="shared" si="13"/>
        <v>13400000</v>
      </c>
      <c r="AV192" s="84">
        <f t="shared" si="14"/>
        <v>0.10666666666666667</v>
      </c>
      <c r="AW192" s="214" t="s">
        <v>74</v>
      </c>
      <c r="AX192" s="73" t="s">
        <v>106</v>
      </c>
      <c r="AY192" s="72" t="s">
        <v>1039</v>
      </c>
      <c r="AZ192" s="70" t="s">
        <v>66</v>
      </c>
      <c r="BA192" s="70" t="s">
        <v>66</v>
      </c>
    </row>
    <row r="193" spans="2:53" x14ac:dyDescent="0.25">
      <c r="B193" s="70">
        <v>2024</v>
      </c>
      <c r="C193" s="70">
        <v>891780111</v>
      </c>
      <c r="D193" s="71" t="s">
        <v>63</v>
      </c>
      <c r="E193" s="72" t="s">
        <v>1038</v>
      </c>
      <c r="F193" s="72" t="s">
        <v>1037</v>
      </c>
      <c r="G193" s="213">
        <v>0</v>
      </c>
      <c r="H193" s="73" t="s">
        <v>72</v>
      </c>
      <c r="I193" s="71" t="s">
        <v>64</v>
      </c>
      <c r="J193" s="72" t="s">
        <v>1036</v>
      </c>
      <c r="K193" s="72">
        <v>16500000</v>
      </c>
      <c r="L193" s="70" t="s">
        <v>67</v>
      </c>
      <c r="M193" s="72" t="s">
        <v>1035</v>
      </c>
      <c r="N193" s="72">
        <v>1082925821</v>
      </c>
      <c r="O193" s="76">
        <v>13</v>
      </c>
      <c r="P193" s="214">
        <v>45302</v>
      </c>
      <c r="Q193" s="72">
        <v>4518689382</v>
      </c>
      <c r="R193" s="215">
        <v>45310</v>
      </c>
      <c r="S193" s="72">
        <v>16500000</v>
      </c>
      <c r="T193" s="73" t="s">
        <v>65</v>
      </c>
      <c r="U193" s="72">
        <v>72175281</v>
      </c>
      <c r="V193" s="72" t="s">
        <v>809</v>
      </c>
      <c r="W193" s="215">
        <v>45310</v>
      </c>
      <c r="X193" s="215">
        <v>45310</v>
      </c>
      <c r="Y193" s="116" t="s">
        <v>74</v>
      </c>
      <c r="Z193" s="215">
        <v>45457</v>
      </c>
      <c r="AA193" s="80">
        <f t="shared" si="10"/>
        <v>147</v>
      </c>
      <c r="AB193" s="72">
        <v>0</v>
      </c>
      <c r="AC193" s="72">
        <v>0</v>
      </c>
      <c r="AD193" s="72">
        <v>0</v>
      </c>
      <c r="AE193" s="214" t="s">
        <v>74</v>
      </c>
      <c r="AF193" s="80">
        <f t="shared" si="11"/>
        <v>0</v>
      </c>
      <c r="AG193" s="72">
        <v>0</v>
      </c>
      <c r="AH193" s="72">
        <v>0</v>
      </c>
      <c r="AI193" s="214" t="s">
        <v>74</v>
      </c>
      <c r="AJ193" s="73">
        <v>0</v>
      </c>
      <c r="AK193" s="117" t="s">
        <v>74</v>
      </c>
      <c r="AL193" s="117" t="s">
        <v>74</v>
      </c>
      <c r="AM193" s="80">
        <f t="shared" si="12"/>
        <v>0</v>
      </c>
      <c r="AN193" s="80">
        <f>+K193+AC193-AH193</f>
        <v>16500000</v>
      </c>
      <c r="AO193" s="73" t="s">
        <v>66</v>
      </c>
      <c r="AP193" s="72">
        <v>16500000</v>
      </c>
      <c r="AQ193" s="73" t="s">
        <v>95</v>
      </c>
      <c r="AR193" s="72">
        <v>0</v>
      </c>
      <c r="AS193" s="118" t="s">
        <v>74</v>
      </c>
      <c r="AT193" s="216">
        <v>1760000</v>
      </c>
      <c r="AU193" s="83">
        <f t="shared" si="13"/>
        <v>14740000</v>
      </c>
      <c r="AV193" s="84">
        <f t="shared" si="14"/>
        <v>0.10666666666666667</v>
      </c>
      <c r="AW193" s="214" t="s">
        <v>74</v>
      </c>
      <c r="AX193" s="73" t="s">
        <v>106</v>
      </c>
      <c r="AY193" s="72" t="s">
        <v>1034</v>
      </c>
      <c r="AZ193" s="70" t="s">
        <v>66</v>
      </c>
      <c r="BA193" s="70" t="s">
        <v>66</v>
      </c>
    </row>
    <row r="194" spans="2:53" x14ac:dyDescent="0.25">
      <c r="B194" s="70">
        <v>2024</v>
      </c>
      <c r="C194" s="70">
        <v>891780111</v>
      </c>
      <c r="D194" s="71" t="s">
        <v>63</v>
      </c>
      <c r="E194" s="72" t="s">
        <v>1033</v>
      </c>
      <c r="F194" s="72" t="s">
        <v>1032</v>
      </c>
      <c r="G194" s="213">
        <v>0</v>
      </c>
      <c r="H194" s="73" t="s">
        <v>72</v>
      </c>
      <c r="I194" s="71" t="s">
        <v>64</v>
      </c>
      <c r="J194" s="72" t="s">
        <v>1031</v>
      </c>
      <c r="K194" s="72">
        <v>13500000</v>
      </c>
      <c r="L194" s="70" t="s">
        <v>67</v>
      </c>
      <c r="M194" s="72" t="s">
        <v>1030</v>
      </c>
      <c r="N194" s="72">
        <v>57462117</v>
      </c>
      <c r="O194" s="76">
        <v>13</v>
      </c>
      <c r="P194" s="214">
        <v>45302</v>
      </c>
      <c r="Q194" s="72">
        <v>4518689382</v>
      </c>
      <c r="R194" s="215">
        <v>45310</v>
      </c>
      <c r="S194" s="72">
        <v>13500000</v>
      </c>
      <c r="T194" s="73" t="s">
        <v>65</v>
      </c>
      <c r="U194" s="72">
        <v>36694483</v>
      </c>
      <c r="V194" s="72" t="s">
        <v>1029</v>
      </c>
      <c r="W194" s="215">
        <v>45310</v>
      </c>
      <c r="X194" s="215">
        <v>45310</v>
      </c>
      <c r="Y194" s="116" t="s">
        <v>74</v>
      </c>
      <c r="Z194" s="215">
        <v>45457</v>
      </c>
      <c r="AA194" s="80">
        <f t="shared" si="10"/>
        <v>147</v>
      </c>
      <c r="AB194" s="72">
        <v>0</v>
      </c>
      <c r="AC194" s="72">
        <v>0</v>
      </c>
      <c r="AD194" s="72">
        <v>0</v>
      </c>
      <c r="AE194" s="214" t="s">
        <v>74</v>
      </c>
      <c r="AF194" s="80">
        <f t="shared" si="11"/>
        <v>0</v>
      </c>
      <c r="AG194" s="72">
        <v>0</v>
      </c>
      <c r="AH194" s="72">
        <v>0</v>
      </c>
      <c r="AI194" s="214" t="s">
        <v>74</v>
      </c>
      <c r="AJ194" s="73">
        <v>0</v>
      </c>
      <c r="AK194" s="117" t="s">
        <v>74</v>
      </c>
      <c r="AL194" s="117" t="s">
        <v>74</v>
      </c>
      <c r="AM194" s="80">
        <f t="shared" si="12"/>
        <v>0</v>
      </c>
      <c r="AN194" s="80">
        <f>+K194+AC194-AH194</f>
        <v>13500000</v>
      </c>
      <c r="AO194" s="73" t="s">
        <v>66</v>
      </c>
      <c r="AP194" s="72">
        <v>13500000</v>
      </c>
      <c r="AQ194" s="73" t="s">
        <v>95</v>
      </c>
      <c r="AR194" s="72">
        <v>0</v>
      </c>
      <c r="AS194" s="118" t="s">
        <v>74</v>
      </c>
      <c r="AT194" s="216">
        <v>1440000</v>
      </c>
      <c r="AU194" s="83">
        <f t="shared" si="13"/>
        <v>12060000</v>
      </c>
      <c r="AV194" s="84">
        <f t="shared" si="14"/>
        <v>0.10666666666666667</v>
      </c>
      <c r="AW194" s="214" t="s">
        <v>74</v>
      </c>
      <c r="AX194" s="73" t="s">
        <v>106</v>
      </c>
      <c r="AY194" s="72" t="s">
        <v>1028</v>
      </c>
      <c r="AZ194" s="70" t="s">
        <v>66</v>
      </c>
      <c r="BA194" s="70" t="s">
        <v>66</v>
      </c>
    </row>
    <row r="195" spans="2:53" x14ac:dyDescent="0.25">
      <c r="B195" s="70">
        <v>2024</v>
      </c>
      <c r="C195" s="70">
        <v>891780111</v>
      </c>
      <c r="D195" s="71" t="s">
        <v>63</v>
      </c>
      <c r="E195" s="72" t="s">
        <v>1027</v>
      </c>
      <c r="F195" s="72" t="s">
        <v>1026</v>
      </c>
      <c r="G195" s="213">
        <v>0</v>
      </c>
      <c r="H195" s="73" t="s">
        <v>72</v>
      </c>
      <c r="I195" s="71" t="s">
        <v>64</v>
      </c>
      <c r="J195" s="72" t="s">
        <v>1025</v>
      </c>
      <c r="K195" s="72">
        <v>19500000</v>
      </c>
      <c r="L195" s="70" t="s">
        <v>67</v>
      </c>
      <c r="M195" s="72" t="s">
        <v>1024</v>
      </c>
      <c r="N195" s="72">
        <v>1018414715</v>
      </c>
      <c r="O195" s="76">
        <v>13</v>
      </c>
      <c r="P195" s="214">
        <v>45302</v>
      </c>
      <c r="Q195" s="72">
        <v>4518689382</v>
      </c>
      <c r="R195" s="215">
        <v>45310</v>
      </c>
      <c r="S195" s="72">
        <v>19500000</v>
      </c>
      <c r="T195" s="73" t="s">
        <v>65</v>
      </c>
      <c r="U195" s="72">
        <v>72175281</v>
      </c>
      <c r="V195" s="72" t="s">
        <v>809</v>
      </c>
      <c r="W195" s="215">
        <v>45310</v>
      </c>
      <c r="X195" s="215">
        <v>45310</v>
      </c>
      <c r="Y195" s="116" t="s">
        <v>74</v>
      </c>
      <c r="Z195" s="215">
        <v>45457</v>
      </c>
      <c r="AA195" s="80">
        <f t="shared" si="10"/>
        <v>147</v>
      </c>
      <c r="AB195" s="72">
        <v>0</v>
      </c>
      <c r="AC195" s="72">
        <v>0</v>
      </c>
      <c r="AD195" s="72">
        <v>0</v>
      </c>
      <c r="AE195" s="214" t="s">
        <v>74</v>
      </c>
      <c r="AF195" s="80">
        <f t="shared" si="11"/>
        <v>0</v>
      </c>
      <c r="AG195" s="72">
        <v>0</v>
      </c>
      <c r="AH195" s="72">
        <v>0</v>
      </c>
      <c r="AI195" s="214" t="s">
        <v>74</v>
      </c>
      <c r="AJ195" s="73">
        <v>0</v>
      </c>
      <c r="AK195" s="117" t="s">
        <v>74</v>
      </c>
      <c r="AL195" s="117" t="s">
        <v>74</v>
      </c>
      <c r="AM195" s="80">
        <f t="shared" si="12"/>
        <v>0</v>
      </c>
      <c r="AN195" s="80">
        <f>+K195+AC195-AH195</f>
        <v>19500000</v>
      </c>
      <c r="AO195" s="73" t="s">
        <v>66</v>
      </c>
      <c r="AP195" s="72">
        <v>19500000</v>
      </c>
      <c r="AQ195" s="73" t="s">
        <v>95</v>
      </c>
      <c r="AR195" s="72">
        <v>0</v>
      </c>
      <c r="AS195" s="118" t="s">
        <v>74</v>
      </c>
      <c r="AT195" s="216">
        <v>2080000</v>
      </c>
      <c r="AU195" s="83">
        <f t="shared" si="13"/>
        <v>17420000</v>
      </c>
      <c r="AV195" s="84">
        <f t="shared" si="14"/>
        <v>0.10666666666666667</v>
      </c>
      <c r="AW195" s="214" t="s">
        <v>74</v>
      </c>
      <c r="AX195" s="73" t="s">
        <v>106</v>
      </c>
      <c r="AY195" s="72" t="s">
        <v>1023</v>
      </c>
      <c r="AZ195" s="70" t="s">
        <v>66</v>
      </c>
      <c r="BA195" s="70" t="s">
        <v>66</v>
      </c>
    </row>
    <row r="196" spans="2:53" x14ac:dyDescent="0.25">
      <c r="B196" s="70">
        <v>2024</v>
      </c>
      <c r="C196" s="70">
        <v>891780111</v>
      </c>
      <c r="D196" s="71" t="s">
        <v>63</v>
      </c>
      <c r="E196" s="72" t="s">
        <v>1022</v>
      </c>
      <c r="F196" s="72" t="s">
        <v>1021</v>
      </c>
      <c r="G196" s="213">
        <v>0</v>
      </c>
      <c r="H196" s="73" t="s">
        <v>72</v>
      </c>
      <c r="I196" s="71" t="s">
        <v>64</v>
      </c>
      <c r="J196" s="72" t="s">
        <v>1020</v>
      </c>
      <c r="K196" s="72">
        <v>11480000</v>
      </c>
      <c r="L196" s="70" t="s">
        <v>67</v>
      </c>
      <c r="M196" s="72" t="s">
        <v>1019</v>
      </c>
      <c r="N196" s="72">
        <v>1007934124</v>
      </c>
      <c r="O196" s="76">
        <v>14</v>
      </c>
      <c r="P196" s="215">
        <v>45302</v>
      </c>
      <c r="Q196" s="72">
        <v>2126349000</v>
      </c>
      <c r="R196" s="215">
        <v>45310</v>
      </c>
      <c r="S196" s="72">
        <v>11480000</v>
      </c>
      <c r="T196" s="73" t="s">
        <v>65</v>
      </c>
      <c r="U196" s="72">
        <v>85459497</v>
      </c>
      <c r="V196" s="72" t="s">
        <v>746</v>
      </c>
      <c r="W196" s="215">
        <v>45310</v>
      </c>
      <c r="X196" s="215">
        <v>45310</v>
      </c>
      <c r="Y196" s="116" t="s">
        <v>74</v>
      </c>
      <c r="Z196" s="215">
        <v>45457</v>
      </c>
      <c r="AA196" s="80">
        <f t="shared" si="10"/>
        <v>147</v>
      </c>
      <c r="AB196" s="72">
        <v>0</v>
      </c>
      <c r="AC196" s="72">
        <v>0</v>
      </c>
      <c r="AD196" s="72">
        <v>0</v>
      </c>
      <c r="AE196" s="214" t="s">
        <v>74</v>
      </c>
      <c r="AF196" s="80">
        <f t="shared" si="11"/>
        <v>0</v>
      </c>
      <c r="AG196" s="72">
        <v>0</v>
      </c>
      <c r="AH196" s="72">
        <v>0</v>
      </c>
      <c r="AI196" s="214" t="s">
        <v>74</v>
      </c>
      <c r="AJ196" s="73">
        <v>0</v>
      </c>
      <c r="AK196" s="117" t="s">
        <v>74</v>
      </c>
      <c r="AL196" s="117" t="s">
        <v>74</v>
      </c>
      <c r="AM196" s="80">
        <f t="shared" si="12"/>
        <v>0</v>
      </c>
      <c r="AN196" s="80">
        <f>+K196+AC196-AH196</f>
        <v>11480000</v>
      </c>
      <c r="AO196" s="73" t="s">
        <v>66</v>
      </c>
      <c r="AP196" s="72">
        <v>11480000</v>
      </c>
      <c r="AQ196" s="73" t="s">
        <v>95</v>
      </c>
      <c r="AR196" s="72">
        <v>0</v>
      </c>
      <c r="AS196" s="118" t="s">
        <v>74</v>
      </c>
      <c r="AT196" s="216">
        <v>2100000</v>
      </c>
      <c r="AU196" s="83">
        <f t="shared" si="13"/>
        <v>9380000</v>
      </c>
      <c r="AV196" s="84">
        <f t="shared" si="14"/>
        <v>0.18292682926829268</v>
      </c>
      <c r="AW196" s="214" t="s">
        <v>74</v>
      </c>
      <c r="AX196" s="73" t="s">
        <v>106</v>
      </c>
      <c r="AY196" s="72" t="s">
        <v>1018</v>
      </c>
      <c r="AZ196" s="70" t="s">
        <v>66</v>
      </c>
      <c r="BA196" s="70" t="s">
        <v>66</v>
      </c>
    </row>
    <row r="197" spans="2:53" x14ac:dyDescent="0.25">
      <c r="B197" s="70">
        <v>2024</v>
      </c>
      <c r="C197" s="70">
        <v>891780111</v>
      </c>
      <c r="D197" s="71" t="s">
        <v>63</v>
      </c>
      <c r="E197" s="72" t="s">
        <v>1017</v>
      </c>
      <c r="F197" s="72" t="s">
        <v>1016</v>
      </c>
      <c r="G197" s="213">
        <v>0</v>
      </c>
      <c r="H197" s="73" t="s">
        <v>72</v>
      </c>
      <c r="I197" s="71" t="s">
        <v>64</v>
      </c>
      <c r="J197" s="72" t="s">
        <v>1015</v>
      </c>
      <c r="K197" s="72">
        <v>16500000</v>
      </c>
      <c r="L197" s="70" t="s">
        <v>67</v>
      </c>
      <c r="M197" s="72" t="s">
        <v>1014</v>
      </c>
      <c r="N197" s="72">
        <v>85468611</v>
      </c>
      <c r="O197" s="76">
        <v>13</v>
      </c>
      <c r="P197" s="214">
        <v>45302</v>
      </c>
      <c r="Q197" s="72">
        <v>4518689382</v>
      </c>
      <c r="R197" s="215">
        <v>45313</v>
      </c>
      <c r="S197" s="72">
        <v>16500000</v>
      </c>
      <c r="T197" s="73" t="s">
        <v>65</v>
      </c>
      <c r="U197" s="72">
        <v>72175281</v>
      </c>
      <c r="V197" s="72" t="s">
        <v>809</v>
      </c>
      <c r="W197" s="215">
        <v>45313</v>
      </c>
      <c r="X197" s="215">
        <v>45313</v>
      </c>
      <c r="Y197" s="116" t="s">
        <v>74</v>
      </c>
      <c r="Z197" s="215">
        <v>45457</v>
      </c>
      <c r="AA197" s="80">
        <f t="shared" si="10"/>
        <v>144</v>
      </c>
      <c r="AB197" s="72">
        <v>0</v>
      </c>
      <c r="AC197" s="72">
        <v>0</v>
      </c>
      <c r="AD197" s="72">
        <v>0</v>
      </c>
      <c r="AE197" s="214" t="s">
        <v>74</v>
      </c>
      <c r="AF197" s="80">
        <f t="shared" si="11"/>
        <v>0</v>
      </c>
      <c r="AG197" s="72">
        <v>0</v>
      </c>
      <c r="AH197" s="72">
        <v>0</v>
      </c>
      <c r="AI197" s="214" t="s">
        <v>74</v>
      </c>
      <c r="AJ197" s="73">
        <v>0</v>
      </c>
      <c r="AK197" s="117" t="s">
        <v>74</v>
      </c>
      <c r="AL197" s="117" t="s">
        <v>74</v>
      </c>
      <c r="AM197" s="80">
        <f t="shared" si="12"/>
        <v>0</v>
      </c>
      <c r="AN197" s="80">
        <f>+K197+AC197-AH197</f>
        <v>16500000</v>
      </c>
      <c r="AO197" s="73" t="s">
        <v>66</v>
      </c>
      <c r="AP197" s="72">
        <v>16500000</v>
      </c>
      <c r="AQ197" s="73" t="s">
        <v>95</v>
      </c>
      <c r="AR197" s="72">
        <v>0</v>
      </c>
      <c r="AS197" s="118" t="s">
        <v>74</v>
      </c>
      <c r="AT197" s="216">
        <v>1760000</v>
      </c>
      <c r="AU197" s="83">
        <f t="shared" si="13"/>
        <v>14740000</v>
      </c>
      <c r="AV197" s="84">
        <f t="shared" si="14"/>
        <v>0.10666666666666667</v>
      </c>
      <c r="AW197" s="214" t="s">
        <v>74</v>
      </c>
      <c r="AX197" s="73" t="s">
        <v>106</v>
      </c>
      <c r="AY197" s="72" t="s">
        <v>1013</v>
      </c>
      <c r="AZ197" s="70" t="s">
        <v>66</v>
      </c>
      <c r="BA197" s="70" t="s">
        <v>66</v>
      </c>
    </row>
    <row r="198" spans="2:53" x14ac:dyDescent="0.25">
      <c r="B198" s="70">
        <v>2024</v>
      </c>
      <c r="C198" s="70">
        <v>891780111</v>
      </c>
      <c r="D198" s="71" t="s">
        <v>63</v>
      </c>
      <c r="E198" s="72" t="s">
        <v>1012</v>
      </c>
      <c r="F198" s="72" t="s">
        <v>1011</v>
      </c>
      <c r="G198" s="213">
        <v>0</v>
      </c>
      <c r="H198" s="73" t="s">
        <v>72</v>
      </c>
      <c r="I198" s="71" t="s">
        <v>64</v>
      </c>
      <c r="J198" s="72" t="s">
        <v>1010</v>
      </c>
      <c r="K198" s="72">
        <v>6800000</v>
      </c>
      <c r="L198" s="70" t="s">
        <v>67</v>
      </c>
      <c r="M198" s="72" t="s">
        <v>1009</v>
      </c>
      <c r="N198" s="72">
        <v>1114816077</v>
      </c>
      <c r="O198" s="72">
        <v>50</v>
      </c>
      <c r="P198" s="215">
        <v>45306</v>
      </c>
      <c r="Q198" s="72">
        <v>318249309.38</v>
      </c>
      <c r="R198" s="215">
        <v>45313</v>
      </c>
      <c r="S198" s="72">
        <v>6800000</v>
      </c>
      <c r="T198" s="73" t="s">
        <v>65</v>
      </c>
      <c r="U198" s="72">
        <v>1082870070</v>
      </c>
      <c r="V198" s="72" t="s">
        <v>625</v>
      </c>
      <c r="W198" s="215">
        <v>45313</v>
      </c>
      <c r="X198" s="215">
        <v>45313</v>
      </c>
      <c r="Y198" s="116" t="s">
        <v>74</v>
      </c>
      <c r="Z198" s="215">
        <v>45351</v>
      </c>
      <c r="AA198" s="80">
        <f t="shared" si="10"/>
        <v>38</v>
      </c>
      <c r="AB198" s="72">
        <v>0</v>
      </c>
      <c r="AC198" s="72">
        <v>0</v>
      </c>
      <c r="AD198" s="72">
        <v>0</v>
      </c>
      <c r="AE198" s="214" t="s">
        <v>74</v>
      </c>
      <c r="AF198" s="80">
        <f t="shared" si="11"/>
        <v>0</v>
      </c>
      <c r="AG198" s="72">
        <v>0</v>
      </c>
      <c r="AH198" s="72">
        <v>0</v>
      </c>
      <c r="AI198" s="214" t="s">
        <v>74</v>
      </c>
      <c r="AJ198" s="73">
        <v>0</v>
      </c>
      <c r="AK198" s="117" t="s">
        <v>74</v>
      </c>
      <c r="AL198" s="117" t="s">
        <v>74</v>
      </c>
      <c r="AM198" s="80">
        <f t="shared" si="12"/>
        <v>0</v>
      </c>
      <c r="AN198" s="80">
        <f>+K198+AC198-AH198</f>
        <v>6800000</v>
      </c>
      <c r="AO198" s="73" t="s">
        <v>66</v>
      </c>
      <c r="AP198" s="72">
        <v>6800000</v>
      </c>
      <c r="AQ198" s="73" t="s">
        <v>95</v>
      </c>
      <c r="AR198" s="72">
        <v>0</v>
      </c>
      <c r="AS198" s="118" t="s">
        <v>74</v>
      </c>
      <c r="AT198" s="216">
        <v>3400000</v>
      </c>
      <c r="AU198" s="83">
        <f t="shared" si="13"/>
        <v>3400000</v>
      </c>
      <c r="AV198" s="84">
        <f t="shared" si="14"/>
        <v>0.5</v>
      </c>
      <c r="AW198" s="214" t="s">
        <v>74</v>
      </c>
      <c r="AX198" s="73" t="s">
        <v>106</v>
      </c>
      <c r="AY198" s="72" t="s">
        <v>1008</v>
      </c>
      <c r="AZ198" s="70" t="s">
        <v>66</v>
      </c>
      <c r="BA198" s="70" t="s">
        <v>66</v>
      </c>
    </row>
    <row r="199" spans="2:53" x14ac:dyDescent="0.25">
      <c r="B199" s="70">
        <v>2024</v>
      </c>
      <c r="C199" s="70">
        <v>891780111</v>
      </c>
      <c r="D199" s="71" t="s">
        <v>63</v>
      </c>
      <c r="E199" s="72" t="s">
        <v>1007</v>
      </c>
      <c r="F199" s="72" t="s">
        <v>1006</v>
      </c>
      <c r="G199" s="213">
        <v>0</v>
      </c>
      <c r="H199" s="73" t="s">
        <v>72</v>
      </c>
      <c r="I199" s="71" t="s">
        <v>64</v>
      </c>
      <c r="J199" s="72" t="s">
        <v>1005</v>
      </c>
      <c r="K199" s="72">
        <v>5750000</v>
      </c>
      <c r="L199" s="70" t="s">
        <v>67</v>
      </c>
      <c r="M199" s="72" t="s">
        <v>1004</v>
      </c>
      <c r="N199" s="72">
        <v>1083014411</v>
      </c>
      <c r="O199" s="72">
        <v>50</v>
      </c>
      <c r="P199" s="215">
        <v>45306</v>
      </c>
      <c r="Q199" s="72">
        <v>318249309.38</v>
      </c>
      <c r="R199" s="215">
        <v>45313</v>
      </c>
      <c r="S199" s="72">
        <v>5750000</v>
      </c>
      <c r="T199" s="73" t="s">
        <v>65</v>
      </c>
      <c r="U199" s="72">
        <v>1082870070</v>
      </c>
      <c r="V199" s="72" t="s">
        <v>625</v>
      </c>
      <c r="W199" s="215">
        <v>45313</v>
      </c>
      <c r="X199" s="215">
        <v>45313</v>
      </c>
      <c r="Y199" s="116" t="s">
        <v>74</v>
      </c>
      <c r="Z199" s="215">
        <v>45351</v>
      </c>
      <c r="AA199" s="80">
        <f t="shared" si="10"/>
        <v>38</v>
      </c>
      <c r="AB199" s="72">
        <v>0</v>
      </c>
      <c r="AC199" s="72">
        <v>0</v>
      </c>
      <c r="AD199" s="72">
        <v>0</v>
      </c>
      <c r="AE199" s="214" t="s">
        <v>74</v>
      </c>
      <c r="AF199" s="80">
        <f t="shared" si="11"/>
        <v>0</v>
      </c>
      <c r="AG199" s="72">
        <v>0</v>
      </c>
      <c r="AH199" s="72">
        <v>0</v>
      </c>
      <c r="AI199" s="214" t="s">
        <v>74</v>
      </c>
      <c r="AJ199" s="73">
        <v>0</v>
      </c>
      <c r="AK199" s="117" t="s">
        <v>74</v>
      </c>
      <c r="AL199" s="117" t="s">
        <v>74</v>
      </c>
      <c r="AM199" s="80">
        <f t="shared" si="12"/>
        <v>0</v>
      </c>
      <c r="AN199" s="80">
        <f>+K199+AC199-AH199</f>
        <v>5750000</v>
      </c>
      <c r="AO199" s="73" t="s">
        <v>66</v>
      </c>
      <c r="AP199" s="72">
        <v>5750000</v>
      </c>
      <c r="AQ199" s="73" t="s">
        <v>95</v>
      </c>
      <c r="AR199" s="72">
        <v>0</v>
      </c>
      <c r="AS199" s="118" t="s">
        <v>74</v>
      </c>
      <c r="AT199" s="216">
        <v>2875000</v>
      </c>
      <c r="AU199" s="83">
        <f t="shared" si="13"/>
        <v>2875000</v>
      </c>
      <c r="AV199" s="84">
        <f t="shared" si="14"/>
        <v>0.5</v>
      </c>
      <c r="AW199" s="214" t="s">
        <v>74</v>
      </c>
      <c r="AX199" s="73" t="s">
        <v>106</v>
      </c>
      <c r="AY199" s="72" t="s">
        <v>1003</v>
      </c>
      <c r="AZ199" s="70" t="s">
        <v>66</v>
      </c>
      <c r="BA199" s="70" t="s">
        <v>66</v>
      </c>
    </row>
    <row r="200" spans="2:53" x14ac:dyDescent="0.25">
      <c r="B200" s="70">
        <v>2024</v>
      </c>
      <c r="C200" s="70">
        <v>891780111</v>
      </c>
      <c r="D200" s="71" t="s">
        <v>63</v>
      </c>
      <c r="E200" s="72" t="s">
        <v>1002</v>
      </c>
      <c r="F200" s="72" t="s">
        <v>1001</v>
      </c>
      <c r="G200" s="213">
        <v>0</v>
      </c>
      <c r="H200" s="73" t="s">
        <v>72</v>
      </c>
      <c r="I200" s="71" t="s">
        <v>64</v>
      </c>
      <c r="J200" s="72" t="s">
        <v>1000</v>
      </c>
      <c r="K200" s="72">
        <v>7000000</v>
      </c>
      <c r="L200" s="70" t="s">
        <v>67</v>
      </c>
      <c r="M200" s="72" t="s">
        <v>999</v>
      </c>
      <c r="N200" s="72">
        <v>1143224044</v>
      </c>
      <c r="O200" s="72">
        <v>50</v>
      </c>
      <c r="P200" s="215">
        <v>45306</v>
      </c>
      <c r="Q200" s="72">
        <v>318249309.38</v>
      </c>
      <c r="R200" s="215">
        <v>45313</v>
      </c>
      <c r="S200" s="72">
        <v>7000000</v>
      </c>
      <c r="T200" s="73" t="s">
        <v>65</v>
      </c>
      <c r="U200" s="72">
        <v>1082870070</v>
      </c>
      <c r="V200" s="72" t="s">
        <v>625</v>
      </c>
      <c r="W200" s="215">
        <v>45313</v>
      </c>
      <c r="X200" s="215">
        <v>45313</v>
      </c>
      <c r="Y200" s="116" t="s">
        <v>74</v>
      </c>
      <c r="Z200" s="215">
        <v>45351</v>
      </c>
      <c r="AA200" s="80">
        <f t="shared" ref="AA200:AA263" si="15">+IF(Y200="1800-01-01",Z200-X200,Z200-Y200)</f>
        <v>38</v>
      </c>
      <c r="AB200" s="72">
        <v>0</v>
      </c>
      <c r="AC200" s="72">
        <v>0</v>
      </c>
      <c r="AD200" s="72">
        <v>0</v>
      </c>
      <c r="AE200" s="214" t="s">
        <v>74</v>
      </c>
      <c r="AF200" s="80">
        <f t="shared" ref="AF200:AF263" si="16">+IF(AE200="1800-01-01",0,AE200-Z200)</f>
        <v>0</v>
      </c>
      <c r="AG200" s="72">
        <v>0</v>
      </c>
      <c r="AH200" s="72">
        <v>0</v>
      </c>
      <c r="AI200" s="214" t="s">
        <v>74</v>
      </c>
      <c r="AJ200" s="73">
        <v>0</v>
      </c>
      <c r="AK200" s="117" t="s">
        <v>74</v>
      </c>
      <c r="AL200" s="117" t="s">
        <v>74</v>
      </c>
      <c r="AM200" s="80">
        <f t="shared" ref="AM200:AM263" si="17">+IF(AK200="1800-01-01",0,AL200-AK200)</f>
        <v>0</v>
      </c>
      <c r="AN200" s="80">
        <f>+K200+AC200-AH200</f>
        <v>7000000</v>
      </c>
      <c r="AO200" s="73" t="s">
        <v>66</v>
      </c>
      <c r="AP200" s="72">
        <v>7000000</v>
      </c>
      <c r="AQ200" s="73" t="s">
        <v>95</v>
      </c>
      <c r="AR200" s="72">
        <v>0</v>
      </c>
      <c r="AS200" s="118" t="s">
        <v>74</v>
      </c>
      <c r="AT200" s="216">
        <v>3500000</v>
      </c>
      <c r="AU200" s="83">
        <f t="shared" ref="AU200:AU263" si="18">AN200-AT200</f>
        <v>3500000</v>
      </c>
      <c r="AV200" s="84">
        <f t="shared" ref="AV200:AV263" si="19">+IFERROR(AT200/AN200,"_")</f>
        <v>0.5</v>
      </c>
      <c r="AW200" s="214" t="s">
        <v>74</v>
      </c>
      <c r="AX200" s="73" t="s">
        <v>106</v>
      </c>
      <c r="AY200" s="72" t="s">
        <v>998</v>
      </c>
      <c r="AZ200" s="70" t="s">
        <v>66</v>
      </c>
      <c r="BA200" s="70" t="s">
        <v>66</v>
      </c>
    </row>
    <row r="201" spans="2:53" x14ac:dyDescent="0.25">
      <c r="B201" s="70">
        <v>2024</v>
      </c>
      <c r="C201" s="70">
        <v>891780111</v>
      </c>
      <c r="D201" s="71" t="s">
        <v>63</v>
      </c>
      <c r="E201" s="72" t="s">
        <v>997</v>
      </c>
      <c r="F201" s="72" t="s">
        <v>996</v>
      </c>
      <c r="G201" s="213">
        <v>0</v>
      </c>
      <c r="H201" s="73" t="s">
        <v>72</v>
      </c>
      <c r="I201" s="71" t="s">
        <v>64</v>
      </c>
      <c r="J201" s="72" t="s">
        <v>995</v>
      </c>
      <c r="K201" s="72">
        <v>6800000</v>
      </c>
      <c r="L201" s="70" t="s">
        <v>67</v>
      </c>
      <c r="M201" s="72" t="s">
        <v>994</v>
      </c>
      <c r="N201" s="72">
        <v>1082909211</v>
      </c>
      <c r="O201" s="72">
        <v>50</v>
      </c>
      <c r="P201" s="215">
        <v>45306</v>
      </c>
      <c r="Q201" s="72">
        <v>318249309.38</v>
      </c>
      <c r="R201" s="215">
        <v>45313</v>
      </c>
      <c r="S201" s="72">
        <v>6800000</v>
      </c>
      <c r="T201" s="73" t="s">
        <v>65</v>
      </c>
      <c r="U201" s="72">
        <v>1082870070</v>
      </c>
      <c r="V201" s="72" t="s">
        <v>625</v>
      </c>
      <c r="W201" s="215">
        <v>45313</v>
      </c>
      <c r="X201" s="215">
        <v>45313</v>
      </c>
      <c r="Y201" s="116" t="s">
        <v>74</v>
      </c>
      <c r="Z201" s="215">
        <v>45351</v>
      </c>
      <c r="AA201" s="80">
        <f t="shared" si="15"/>
        <v>38</v>
      </c>
      <c r="AB201" s="72">
        <v>0</v>
      </c>
      <c r="AC201" s="72">
        <v>0</v>
      </c>
      <c r="AD201" s="72">
        <v>0</v>
      </c>
      <c r="AE201" s="214" t="s">
        <v>74</v>
      </c>
      <c r="AF201" s="80">
        <f t="shared" si="16"/>
        <v>0</v>
      </c>
      <c r="AG201" s="72">
        <v>0</v>
      </c>
      <c r="AH201" s="72">
        <v>0</v>
      </c>
      <c r="AI201" s="214" t="s">
        <v>74</v>
      </c>
      <c r="AJ201" s="73">
        <v>0</v>
      </c>
      <c r="AK201" s="117" t="s">
        <v>74</v>
      </c>
      <c r="AL201" s="117" t="s">
        <v>74</v>
      </c>
      <c r="AM201" s="80">
        <f t="shared" si="17"/>
        <v>0</v>
      </c>
      <c r="AN201" s="80">
        <f>+K201+AC201-AH201</f>
        <v>6800000</v>
      </c>
      <c r="AO201" s="73" t="s">
        <v>66</v>
      </c>
      <c r="AP201" s="72">
        <v>6800000</v>
      </c>
      <c r="AQ201" s="73" t="s">
        <v>95</v>
      </c>
      <c r="AR201" s="72">
        <v>0</v>
      </c>
      <c r="AS201" s="118" t="s">
        <v>74</v>
      </c>
      <c r="AT201" s="216">
        <v>3400000</v>
      </c>
      <c r="AU201" s="83">
        <f t="shared" si="18"/>
        <v>3400000</v>
      </c>
      <c r="AV201" s="84">
        <f t="shared" si="19"/>
        <v>0.5</v>
      </c>
      <c r="AW201" s="214" t="s">
        <v>74</v>
      </c>
      <c r="AX201" s="73" t="s">
        <v>106</v>
      </c>
      <c r="AY201" s="72" t="s">
        <v>993</v>
      </c>
      <c r="AZ201" s="70" t="s">
        <v>66</v>
      </c>
      <c r="BA201" s="70" t="s">
        <v>66</v>
      </c>
    </row>
    <row r="202" spans="2:53" x14ac:dyDescent="0.25">
      <c r="B202" s="70">
        <v>2024</v>
      </c>
      <c r="C202" s="70">
        <v>891780111</v>
      </c>
      <c r="D202" s="71" t="s">
        <v>63</v>
      </c>
      <c r="E202" s="72" t="s">
        <v>992</v>
      </c>
      <c r="F202" s="72" t="s">
        <v>991</v>
      </c>
      <c r="G202" s="213">
        <v>0</v>
      </c>
      <c r="H202" s="73" t="s">
        <v>72</v>
      </c>
      <c r="I202" s="71" t="s">
        <v>64</v>
      </c>
      <c r="J202" s="72" t="s">
        <v>990</v>
      </c>
      <c r="K202" s="72">
        <v>5000000</v>
      </c>
      <c r="L202" s="70" t="s">
        <v>67</v>
      </c>
      <c r="M202" s="72" t="s">
        <v>989</v>
      </c>
      <c r="N202" s="72">
        <v>1052983008</v>
      </c>
      <c r="O202" s="72">
        <v>50</v>
      </c>
      <c r="P202" s="215">
        <v>45306</v>
      </c>
      <c r="Q202" s="72">
        <v>318249309.38</v>
      </c>
      <c r="R202" s="215">
        <v>45313</v>
      </c>
      <c r="S202" s="72">
        <v>5000000</v>
      </c>
      <c r="T202" s="73" t="s">
        <v>65</v>
      </c>
      <c r="U202" s="72">
        <v>1082870070</v>
      </c>
      <c r="V202" s="72" t="s">
        <v>625</v>
      </c>
      <c r="W202" s="215">
        <v>45313</v>
      </c>
      <c r="X202" s="215">
        <v>45313</v>
      </c>
      <c r="Y202" s="116" t="s">
        <v>74</v>
      </c>
      <c r="Z202" s="215">
        <v>45351</v>
      </c>
      <c r="AA202" s="80">
        <f t="shared" si="15"/>
        <v>38</v>
      </c>
      <c r="AB202" s="72">
        <v>0</v>
      </c>
      <c r="AC202" s="72">
        <v>0</v>
      </c>
      <c r="AD202" s="72">
        <v>0</v>
      </c>
      <c r="AE202" s="214" t="s">
        <v>74</v>
      </c>
      <c r="AF202" s="80">
        <f t="shared" si="16"/>
        <v>0</v>
      </c>
      <c r="AG202" s="72">
        <v>0</v>
      </c>
      <c r="AH202" s="72">
        <v>0</v>
      </c>
      <c r="AI202" s="214" t="s">
        <v>74</v>
      </c>
      <c r="AJ202" s="73">
        <v>0</v>
      </c>
      <c r="AK202" s="117" t="s">
        <v>74</v>
      </c>
      <c r="AL202" s="117" t="s">
        <v>74</v>
      </c>
      <c r="AM202" s="80">
        <f t="shared" si="17"/>
        <v>0</v>
      </c>
      <c r="AN202" s="80">
        <f>+K202+AC202-AH202</f>
        <v>5000000</v>
      </c>
      <c r="AO202" s="73" t="s">
        <v>66</v>
      </c>
      <c r="AP202" s="72">
        <v>5000000</v>
      </c>
      <c r="AQ202" s="73" t="s">
        <v>95</v>
      </c>
      <c r="AR202" s="72">
        <v>0</v>
      </c>
      <c r="AS202" s="118" t="s">
        <v>74</v>
      </c>
      <c r="AT202" s="216">
        <v>2500000</v>
      </c>
      <c r="AU202" s="83">
        <f t="shared" si="18"/>
        <v>2500000</v>
      </c>
      <c r="AV202" s="84">
        <f t="shared" si="19"/>
        <v>0.5</v>
      </c>
      <c r="AW202" s="214" t="s">
        <v>74</v>
      </c>
      <c r="AX202" s="73" t="s">
        <v>106</v>
      </c>
      <c r="AY202" s="72" t="s">
        <v>988</v>
      </c>
      <c r="AZ202" s="70" t="s">
        <v>66</v>
      </c>
      <c r="BA202" s="70" t="s">
        <v>66</v>
      </c>
    </row>
    <row r="203" spans="2:53" x14ac:dyDescent="0.25">
      <c r="B203" s="70">
        <v>2024</v>
      </c>
      <c r="C203" s="70">
        <v>891780111</v>
      </c>
      <c r="D203" s="71" t="s">
        <v>63</v>
      </c>
      <c r="E203" s="72" t="s">
        <v>987</v>
      </c>
      <c r="F203" s="72" t="s">
        <v>986</v>
      </c>
      <c r="G203" s="213">
        <v>0</v>
      </c>
      <c r="H203" s="73" t="s">
        <v>72</v>
      </c>
      <c r="I203" s="71" t="s">
        <v>64</v>
      </c>
      <c r="J203" s="72" t="s">
        <v>796</v>
      </c>
      <c r="K203" s="72">
        <v>4800000</v>
      </c>
      <c r="L203" s="70" t="s">
        <v>67</v>
      </c>
      <c r="M203" s="72" t="s">
        <v>324</v>
      </c>
      <c r="N203" s="72">
        <v>33224219</v>
      </c>
      <c r="O203" s="72">
        <v>50</v>
      </c>
      <c r="P203" s="215">
        <v>45306</v>
      </c>
      <c r="Q203" s="72">
        <v>318249309.38</v>
      </c>
      <c r="R203" s="215">
        <v>45313</v>
      </c>
      <c r="S203" s="72">
        <v>4800000</v>
      </c>
      <c r="T203" s="73" t="s">
        <v>65</v>
      </c>
      <c r="U203" s="72">
        <v>1082870070</v>
      </c>
      <c r="V203" s="72" t="s">
        <v>625</v>
      </c>
      <c r="W203" s="215">
        <v>45313</v>
      </c>
      <c r="X203" s="215">
        <v>45313</v>
      </c>
      <c r="Y203" s="116" t="s">
        <v>74</v>
      </c>
      <c r="Z203" s="215">
        <v>45351</v>
      </c>
      <c r="AA203" s="80">
        <f t="shared" si="15"/>
        <v>38</v>
      </c>
      <c r="AB203" s="72">
        <v>0</v>
      </c>
      <c r="AC203" s="72">
        <v>0</v>
      </c>
      <c r="AD203" s="72">
        <v>0</v>
      </c>
      <c r="AE203" s="214" t="s">
        <v>74</v>
      </c>
      <c r="AF203" s="80">
        <f t="shared" si="16"/>
        <v>0</v>
      </c>
      <c r="AG203" s="72">
        <v>0</v>
      </c>
      <c r="AH203" s="72">
        <v>0</v>
      </c>
      <c r="AI203" s="214" t="s">
        <v>74</v>
      </c>
      <c r="AJ203" s="73">
        <v>0</v>
      </c>
      <c r="AK203" s="117" t="s">
        <v>74</v>
      </c>
      <c r="AL203" s="117" t="s">
        <v>74</v>
      </c>
      <c r="AM203" s="80">
        <f t="shared" si="17"/>
        <v>0</v>
      </c>
      <c r="AN203" s="80">
        <f>+K203+AC203-AH203</f>
        <v>4800000</v>
      </c>
      <c r="AO203" s="73" t="s">
        <v>66</v>
      </c>
      <c r="AP203" s="72">
        <v>4800000</v>
      </c>
      <c r="AQ203" s="73" t="s">
        <v>95</v>
      </c>
      <c r="AR203" s="72">
        <v>0</v>
      </c>
      <c r="AS203" s="118" t="s">
        <v>74</v>
      </c>
      <c r="AT203" s="216">
        <v>2400000</v>
      </c>
      <c r="AU203" s="83">
        <f t="shared" si="18"/>
        <v>2400000</v>
      </c>
      <c r="AV203" s="84">
        <f t="shared" si="19"/>
        <v>0.5</v>
      </c>
      <c r="AW203" s="214" t="s">
        <v>74</v>
      </c>
      <c r="AX203" s="73" t="s">
        <v>106</v>
      </c>
      <c r="AY203" s="72" t="s">
        <v>985</v>
      </c>
      <c r="AZ203" s="70" t="s">
        <v>66</v>
      </c>
      <c r="BA203" s="70" t="s">
        <v>66</v>
      </c>
    </row>
    <row r="204" spans="2:53" x14ac:dyDescent="0.25">
      <c r="B204" s="70">
        <v>2024</v>
      </c>
      <c r="C204" s="70">
        <v>891780111</v>
      </c>
      <c r="D204" s="71" t="s">
        <v>63</v>
      </c>
      <c r="E204" s="72" t="s">
        <v>984</v>
      </c>
      <c r="F204" s="72" t="s">
        <v>983</v>
      </c>
      <c r="G204" s="213">
        <v>0</v>
      </c>
      <c r="H204" s="73" t="s">
        <v>72</v>
      </c>
      <c r="I204" s="71" t="s">
        <v>64</v>
      </c>
      <c r="J204" s="72" t="s">
        <v>982</v>
      </c>
      <c r="K204" s="72">
        <v>18000000</v>
      </c>
      <c r="L204" s="70" t="s">
        <v>67</v>
      </c>
      <c r="M204" s="72" t="s">
        <v>981</v>
      </c>
      <c r="N204" s="72">
        <v>85154107</v>
      </c>
      <c r="O204" s="76">
        <v>13</v>
      </c>
      <c r="P204" s="214">
        <v>45302</v>
      </c>
      <c r="Q204" s="72">
        <v>4518689382</v>
      </c>
      <c r="R204" s="215">
        <v>45313</v>
      </c>
      <c r="S204" s="72">
        <v>18000000</v>
      </c>
      <c r="T204" s="73" t="s">
        <v>65</v>
      </c>
      <c r="U204" s="72">
        <v>84452087</v>
      </c>
      <c r="V204" s="72" t="s">
        <v>980</v>
      </c>
      <c r="W204" s="215">
        <v>45313</v>
      </c>
      <c r="X204" s="215">
        <v>45313</v>
      </c>
      <c r="Y204" s="116" t="s">
        <v>74</v>
      </c>
      <c r="Z204" s="215">
        <v>45457</v>
      </c>
      <c r="AA204" s="80">
        <f t="shared" si="15"/>
        <v>144</v>
      </c>
      <c r="AB204" s="72">
        <v>0</v>
      </c>
      <c r="AC204" s="72">
        <v>0</v>
      </c>
      <c r="AD204" s="72">
        <v>0</v>
      </c>
      <c r="AE204" s="214" t="s">
        <v>74</v>
      </c>
      <c r="AF204" s="80">
        <f t="shared" si="16"/>
        <v>0</v>
      </c>
      <c r="AG204" s="72">
        <v>0</v>
      </c>
      <c r="AH204" s="72">
        <v>0</v>
      </c>
      <c r="AI204" s="214" t="s">
        <v>74</v>
      </c>
      <c r="AJ204" s="73">
        <v>0</v>
      </c>
      <c r="AK204" s="117" t="s">
        <v>74</v>
      </c>
      <c r="AL204" s="117" t="s">
        <v>74</v>
      </c>
      <c r="AM204" s="80">
        <f t="shared" si="17"/>
        <v>0</v>
      </c>
      <c r="AN204" s="80">
        <f>+K204+AC204-AH204</f>
        <v>18000000</v>
      </c>
      <c r="AO204" s="73" t="s">
        <v>66</v>
      </c>
      <c r="AP204" s="72">
        <v>18000000</v>
      </c>
      <c r="AQ204" s="73" t="s">
        <v>95</v>
      </c>
      <c r="AR204" s="72">
        <v>0</v>
      </c>
      <c r="AS204" s="118" t="s">
        <v>74</v>
      </c>
      <c r="AT204" s="216">
        <v>1920000</v>
      </c>
      <c r="AU204" s="83">
        <f t="shared" si="18"/>
        <v>16080000</v>
      </c>
      <c r="AV204" s="84">
        <f t="shared" si="19"/>
        <v>0.10666666666666667</v>
      </c>
      <c r="AW204" s="214" t="s">
        <v>74</v>
      </c>
      <c r="AX204" s="73" t="s">
        <v>106</v>
      </c>
      <c r="AY204" s="72" t="s">
        <v>979</v>
      </c>
      <c r="AZ204" s="70" t="s">
        <v>66</v>
      </c>
      <c r="BA204" s="70" t="s">
        <v>66</v>
      </c>
    </row>
    <row r="205" spans="2:53" x14ac:dyDescent="0.25">
      <c r="B205" s="70">
        <v>2024</v>
      </c>
      <c r="C205" s="70">
        <v>891780111</v>
      </c>
      <c r="D205" s="71" t="s">
        <v>63</v>
      </c>
      <c r="E205" s="72" t="s">
        <v>978</v>
      </c>
      <c r="F205" s="72" t="s">
        <v>977</v>
      </c>
      <c r="G205" s="213">
        <v>0</v>
      </c>
      <c r="H205" s="73" t="s">
        <v>72</v>
      </c>
      <c r="I205" s="71" t="s">
        <v>542</v>
      </c>
      <c r="J205" s="72" t="s">
        <v>976</v>
      </c>
      <c r="K205" s="72">
        <v>14300000</v>
      </c>
      <c r="L205" s="70" t="s">
        <v>67</v>
      </c>
      <c r="M205" s="72" t="s">
        <v>975</v>
      </c>
      <c r="N205" s="72">
        <v>1085045367</v>
      </c>
      <c r="O205" s="72">
        <v>93</v>
      </c>
      <c r="P205" s="215">
        <v>45309</v>
      </c>
      <c r="Q205" s="72">
        <v>14300000</v>
      </c>
      <c r="R205" s="215">
        <v>45313</v>
      </c>
      <c r="S205" s="72">
        <v>14300000</v>
      </c>
      <c r="T205" s="73" t="s">
        <v>65</v>
      </c>
      <c r="U205" s="72">
        <v>57461216</v>
      </c>
      <c r="V205" s="72" t="s">
        <v>599</v>
      </c>
      <c r="W205" s="215">
        <v>45313</v>
      </c>
      <c r="X205" s="215">
        <v>45313</v>
      </c>
      <c r="Y205" s="116" t="s">
        <v>74</v>
      </c>
      <c r="Z205" s="215">
        <v>45457</v>
      </c>
      <c r="AA205" s="80">
        <f t="shared" si="15"/>
        <v>144</v>
      </c>
      <c r="AB205" s="72">
        <v>0</v>
      </c>
      <c r="AC205" s="72">
        <v>0</v>
      </c>
      <c r="AD205" s="72">
        <v>0</v>
      </c>
      <c r="AE205" s="214" t="s">
        <v>74</v>
      </c>
      <c r="AF205" s="80">
        <f t="shared" si="16"/>
        <v>0</v>
      </c>
      <c r="AG205" s="72">
        <v>0</v>
      </c>
      <c r="AH205" s="72">
        <v>0</v>
      </c>
      <c r="AI205" s="214" t="s">
        <v>74</v>
      </c>
      <c r="AJ205" s="73">
        <v>0</v>
      </c>
      <c r="AK205" s="117" t="s">
        <v>74</v>
      </c>
      <c r="AL205" s="117" t="s">
        <v>74</v>
      </c>
      <c r="AM205" s="80">
        <f t="shared" si="17"/>
        <v>0</v>
      </c>
      <c r="AN205" s="80">
        <f>+K205+AC205-AH205</f>
        <v>14300000</v>
      </c>
      <c r="AO205" s="73" t="s">
        <v>66</v>
      </c>
      <c r="AP205" s="72">
        <v>14300000</v>
      </c>
      <c r="AQ205" s="73" t="s">
        <v>95</v>
      </c>
      <c r="AR205" s="72">
        <v>0</v>
      </c>
      <c r="AS205" s="118" t="s">
        <v>74</v>
      </c>
      <c r="AT205" s="216">
        <v>1525000</v>
      </c>
      <c r="AU205" s="83">
        <f t="shared" si="18"/>
        <v>12775000</v>
      </c>
      <c r="AV205" s="84">
        <f t="shared" si="19"/>
        <v>0.10664335664335664</v>
      </c>
      <c r="AW205" s="214" t="s">
        <v>74</v>
      </c>
      <c r="AX205" s="73" t="s">
        <v>106</v>
      </c>
      <c r="AY205" s="72" t="s">
        <v>974</v>
      </c>
      <c r="AZ205" s="70" t="s">
        <v>66</v>
      </c>
      <c r="BA205" s="70" t="s">
        <v>66</v>
      </c>
    </row>
    <row r="206" spans="2:53" x14ac:dyDescent="0.25">
      <c r="B206" s="70">
        <v>2024</v>
      </c>
      <c r="C206" s="70">
        <v>891780111</v>
      </c>
      <c r="D206" s="71" t="s">
        <v>63</v>
      </c>
      <c r="E206" s="72" t="s">
        <v>973</v>
      </c>
      <c r="F206" s="72" t="s">
        <v>972</v>
      </c>
      <c r="G206" s="213">
        <v>0</v>
      </c>
      <c r="H206" s="73" t="s">
        <v>72</v>
      </c>
      <c r="I206" s="71" t="s">
        <v>64</v>
      </c>
      <c r="J206" s="72" t="s">
        <v>971</v>
      </c>
      <c r="K206" s="72">
        <v>14490000</v>
      </c>
      <c r="L206" s="70" t="s">
        <v>67</v>
      </c>
      <c r="M206" s="72" t="s">
        <v>970</v>
      </c>
      <c r="N206" s="72">
        <v>1082852952</v>
      </c>
      <c r="O206" s="76">
        <v>13</v>
      </c>
      <c r="P206" s="214">
        <v>45302</v>
      </c>
      <c r="Q206" s="72">
        <v>4518689382</v>
      </c>
      <c r="R206" s="215">
        <v>45313</v>
      </c>
      <c r="S206" s="72">
        <v>14490000</v>
      </c>
      <c r="T206" s="73" t="s">
        <v>65</v>
      </c>
      <c r="U206" s="72">
        <v>84457182</v>
      </c>
      <c r="V206" s="72" t="s">
        <v>631</v>
      </c>
      <c r="W206" s="215">
        <v>45313</v>
      </c>
      <c r="X206" s="215">
        <v>45313</v>
      </c>
      <c r="Y206" s="116" t="s">
        <v>74</v>
      </c>
      <c r="Z206" s="215">
        <v>45457</v>
      </c>
      <c r="AA206" s="80">
        <f t="shared" si="15"/>
        <v>144</v>
      </c>
      <c r="AB206" s="72">
        <v>0</v>
      </c>
      <c r="AC206" s="72">
        <v>0</v>
      </c>
      <c r="AD206" s="72">
        <v>0</v>
      </c>
      <c r="AE206" s="214" t="s">
        <v>74</v>
      </c>
      <c r="AF206" s="80">
        <f t="shared" si="16"/>
        <v>0</v>
      </c>
      <c r="AG206" s="72">
        <v>0</v>
      </c>
      <c r="AH206" s="72">
        <v>0</v>
      </c>
      <c r="AI206" s="214" t="s">
        <v>74</v>
      </c>
      <c r="AJ206" s="73">
        <v>0</v>
      </c>
      <c r="AK206" s="117" t="s">
        <v>74</v>
      </c>
      <c r="AL206" s="117" t="s">
        <v>74</v>
      </c>
      <c r="AM206" s="80">
        <f t="shared" si="17"/>
        <v>0</v>
      </c>
      <c r="AN206" s="80">
        <f>+K206+AC206-AH206</f>
        <v>14490000</v>
      </c>
      <c r="AO206" s="73" t="s">
        <v>66</v>
      </c>
      <c r="AP206" s="72">
        <v>14490000</v>
      </c>
      <c r="AQ206" s="73" t="s">
        <v>95</v>
      </c>
      <c r="AR206" s="72">
        <v>0</v>
      </c>
      <c r="AS206" s="118" t="s">
        <v>74</v>
      </c>
      <c r="AT206" s="216">
        <v>2430000</v>
      </c>
      <c r="AU206" s="83">
        <f t="shared" si="18"/>
        <v>12060000</v>
      </c>
      <c r="AV206" s="84">
        <f t="shared" si="19"/>
        <v>0.16770186335403728</v>
      </c>
      <c r="AW206" s="214" t="s">
        <v>74</v>
      </c>
      <c r="AX206" s="73" t="s">
        <v>106</v>
      </c>
      <c r="AY206" s="72" t="s">
        <v>969</v>
      </c>
      <c r="AZ206" s="70" t="s">
        <v>66</v>
      </c>
      <c r="BA206" s="70" t="s">
        <v>66</v>
      </c>
    </row>
    <row r="207" spans="2:53" x14ac:dyDescent="0.25">
      <c r="B207" s="70">
        <v>2024</v>
      </c>
      <c r="C207" s="70">
        <v>891780111</v>
      </c>
      <c r="D207" s="71" t="s">
        <v>63</v>
      </c>
      <c r="E207" s="72" t="s">
        <v>968</v>
      </c>
      <c r="F207" s="72" t="s">
        <v>967</v>
      </c>
      <c r="G207" s="213">
        <v>0</v>
      </c>
      <c r="H207" s="73" t="s">
        <v>72</v>
      </c>
      <c r="I207" s="71" t="s">
        <v>64</v>
      </c>
      <c r="J207" s="72" t="s">
        <v>966</v>
      </c>
      <c r="K207" s="72">
        <v>21320000</v>
      </c>
      <c r="L207" s="70" t="s">
        <v>67</v>
      </c>
      <c r="M207" s="72" t="s">
        <v>965</v>
      </c>
      <c r="N207" s="72">
        <v>7601763</v>
      </c>
      <c r="O207" s="76">
        <v>13</v>
      </c>
      <c r="P207" s="214">
        <v>45302</v>
      </c>
      <c r="Q207" s="72">
        <v>4518689382</v>
      </c>
      <c r="R207" s="215">
        <v>45313</v>
      </c>
      <c r="S207" s="72">
        <v>21320000</v>
      </c>
      <c r="T207" s="73" t="s">
        <v>65</v>
      </c>
      <c r="U207" s="72">
        <v>26671578</v>
      </c>
      <c r="V207" s="72" t="s">
        <v>964</v>
      </c>
      <c r="W207" s="215">
        <v>45313</v>
      </c>
      <c r="X207" s="215">
        <v>45313</v>
      </c>
      <c r="Y207" s="116" t="s">
        <v>74</v>
      </c>
      <c r="Z207" s="215">
        <v>45457</v>
      </c>
      <c r="AA207" s="80">
        <f t="shared" si="15"/>
        <v>144</v>
      </c>
      <c r="AB207" s="72">
        <v>0</v>
      </c>
      <c r="AC207" s="72">
        <v>0</v>
      </c>
      <c r="AD207" s="72">
        <v>0</v>
      </c>
      <c r="AE207" s="214" t="s">
        <v>74</v>
      </c>
      <c r="AF207" s="80">
        <f t="shared" si="16"/>
        <v>0</v>
      </c>
      <c r="AG207" s="72">
        <v>0</v>
      </c>
      <c r="AH207" s="72">
        <v>0</v>
      </c>
      <c r="AI207" s="214" t="s">
        <v>74</v>
      </c>
      <c r="AJ207" s="73">
        <v>0</v>
      </c>
      <c r="AK207" s="117" t="s">
        <v>74</v>
      </c>
      <c r="AL207" s="117" t="s">
        <v>74</v>
      </c>
      <c r="AM207" s="80">
        <f t="shared" si="17"/>
        <v>0</v>
      </c>
      <c r="AN207" s="80">
        <f>+K207+AC207-AH207</f>
        <v>21320000</v>
      </c>
      <c r="AO207" s="73" t="s">
        <v>66</v>
      </c>
      <c r="AP207" s="72">
        <v>21320000</v>
      </c>
      <c r="AQ207" s="73" t="s">
        <v>95</v>
      </c>
      <c r="AR207" s="72">
        <v>0</v>
      </c>
      <c r="AS207" s="118" t="s">
        <v>74</v>
      </c>
      <c r="AT207" s="216">
        <v>3900000</v>
      </c>
      <c r="AU207" s="83">
        <f t="shared" si="18"/>
        <v>17420000</v>
      </c>
      <c r="AV207" s="84">
        <f t="shared" si="19"/>
        <v>0.18292682926829268</v>
      </c>
      <c r="AW207" s="214" t="s">
        <v>74</v>
      </c>
      <c r="AX207" s="73" t="s">
        <v>106</v>
      </c>
      <c r="AY207" s="72" t="s">
        <v>963</v>
      </c>
      <c r="AZ207" s="70" t="s">
        <v>66</v>
      </c>
      <c r="BA207" s="70" t="s">
        <v>66</v>
      </c>
    </row>
    <row r="208" spans="2:53" x14ac:dyDescent="0.25">
      <c r="B208" s="70">
        <v>2024</v>
      </c>
      <c r="C208" s="70">
        <v>891780111</v>
      </c>
      <c r="D208" s="71" t="s">
        <v>63</v>
      </c>
      <c r="E208" s="72" t="s">
        <v>962</v>
      </c>
      <c r="F208" s="72" t="s">
        <v>961</v>
      </c>
      <c r="G208" s="213">
        <v>0</v>
      </c>
      <c r="H208" s="73" t="s">
        <v>72</v>
      </c>
      <c r="I208" s="71" t="s">
        <v>64</v>
      </c>
      <c r="J208" s="72" t="s">
        <v>960</v>
      </c>
      <c r="K208" s="72">
        <v>10500000</v>
      </c>
      <c r="L208" s="70" t="s">
        <v>67</v>
      </c>
      <c r="M208" s="72" t="s">
        <v>959</v>
      </c>
      <c r="N208" s="72">
        <v>36555376</v>
      </c>
      <c r="O208" s="76">
        <v>14</v>
      </c>
      <c r="P208" s="215">
        <v>45302</v>
      </c>
      <c r="Q208" s="72">
        <v>2126349000</v>
      </c>
      <c r="R208" s="215">
        <v>45313</v>
      </c>
      <c r="S208" s="72">
        <v>10500000</v>
      </c>
      <c r="T208" s="73" t="s">
        <v>65</v>
      </c>
      <c r="U208" s="72">
        <v>36564011</v>
      </c>
      <c r="V208" s="72" t="s">
        <v>958</v>
      </c>
      <c r="W208" s="215">
        <v>45313</v>
      </c>
      <c r="X208" s="215">
        <v>45313</v>
      </c>
      <c r="Y208" s="116" t="s">
        <v>74</v>
      </c>
      <c r="Z208" s="215">
        <v>45457</v>
      </c>
      <c r="AA208" s="80">
        <f t="shared" si="15"/>
        <v>144</v>
      </c>
      <c r="AB208" s="72">
        <v>0</v>
      </c>
      <c r="AC208" s="72">
        <v>0</v>
      </c>
      <c r="AD208" s="72">
        <v>0</v>
      </c>
      <c r="AE208" s="214" t="s">
        <v>74</v>
      </c>
      <c r="AF208" s="80">
        <f t="shared" si="16"/>
        <v>0</v>
      </c>
      <c r="AG208" s="72">
        <v>0</v>
      </c>
      <c r="AH208" s="72">
        <v>0</v>
      </c>
      <c r="AI208" s="214" t="s">
        <v>74</v>
      </c>
      <c r="AJ208" s="73">
        <v>0</v>
      </c>
      <c r="AK208" s="117" t="s">
        <v>74</v>
      </c>
      <c r="AL208" s="117" t="s">
        <v>74</v>
      </c>
      <c r="AM208" s="80">
        <f t="shared" si="17"/>
        <v>0</v>
      </c>
      <c r="AN208" s="80">
        <f>+K208+AC208-AH208</f>
        <v>10500000</v>
      </c>
      <c r="AO208" s="73" t="s">
        <v>66</v>
      </c>
      <c r="AP208" s="72">
        <v>10500000</v>
      </c>
      <c r="AQ208" s="73" t="s">
        <v>95</v>
      </c>
      <c r="AR208" s="72">
        <v>0</v>
      </c>
      <c r="AS208" s="118" t="s">
        <v>74</v>
      </c>
      <c r="AT208" s="216">
        <v>1120000</v>
      </c>
      <c r="AU208" s="83">
        <f t="shared" si="18"/>
        <v>9380000</v>
      </c>
      <c r="AV208" s="84">
        <f t="shared" si="19"/>
        <v>0.10666666666666667</v>
      </c>
      <c r="AW208" s="214" t="s">
        <v>74</v>
      </c>
      <c r="AX208" s="73" t="s">
        <v>106</v>
      </c>
      <c r="AY208" s="72" t="s">
        <v>957</v>
      </c>
      <c r="AZ208" s="70" t="s">
        <v>66</v>
      </c>
      <c r="BA208" s="70" t="s">
        <v>66</v>
      </c>
    </row>
    <row r="209" spans="2:53" x14ac:dyDescent="0.25">
      <c r="B209" s="70">
        <v>2024</v>
      </c>
      <c r="C209" s="70">
        <v>891780111</v>
      </c>
      <c r="D209" s="71" t="s">
        <v>63</v>
      </c>
      <c r="E209" s="72" t="s">
        <v>956</v>
      </c>
      <c r="F209" s="72" t="s">
        <v>955</v>
      </c>
      <c r="G209" s="217">
        <v>2020000100417</v>
      </c>
      <c r="H209" s="73" t="s">
        <v>72</v>
      </c>
      <c r="I209" s="71" t="s">
        <v>542</v>
      </c>
      <c r="J209" s="72" t="s">
        <v>954</v>
      </c>
      <c r="K209" s="72">
        <v>13750000</v>
      </c>
      <c r="L209" s="70" t="s">
        <v>67</v>
      </c>
      <c r="M209" s="72" t="s">
        <v>953</v>
      </c>
      <c r="N209" s="72">
        <v>4979940</v>
      </c>
      <c r="O209" s="72">
        <v>52</v>
      </c>
      <c r="P209" s="215">
        <v>45306</v>
      </c>
      <c r="Q209" s="72">
        <v>27500000</v>
      </c>
      <c r="R209" s="215">
        <v>45313</v>
      </c>
      <c r="S209" s="72">
        <v>13750000</v>
      </c>
      <c r="T209" s="73" t="s">
        <v>65</v>
      </c>
      <c r="U209" s="72">
        <v>36722626</v>
      </c>
      <c r="V209" s="72" t="s">
        <v>714</v>
      </c>
      <c r="W209" s="215">
        <v>45313</v>
      </c>
      <c r="X209" s="215">
        <v>45313</v>
      </c>
      <c r="Y209" s="116" t="s">
        <v>74</v>
      </c>
      <c r="Z209" s="215">
        <v>45473</v>
      </c>
      <c r="AA209" s="80">
        <f t="shared" si="15"/>
        <v>160</v>
      </c>
      <c r="AB209" s="72">
        <v>0</v>
      </c>
      <c r="AC209" s="72">
        <v>0</v>
      </c>
      <c r="AD209" s="72">
        <v>0</v>
      </c>
      <c r="AE209" s="214" t="s">
        <v>74</v>
      </c>
      <c r="AF209" s="80">
        <f t="shared" si="16"/>
        <v>0</v>
      </c>
      <c r="AG209" s="72">
        <v>0</v>
      </c>
      <c r="AH209" s="72">
        <v>0</v>
      </c>
      <c r="AI209" s="214" t="s">
        <v>74</v>
      </c>
      <c r="AJ209" s="73">
        <v>0</v>
      </c>
      <c r="AK209" s="117" t="s">
        <v>74</v>
      </c>
      <c r="AL209" s="117" t="s">
        <v>74</v>
      </c>
      <c r="AM209" s="80">
        <f t="shared" si="17"/>
        <v>0</v>
      </c>
      <c r="AN209" s="80">
        <f>+K209+AC209-AH209</f>
        <v>13750000</v>
      </c>
      <c r="AO209" s="73" t="s">
        <v>95</v>
      </c>
      <c r="AP209" s="72">
        <v>0</v>
      </c>
      <c r="AQ209" s="73" t="s">
        <v>95</v>
      </c>
      <c r="AR209" s="72">
        <v>0</v>
      </c>
      <c r="AS209" s="118" t="s">
        <v>74</v>
      </c>
      <c r="AT209" s="216">
        <v>1250000</v>
      </c>
      <c r="AU209" s="83">
        <f t="shared" si="18"/>
        <v>12500000</v>
      </c>
      <c r="AV209" s="84">
        <f t="shared" si="19"/>
        <v>9.0909090909090912E-2</v>
      </c>
      <c r="AW209" s="214" t="s">
        <v>74</v>
      </c>
      <c r="AX209" s="73" t="s">
        <v>106</v>
      </c>
      <c r="AY209" s="72" t="s">
        <v>952</v>
      </c>
      <c r="AZ209" s="70" t="s">
        <v>66</v>
      </c>
      <c r="BA209" s="70" t="s">
        <v>66</v>
      </c>
    </row>
    <row r="210" spans="2:53" x14ac:dyDescent="0.25">
      <c r="B210" s="70">
        <v>2024</v>
      </c>
      <c r="C210" s="70">
        <v>891780111</v>
      </c>
      <c r="D210" s="71" t="s">
        <v>63</v>
      </c>
      <c r="E210" s="72" t="s">
        <v>951</v>
      </c>
      <c r="F210" s="72" t="s">
        <v>950</v>
      </c>
      <c r="G210" s="213">
        <v>2020000100417</v>
      </c>
      <c r="H210" s="73" t="s">
        <v>72</v>
      </c>
      <c r="I210" s="71" t="s">
        <v>542</v>
      </c>
      <c r="J210" s="72" t="s">
        <v>949</v>
      </c>
      <c r="K210" s="72">
        <v>13750000</v>
      </c>
      <c r="L210" s="70" t="s">
        <v>67</v>
      </c>
      <c r="M210" s="72" t="s">
        <v>948</v>
      </c>
      <c r="N210" s="72">
        <v>1221976238</v>
      </c>
      <c r="O210" s="72">
        <v>52</v>
      </c>
      <c r="P210" s="215">
        <v>45306</v>
      </c>
      <c r="Q210" s="72">
        <v>27500000</v>
      </c>
      <c r="R210" s="215">
        <v>45313</v>
      </c>
      <c r="S210" s="72">
        <v>13750000</v>
      </c>
      <c r="T210" s="73" t="s">
        <v>65</v>
      </c>
      <c r="U210" s="72">
        <v>36722626</v>
      </c>
      <c r="V210" s="72" t="s">
        <v>714</v>
      </c>
      <c r="W210" s="215">
        <v>45313</v>
      </c>
      <c r="X210" s="215">
        <v>45313</v>
      </c>
      <c r="Y210" s="116" t="s">
        <v>74</v>
      </c>
      <c r="Z210" s="215">
        <v>45473</v>
      </c>
      <c r="AA210" s="80">
        <f t="shared" si="15"/>
        <v>160</v>
      </c>
      <c r="AB210" s="72">
        <v>0</v>
      </c>
      <c r="AC210" s="72">
        <v>0</v>
      </c>
      <c r="AD210" s="72">
        <v>0</v>
      </c>
      <c r="AE210" s="214" t="s">
        <v>74</v>
      </c>
      <c r="AF210" s="80">
        <f t="shared" si="16"/>
        <v>0</v>
      </c>
      <c r="AG210" s="72">
        <v>0</v>
      </c>
      <c r="AH210" s="72">
        <v>0</v>
      </c>
      <c r="AI210" s="214" t="s">
        <v>74</v>
      </c>
      <c r="AJ210" s="73">
        <v>0</v>
      </c>
      <c r="AK210" s="117" t="s">
        <v>74</v>
      </c>
      <c r="AL210" s="117" t="s">
        <v>74</v>
      </c>
      <c r="AM210" s="80">
        <f t="shared" si="17"/>
        <v>0</v>
      </c>
      <c r="AN210" s="80">
        <f>+K210+AC210-AH210</f>
        <v>13750000</v>
      </c>
      <c r="AO210" s="73" t="s">
        <v>95</v>
      </c>
      <c r="AP210" s="72">
        <v>0</v>
      </c>
      <c r="AQ210" s="73" t="s">
        <v>95</v>
      </c>
      <c r="AR210" s="72">
        <v>0</v>
      </c>
      <c r="AS210" s="118" t="s">
        <v>74</v>
      </c>
      <c r="AT210" s="216">
        <v>1250000</v>
      </c>
      <c r="AU210" s="83">
        <f t="shared" si="18"/>
        <v>12500000</v>
      </c>
      <c r="AV210" s="84">
        <f t="shared" si="19"/>
        <v>9.0909090909090912E-2</v>
      </c>
      <c r="AW210" s="214" t="s">
        <v>74</v>
      </c>
      <c r="AX210" s="73" t="s">
        <v>106</v>
      </c>
      <c r="AY210" s="72" t="s">
        <v>947</v>
      </c>
      <c r="AZ210" s="70" t="s">
        <v>66</v>
      </c>
      <c r="BA210" s="70" t="s">
        <v>66</v>
      </c>
    </row>
    <row r="211" spans="2:53" x14ac:dyDescent="0.25">
      <c r="B211" s="70">
        <v>2024</v>
      </c>
      <c r="C211" s="70">
        <v>891780111</v>
      </c>
      <c r="D211" s="71" t="s">
        <v>63</v>
      </c>
      <c r="E211" s="72" t="s">
        <v>946</v>
      </c>
      <c r="F211" s="72" t="s">
        <v>945</v>
      </c>
      <c r="G211" s="213">
        <v>0</v>
      </c>
      <c r="H211" s="73" t="s">
        <v>72</v>
      </c>
      <c r="I211" s="71" t="s">
        <v>542</v>
      </c>
      <c r="J211" s="72" t="s">
        <v>944</v>
      </c>
      <c r="K211" s="72">
        <v>11250000</v>
      </c>
      <c r="L211" s="70" t="s">
        <v>67</v>
      </c>
      <c r="M211" s="72" t="s">
        <v>943</v>
      </c>
      <c r="N211" s="72">
        <v>1082982258</v>
      </c>
      <c r="O211" s="72">
        <v>104</v>
      </c>
      <c r="P211" s="215">
        <v>45310</v>
      </c>
      <c r="Q211" s="72">
        <v>77400000</v>
      </c>
      <c r="R211" s="215">
        <v>45313</v>
      </c>
      <c r="S211" s="72">
        <v>11250000</v>
      </c>
      <c r="T211" s="73" t="s">
        <v>65</v>
      </c>
      <c r="U211" s="72">
        <v>1192791759</v>
      </c>
      <c r="V211" s="72" t="s">
        <v>871</v>
      </c>
      <c r="W211" s="215">
        <v>45313</v>
      </c>
      <c r="X211" s="215">
        <v>45313</v>
      </c>
      <c r="Y211" s="116" t="s">
        <v>74</v>
      </c>
      <c r="Z211" s="215">
        <v>45382</v>
      </c>
      <c r="AA211" s="80">
        <f t="shared" si="15"/>
        <v>69</v>
      </c>
      <c r="AB211" s="72">
        <v>0</v>
      </c>
      <c r="AC211" s="72">
        <v>0</v>
      </c>
      <c r="AD211" s="72">
        <v>0</v>
      </c>
      <c r="AE211" s="214" t="s">
        <v>74</v>
      </c>
      <c r="AF211" s="80">
        <f t="shared" si="16"/>
        <v>0</v>
      </c>
      <c r="AG211" s="72">
        <v>0</v>
      </c>
      <c r="AH211" s="72">
        <v>0</v>
      </c>
      <c r="AI211" s="214" t="s">
        <v>74</v>
      </c>
      <c r="AJ211" s="73">
        <v>0</v>
      </c>
      <c r="AK211" s="117" t="s">
        <v>74</v>
      </c>
      <c r="AL211" s="117" t="s">
        <v>74</v>
      </c>
      <c r="AM211" s="80">
        <f t="shared" si="17"/>
        <v>0</v>
      </c>
      <c r="AN211" s="80">
        <f>+K211+AC211-AH211</f>
        <v>11250000</v>
      </c>
      <c r="AO211" s="73" t="s">
        <v>66</v>
      </c>
      <c r="AP211" s="72">
        <v>11250000</v>
      </c>
      <c r="AQ211" s="73" t="s">
        <v>95</v>
      </c>
      <c r="AR211" s="72">
        <v>0</v>
      </c>
      <c r="AS211" s="118" t="s">
        <v>74</v>
      </c>
      <c r="AT211" s="216">
        <v>2250000</v>
      </c>
      <c r="AU211" s="83">
        <f t="shared" si="18"/>
        <v>9000000</v>
      </c>
      <c r="AV211" s="84">
        <f t="shared" si="19"/>
        <v>0.2</v>
      </c>
      <c r="AW211" s="214" t="s">
        <v>74</v>
      </c>
      <c r="AX211" s="73" t="s">
        <v>106</v>
      </c>
      <c r="AY211" s="72" t="s">
        <v>942</v>
      </c>
      <c r="AZ211" s="70" t="s">
        <v>66</v>
      </c>
      <c r="BA211" s="70" t="s">
        <v>66</v>
      </c>
    </row>
    <row r="212" spans="2:53" x14ac:dyDescent="0.25">
      <c r="B212" s="70">
        <v>2024</v>
      </c>
      <c r="C212" s="70">
        <v>891780111</v>
      </c>
      <c r="D212" s="71" t="s">
        <v>63</v>
      </c>
      <c r="E212" s="72" t="s">
        <v>941</v>
      </c>
      <c r="F212" s="72" t="s">
        <v>940</v>
      </c>
      <c r="G212" s="213">
        <v>0</v>
      </c>
      <c r="H212" s="73" t="s">
        <v>72</v>
      </c>
      <c r="I212" s="71" t="s">
        <v>542</v>
      </c>
      <c r="J212" s="72" t="s">
        <v>939</v>
      </c>
      <c r="K212" s="72">
        <v>9000000</v>
      </c>
      <c r="L212" s="70" t="s">
        <v>67</v>
      </c>
      <c r="M212" s="72" t="s">
        <v>938</v>
      </c>
      <c r="N212" s="72">
        <v>1081823159</v>
      </c>
      <c r="O212" s="72">
        <v>104</v>
      </c>
      <c r="P212" s="215">
        <v>45310</v>
      </c>
      <c r="Q212" s="72">
        <v>77400000</v>
      </c>
      <c r="R212" s="215">
        <v>45313</v>
      </c>
      <c r="S212" s="72">
        <v>9000000</v>
      </c>
      <c r="T212" s="73" t="s">
        <v>65</v>
      </c>
      <c r="U212" s="72">
        <v>1192791759</v>
      </c>
      <c r="V212" s="72" t="s">
        <v>871</v>
      </c>
      <c r="W212" s="215">
        <v>45313</v>
      </c>
      <c r="X212" s="215">
        <v>45313</v>
      </c>
      <c r="Y212" s="116" t="s">
        <v>74</v>
      </c>
      <c r="Z212" s="215">
        <v>45382</v>
      </c>
      <c r="AA212" s="80">
        <f t="shared" si="15"/>
        <v>69</v>
      </c>
      <c r="AB212" s="72">
        <v>0</v>
      </c>
      <c r="AC212" s="72">
        <v>0</v>
      </c>
      <c r="AD212" s="72">
        <v>0</v>
      </c>
      <c r="AE212" s="214" t="s">
        <v>74</v>
      </c>
      <c r="AF212" s="80">
        <f t="shared" si="16"/>
        <v>0</v>
      </c>
      <c r="AG212" s="72">
        <v>0</v>
      </c>
      <c r="AH212" s="72">
        <v>0</v>
      </c>
      <c r="AI212" s="214" t="s">
        <v>74</v>
      </c>
      <c r="AJ212" s="73">
        <v>0</v>
      </c>
      <c r="AK212" s="117" t="s">
        <v>74</v>
      </c>
      <c r="AL212" s="117" t="s">
        <v>74</v>
      </c>
      <c r="AM212" s="80">
        <f t="shared" si="17"/>
        <v>0</v>
      </c>
      <c r="AN212" s="80">
        <f>+K212+AC212-AH212</f>
        <v>9000000</v>
      </c>
      <c r="AO212" s="73" t="s">
        <v>66</v>
      </c>
      <c r="AP212" s="72">
        <v>9000000</v>
      </c>
      <c r="AQ212" s="73" t="s">
        <v>95</v>
      </c>
      <c r="AR212" s="72">
        <v>0</v>
      </c>
      <c r="AS212" s="118" t="s">
        <v>74</v>
      </c>
      <c r="AT212" s="216">
        <v>1800000</v>
      </c>
      <c r="AU212" s="83">
        <f t="shared" si="18"/>
        <v>7200000</v>
      </c>
      <c r="AV212" s="84">
        <f t="shared" si="19"/>
        <v>0.2</v>
      </c>
      <c r="AW212" s="214" t="s">
        <v>74</v>
      </c>
      <c r="AX212" s="73" t="s">
        <v>106</v>
      </c>
      <c r="AY212" s="72" t="s">
        <v>937</v>
      </c>
      <c r="AZ212" s="70" t="s">
        <v>66</v>
      </c>
      <c r="BA212" s="70" t="s">
        <v>66</v>
      </c>
    </row>
    <row r="213" spans="2:53" x14ac:dyDescent="0.25">
      <c r="B213" s="70">
        <v>2024</v>
      </c>
      <c r="C213" s="70">
        <v>891780111</v>
      </c>
      <c r="D213" s="71" t="s">
        <v>63</v>
      </c>
      <c r="E213" s="72" t="s">
        <v>936</v>
      </c>
      <c r="F213" s="72" t="s">
        <v>935</v>
      </c>
      <c r="G213" s="213">
        <v>0</v>
      </c>
      <c r="H213" s="73" t="s">
        <v>72</v>
      </c>
      <c r="I213" s="71" t="s">
        <v>542</v>
      </c>
      <c r="J213" s="72" t="s">
        <v>934</v>
      </c>
      <c r="K213" s="72">
        <v>9000000</v>
      </c>
      <c r="L213" s="70" t="s">
        <v>67</v>
      </c>
      <c r="M213" s="72" t="s">
        <v>933</v>
      </c>
      <c r="N213" s="72">
        <v>1045684931</v>
      </c>
      <c r="O213" s="72">
        <v>104</v>
      </c>
      <c r="P213" s="215">
        <v>45310</v>
      </c>
      <c r="Q213" s="72">
        <v>77400000</v>
      </c>
      <c r="R213" s="215">
        <v>45313</v>
      </c>
      <c r="S213" s="72">
        <v>9000000</v>
      </c>
      <c r="T213" s="73" t="s">
        <v>65</v>
      </c>
      <c r="U213" s="72">
        <v>1192791759</v>
      </c>
      <c r="V213" s="72" t="s">
        <v>871</v>
      </c>
      <c r="W213" s="215">
        <v>45313</v>
      </c>
      <c r="X213" s="215">
        <v>45313</v>
      </c>
      <c r="Y213" s="116" t="s">
        <v>74</v>
      </c>
      <c r="Z213" s="215">
        <v>45382</v>
      </c>
      <c r="AA213" s="80">
        <f t="shared" si="15"/>
        <v>69</v>
      </c>
      <c r="AB213" s="72">
        <v>0</v>
      </c>
      <c r="AC213" s="72">
        <v>0</v>
      </c>
      <c r="AD213" s="72">
        <v>0</v>
      </c>
      <c r="AE213" s="214" t="s">
        <v>74</v>
      </c>
      <c r="AF213" s="80">
        <f t="shared" si="16"/>
        <v>0</v>
      </c>
      <c r="AG213" s="72">
        <v>0</v>
      </c>
      <c r="AH213" s="72">
        <v>0</v>
      </c>
      <c r="AI213" s="214" t="s">
        <v>74</v>
      </c>
      <c r="AJ213" s="73">
        <v>0</v>
      </c>
      <c r="AK213" s="117" t="s">
        <v>74</v>
      </c>
      <c r="AL213" s="117" t="s">
        <v>74</v>
      </c>
      <c r="AM213" s="80">
        <f t="shared" si="17"/>
        <v>0</v>
      </c>
      <c r="AN213" s="80">
        <f>+K213+AC213-AH213</f>
        <v>9000000</v>
      </c>
      <c r="AO213" s="73" t="s">
        <v>66</v>
      </c>
      <c r="AP213" s="72">
        <v>9000000</v>
      </c>
      <c r="AQ213" s="73" t="s">
        <v>95</v>
      </c>
      <c r="AR213" s="72">
        <v>0</v>
      </c>
      <c r="AS213" s="118" t="s">
        <v>74</v>
      </c>
      <c r="AT213" s="216">
        <v>1800000</v>
      </c>
      <c r="AU213" s="83">
        <f t="shared" si="18"/>
        <v>7200000</v>
      </c>
      <c r="AV213" s="84">
        <f t="shared" si="19"/>
        <v>0.2</v>
      </c>
      <c r="AW213" s="214" t="s">
        <v>74</v>
      </c>
      <c r="AX213" s="73" t="s">
        <v>106</v>
      </c>
      <c r="AY213" s="72" t="s">
        <v>932</v>
      </c>
      <c r="AZ213" s="70" t="s">
        <v>66</v>
      </c>
      <c r="BA213" s="70" t="s">
        <v>66</v>
      </c>
    </row>
    <row r="214" spans="2:53" x14ac:dyDescent="0.25">
      <c r="B214" s="70">
        <v>2024</v>
      </c>
      <c r="C214" s="70">
        <v>891780111</v>
      </c>
      <c r="D214" s="71" t="s">
        <v>63</v>
      </c>
      <c r="E214" s="72" t="s">
        <v>931</v>
      </c>
      <c r="F214" s="72" t="s">
        <v>930</v>
      </c>
      <c r="G214" s="213">
        <v>0</v>
      </c>
      <c r="H214" s="73" t="s">
        <v>72</v>
      </c>
      <c r="I214" s="71" t="s">
        <v>542</v>
      </c>
      <c r="J214" s="72" t="s">
        <v>929</v>
      </c>
      <c r="K214" s="72">
        <v>9000000</v>
      </c>
      <c r="L214" s="70" t="s">
        <v>67</v>
      </c>
      <c r="M214" s="72" t="s">
        <v>928</v>
      </c>
      <c r="N214" s="72">
        <v>1082983016</v>
      </c>
      <c r="O214" s="72">
        <v>104</v>
      </c>
      <c r="P214" s="215">
        <v>45310</v>
      </c>
      <c r="Q214" s="72">
        <v>77400000</v>
      </c>
      <c r="R214" s="215">
        <v>45313</v>
      </c>
      <c r="S214" s="72">
        <v>9000000</v>
      </c>
      <c r="T214" s="73" t="s">
        <v>65</v>
      </c>
      <c r="U214" s="72">
        <v>1192791759</v>
      </c>
      <c r="V214" s="72" t="s">
        <v>871</v>
      </c>
      <c r="W214" s="215">
        <v>45313</v>
      </c>
      <c r="X214" s="215">
        <v>45313</v>
      </c>
      <c r="Y214" s="116" t="s">
        <v>74</v>
      </c>
      <c r="Z214" s="215">
        <v>45382</v>
      </c>
      <c r="AA214" s="80">
        <f t="shared" si="15"/>
        <v>69</v>
      </c>
      <c r="AB214" s="72">
        <v>0</v>
      </c>
      <c r="AC214" s="72">
        <v>0</v>
      </c>
      <c r="AD214" s="72">
        <v>0</v>
      </c>
      <c r="AE214" s="214" t="s">
        <v>74</v>
      </c>
      <c r="AF214" s="80">
        <f t="shared" si="16"/>
        <v>0</v>
      </c>
      <c r="AG214" s="72">
        <v>0</v>
      </c>
      <c r="AH214" s="72">
        <v>0</v>
      </c>
      <c r="AI214" s="214" t="s">
        <v>74</v>
      </c>
      <c r="AJ214" s="73">
        <v>0</v>
      </c>
      <c r="AK214" s="117" t="s">
        <v>74</v>
      </c>
      <c r="AL214" s="117" t="s">
        <v>74</v>
      </c>
      <c r="AM214" s="80">
        <f t="shared" si="17"/>
        <v>0</v>
      </c>
      <c r="AN214" s="80">
        <f>+K214+AC214-AH214</f>
        <v>9000000</v>
      </c>
      <c r="AO214" s="73" t="s">
        <v>66</v>
      </c>
      <c r="AP214" s="72">
        <v>9000000</v>
      </c>
      <c r="AQ214" s="73" t="s">
        <v>95</v>
      </c>
      <c r="AR214" s="72">
        <v>0</v>
      </c>
      <c r="AS214" s="118" t="s">
        <v>74</v>
      </c>
      <c r="AT214" s="216">
        <v>1800000</v>
      </c>
      <c r="AU214" s="83">
        <f t="shared" si="18"/>
        <v>7200000</v>
      </c>
      <c r="AV214" s="84">
        <f t="shared" si="19"/>
        <v>0.2</v>
      </c>
      <c r="AW214" s="214" t="s">
        <v>74</v>
      </c>
      <c r="AX214" s="73" t="s">
        <v>106</v>
      </c>
      <c r="AY214" s="72" t="s">
        <v>927</v>
      </c>
      <c r="AZ214" s="70" t="s">
        <v>66</v>
      </c>
      <c r="BA214" s="70" t="s">
        <v>66</v>
      </c>
    </row>
    <row r="215" spans="2:53" x14ac:dyDescent="0.25">
      <c r="B215" s="70">
        <v>2024</v>
      </c>
      <c r="C215" s="70">
        <v>891780111</v>
      </c>
      <c r="D215" s="71" t="s">
        <v>63</v>
      </c>
      <c r="E215" s="72" t="s">
        <v>926</v>
      </c>
      <c r="F215" s="72" t="s">
        <v>925</v>
      </c>
      <c r="G215" s="213">
        <v>0</v>
      </c>
      <c r="H215" s="73" t="s">
        <v>72</v>
      </c>
      <c r="I215" s="71" t="s">
        <v>542</v>
      </c>
      <c r="J215" s="72" t="s">
        <v>924</v>
      </c>
      <c r="K215" s="72">
        <v>7500000</v>
      </c>
      <c r="L215" s="70" t="s">
        <v>67</v>
      </c>
      <c r="M215" s="72" t="s">
        <v>923</v>
      </c>
      <c r="N215" s="72">
        <v>1082932668</v>
      </c>
      <c r="O215" s="72">
        <v>104</v>
      </c>
      <c r="P215" s="215">
        <v>45310</v>
      </c>
      <c r="Q215" s="72">
        <v>77400000</v>
      </c>
      <c r="R215" s="215">
        <v>45313</v>
      </c>
      <c r="S215" s="72">
        <v>7500000</v>
      </c>
      <c r="T215" s="73" t="s">
        <v>65</v>
      </c>
      <c r="U215" s="72">
        <v>1192791759</v>
      </c>
      <c r="V215" s="72" t="s">
        <v>871</v>
      </c>
      <c r="W215" s="215">
        <v>45313</v>
      </c>
      <c r="X215" s="215">
        <v>45313</v>
      </c>
      <c r="Y215" s="116" t="s">
        <v>74</v>
      </c>
      <c r="Z215" s="215">
        <v>45382</v>
      </c>
      <c r="AA215" s="80">
        <f t="shared" si="15"/>
        <v>69</v>
      </c>
      <c r="AB215" s="72">
        <v>0</v>
      </c>
      <c r="AC215" s="72">
        <v>0</v>
      </c>
      <c r="AD215" s="72">
        <v>0</v>
      </c>
      <c r="AE215" s="214" t="s">
        <v>74</v>
      </c>
      <c r="AF215" s="80">
        <f t="shared" si="16"/>
        <v>0</v>
      </c>
      <c r="AG215" s="72">
        <v>0</v>
      </c>
      <c r="AH215" s="72">
        <v>0</v>
      </c>
      <c r="AI215" s="214" t="s">
        <v>74</v>
      </c>
      <c r="AJ215" s="73">
        <v>0</v>
      </c>
      <c r="AK215" s="117" t="s">
        <v>74</v>
      </c>
      <c r="AL215" s="117" t="s">
        <v>74</v>
      </c>
      <c r="AM215" s="80">
        <f t="shared" si="17"/>
        <v>0</v>
      </c>
      <c r="AN215" s="80">
        <f>+K215+AC215-AH215</f>
        <v>7500000</v>
      </c>
      <c r="AO215" s="73" t="s">
        <v>66</v>
      </c>
      <c r="AP215" s="72">
        <v>7500000</v>
      </c>
      <c r="AQ215" s="73" t="s">
        <v>95</v>
      </c>
      <c r="AR215" s="72">
        <v>0</v>
      </c>
      <c r="AS215" s="118" t="s">
        <v>74</v>
      </c>
      <c r="AT215" s="216">
        <v>1500000</v>
      </c>
      <c r="AU215" s="83">
        <f t="shared" si="18"/>
        <v>6000000</v>
      </c>
      <c r="AV215" s="84">
        <f t="shared" si="19"/>
        <v>0.2</v>
      </c>
      <c r="AW215" s="214" t="s">
        <v>74</v>
      </c>
      <c r="AX215" s="73" t="s">
        <v>106</v>
      </c>
      <c r="AY215" s="72" t="s">
        <v>922</v>
      </c>
      <c r="AZ215" s="70" t="s">
        <v>66</v>
      </c>
      <c r="BA215" s="70" t="s">
        <v>66</v>
      </c>
    </row>
    <row r="216" spans="2:53" x14ac:dyDescent="0.25">
      <c r="B216" s="70">
        <v>2024</v>
      </c>
      <c r="C216" s="70">
        <v>891780111</v>
      </c>
      <c r="D216" s="71" t="s">
        <v>63</v>
      </c>
      <c r="E216" s="72" t="s">
        <v>921</v>
      </c>
      <c r="F216" s="72" t="s">
        <v>920</v>
      </c>
      <c r="G216" s="213">
        <v>0</v>
      </c>
      <c r="H216" s="73" t="s">
        <v>72</v>
      </c>
      <c r="I216" s="71" t="s">
        <v>542</v>
      </c>
      <c r="J216" s="72" t="s">
        <v>919</v>
      </c>
      <c r="K216" s="72">
        <v>9000000</v>
      </c>
      <c r="L216" s="70" t="s">
        <v>67</v>
      </c>
      <c r="M216" s="72" t="s">
        <v>918</v>
      </c>
      <c r="N216" s="72">
        <v>7602961</v>
      </c>
      <c r="O216" s="72">
        <v>104</v>
      </c>
      <c r="P216" s="215">
        <v>45310</v>
      </c>
      <c r="Q216" s="72">
        <v>77400000</v>
      </c>
      <c r="R216" s="215">
        <v>45313</v>
      </c>
      <c r="S216" s="72">
        <v>9000000</v>
      </c>
      <c r="T216" s="73" t="s">
        <v>65</v>
      </c>
      <c r="U216" s="72">
        <v>1192791759</v>
      </c>
      <c r="V216" s="72" t="s">
        <v>871</v>
      </c>
      <c r="W216" s="215">
        <v>45313</v>
      </c>
      <c r="X216" s="215">
        <v>45313</v>
      </c>
      <c r="Y216" s="116" t="s">
        <v>74</v>
      </c>
      <c r="Z216" s="215">
        <v>45382</v>
      </c>
      <c r="AA216" s="80">
        <f t="shared" si="15"/>
        <v>69</v>
      </c>
      <c r="AB216" s="72">
        <v>0</v>
      </c>
      <c r="AC216" s="72">
        <v>0</v>
      </c>
      <c r="AD216" s="72">
        <v>0</v>
      </c>
      <c r="AE216" s="214" t="s">
        <v>74</v>
      </c>
      <c r="AF216" s="80">
        <f t="shared" si="16"/>
        <v>0</v>
      </c>
      <c r="AG216" s="72">
        <v>0</v>
      </c>
      <c r="AH216" s="72">
        <v>0</v>
      </c>
      <c r="AI216" s="214" t="s">
        <v>74</v>
      </c>
      <c r="AJ216" s="73">
        <v>0</v>
      </c>
      <c r="AK216" s="117" t="s">
        <v>74</v>
      </c>
      <c r="AL216" s="117" t="s">
        <v>74</v>
      </c>
      <c r="AM216" s="80">
        <f t="shared" si="17"/>
        <v>0</v>
      </c>
      <c r="AN216" s="80">
        <f>+K216+AC216-AH216</f>
        <v>9000000</v>
      </c>
      <c r="AO216" s="73" t="s">
        <v>66</v>
      </c>
      <c r="AP216" s="72">
        <v>9000000</v>
      </c>
      <c r="AQ216" s="73" t="s">
        <v>95</v>
      </c>
      <c r="AR216" s="72">
        <v>0</v>
      </c>
      <c r="AS216" s="118" t="s">
        <v>74</v>
      </c>
      <c r="AT216" s="216">
        <v>1800000</v>
      </c>
      <c r="AU216" s="83">
        <f t="shared" si="18"/>
        <v>7200000</v>
      </c>
      <c r="AV216" s="84">
        <f t="shared" si="19"/>
        <v>0.2</v>
      </c>
      <c r="AW216" s="214" t="s">
        <v>74</v>
      </c>
      <c r="AX216" s="73" t="s">
        <v>106</v>
      </c>
      <c r="AY216" s="72" t="s">
        <v>917</v>
      </c>
      <c r="AZ216" s="70" t="s">
        <v>66</v>
      </c>
      <c r="BA216" s="70" t="s">
        <v>66</v>
      </c>
    </row>
    <row r="217" spans="2:53" x14ac:dyDescent="0.25">
      <c r="B217" s="70">
        <v>2024</v>
      </c>
      <c r="C217" s="70">
        <v>891780111</v>
      </c>
      <c r="D217" s="71" t="s">
        <v>63</v>
      </c>
      <c r="E217" s="72" t="s">
        <v>916</v>
      </c>
      <c r="F217" s="72" t="s">
        <v>915</v>
      </c>
      <c r="G217" s="213">
        <v>0</v>
      </c>
      <c r="H217" s="73" t="s">
        <v>72</v>
      </c>
      <c r="I217" s="71" t="s">
        <v>64</v>
      </c>
      <c r="J217" s="72" t="s">
        <v>914</v>
      </c>
      <c r="K217" s="72">
        <v>13320000</v>
      </c>
      <c r="L217" s="70" t="s">
        <v>67</v>
      </c>
      <c r="M217" s="72" t="s">
        <v>913</v>
      </c>
      <c r="N217" s="72">
        <v>35117743</v>
      </c>
      <c r="O217" s="76">
        <v>13</v>
      </c>
      <c r="P217" s="214">
        <v>45302</v>
      </c>
      <c r="Q217" s="72">
        <v>4518689382</v>
      </c>
      <c r="R217" s="215">
        <v>45313</v>
      </c>
      <c r="S217" s="72">
        <v>13320000</v>
      </c>
      <c r="T217" s="73" t="s">
        <v>65</v>
      </c>
      <c r="U217" s="72">
        <v>84457182</v>
      </c>
      <c r="V217" s="72" t="s">
        <v>631</v>
      </c>
      <c r="W217" s="215">
        <v>45313</v>
      </c>
      <c r="X217" s="215">
        <v>45313</v>
      </c>
      <c r="Y217" s="116" t="s">
        <v>74</v>
      </c>
      <c r="Z217" s="215">
        <v>45457</v>
      </c>
      <c r="AA217" s="80">
        <f t="shared" si="15"/>
        <v>144</v>
      </c>
      <c r="AB217" s="72">
        <v>0</v>
      </c>
      <c r="AC217" s="72">
        <v>0</v>
      </c>
      <c r="AD217" s="72">
        <v>0</v>
      </c>
      <c r="AE217" s="214" t="s">
        <v>74</v>
      </c>
      <c r="AF217" s="80">
        <f t="shared" si="16"/>
        <v>0</v>
      </c>
      <c r="AG217" s="72">
        <v>0</v>
      </c>
      <c r="AH217" s="72">
        <v>0</v>
      </c>
      <c r="AI217" s="214" t="s">
        <v>74</v>
      </c>
      <c r="AJ217" s="73">
        <v>0</v>
      </c>
      <c r="AK217" s="117" t="s">
        <v>74</v>
      </c>
      <c r="AL217" s="117" t="s">
        <v>74</v>
      </c>
      <c r="AM217" s="80">
        <f t="shared" si="17"/>
        <v>0</v>
      </c>
      <c r="AN217" s="80">
        <f>+K217+AC217-AH217</f>
        <v>13320000</v>
      </c>
      <c r="AO217" s="73" t="s">
        <v>66</v>
      </c>
      <c r="AP217" s="72">
        <v>13320000</v>
      </c>
      <c r="AQ217" s="73" t="s">
        <v>95</v>
      </c>
      <c r="AR217" s="72">
        <v>0</v>
      </c>
      <c r="AS217" s="118" t="s">
        <v>74</v>
      </c>
      <c r="AT217" s="216">
        <v>1260000</v>
      </c>
      <c r="AU217" s="83">
        <f t="shared" si="18"/>
        <v>12060000</v>
      </c>
      <c r="AV217" s="84">
        <f t="shared" si="19"/>
        <v>9.45945945945946E-2</v>
      </c>
      <c r="AW217" s="214" t="s">
        <v>74</v>
      </c>
      <c r="AX217" s="73" t="s">
        <v>106</v>
      </c>
      <c r="AY217" s="72" t="s">
        <v>912</v>
      </c>
      <c r="AZ217" s="70" t="s">
        <v>66</v>
      </c>
      <c r="BA217" s="70" t="s">
        <v>66</v>
      </c>
    </row>
    <row r="218" spans="2:53" x14ac:dyDescent="0.25">
      <c r="B218" s="70">
        <v>2024</v>
      </c>
      <c r="C218" s="70">
        <v>891780111</v>
      </c>
      <c r="D218" s="71" t="s">
        <v>63</v>
      </c>
      <c r="E218" s="72" t="s">
        <v>911</v>
      </c>
      <c r="F218" s="72" t="s">
        <v>910</v>
      </c>
      <c r="G218" s="213">
        <v>0</v>
      </c>
      <c r="H218" s="73" t="s">
        <v>72</v>
      </c>
      <c r="I218" s="71" t="s">
        <v>64</v>
      </c>
      <c r="J218" s="72" t="s">
        <v>909</v>
      </c>
      <c r="K218" s="72">
        <v>16940000</v>
      </c>
      <c r="L218" s="70" t="s">
        <v>67</v>
      </c>
      <c r="M218" s="72" t="s">
        <v>908</v>
      </c>
      <c r="N218" s="72">
        <v>7634396</v>
      </c>
      <c r="O218" s="76">
        <v>13</v>
      </c>
      <c r="P218" s="214">
        <v>45302</v>
      </c>
      <c r="Q218" s="72">
        <v>4518689382</v>
      </c>
      <c r="R218" s="215">
        <v>45313</v>
      </c>
      <c r="S218" s="72">
        <v>16940000</v>
      </c>
      <c r="T218" s="73" t="s">
        <v>65</v>
      </c>
      <c r="U218" s="72">
        <v>84457182</v>
      </c>
      <c r="V218" s="72" t="s">
        <v>631</v>
      </c>
      <c r="W218" s="215">
        <v>45313</v>
      </c>
      <c r="X218" s="215">
        <v>45313</v>
      </c>
      <c r="Y218" s="116" t="s">
        <v>74</v>
      </c>
      <c r="Z218" s="215">
        <v>45457</v>
      </c>
      <c r="AA218" s="80">
        <f t="shared" si="15"/>
        <v>144</v>
      </c>
      <c r="AB218" s="72">
        <v>0</v>
      </c>
      <c r="AC218" s="72">
        <v>0</v>
      </c>
      <c r="AD218" s="72">
        <v>0</v>
      </c>
      <c r="AE218" s="214" t="s">
        <v>74</v>
      </c>
      <c r="AF218" s="80">
        <f t="shared" si="16"/>
        <v>0</v>
      </c>
      <c r="AG218" s="72">
        <v>0</v>
      </c>
      <c r="AH218" s="72">
        <v>0</v>
      </c>
      <c r="AI218" s="214" t="s">
        <v>74</v>
      </c>
      <c r="AJ218" s="73">
        <v>0</v>
      </c>
      <c r="AK218" s="117" t="s">
        <v>74</v>
      </c>
      <c r="AL218" s="117" t="s">
        <v>74</v>
      </c>
      <c r="AM218" s="80">
        <f t="shared" si="17"/>
        <v>0</v>
      </c>
      <c r="AN218" s="80">
        <f>+K218+AC218-AH218</f>
        <v>16940000</v>
      </c>
      <c r="AO218" s="73" t="s">
        <v>66</v>
      </c>
      <c r="AP218" s="72">
        <v>16940000</v>
      </c>
      <c r="AQ218" s="73" t="s">
        <v>95</v>
      </c>
      <c r="AR218" s="72">
        <v>0</v>
      </c>
      <c r="AS218" s="118" t="s">
        <v>74</v>
      </c>
      <c r="AT218" s="216">
        <v>2200000</v>
      </c>
      <c r="AU218" s="83">
        <f t="shared" si="18"/>
        <v>14740000</v>
      </c>
      <c r="AV218" s="84">
        <f t="shared" si="19"/>
        <v>0.12987012987012986</v>
      </c>
      <c r="AW218" s="214" t="s">
        <v>74</v>
      </c>
      <c r="AX218" s="73" t="s">
        <v>106</v>
      </c>
      <c r="AY218" s="72" t="s">
        <v>907</v>
      </c>
      <c r="AZ218" s="70" t="s">
        <v>66</v>
      </c>
      <c r="BA218" s="70" t="s">
        <v>66</v>
      </c>
    </row>
    <row r="219" spans="2:53" x14ac:dyDescent="0.25">
      <c r="B219" s="70">
        <v>2024</v>
      </c>
      <c r="C219" s="70">
        <v>891780111</v>
      </c>
      <c r="D219" s="71" t="s">
        <v>63</v>
      </c>
      <c r="E219" s="72" t="s">
        <v>906</v>
      </c>
      <c r="F219" s="72" t="s">
        <v>905</v>
      </c>
      <c r="G219" s="213">
        <v>0</v>
      </c>
      <c r="H219" s="73" t="s">
        <v>72</v>
      </c>
      <c r="I219" s="71" t="s">
        <v>64</v>
      </c>
      <c r="J219" s="72" t="s">
        <v>904</v>
      </c>
      <c r="K219" s="72">
        <v>16500000</v>
      </c>
      <c r="L219" s="70" t="s">
        <v>67</v>
      </c>
      <c r="M219" s="72" t="s">
        <v>903</v>
      </c>
      <c r="N219" s="72">
        <v>1083554776</v>
      </c>
      <c r="O219" s="76">
        <v>13</v>
      </c>
      <c r="P219" s="214">
        <v>45302</v>
      </c>
      <c r="Q219" s="72">
        <v>4518689382</v>
      </c>
      <c r="R219" s="215">
        <v>45313</v>
      </c>
      <c r="S219" s="72">
        <v>16500000</v>
      </c>
      <c r="T219" s="73" t="s">
        <v>65</v>
      </c>
      <c r="U219" s="72">
        <v>84457182</v>
      </c>
      <c r="V219" s="72" t="s">
        <v>631</v>
      </c>
      <c r="W219" s="215">
        <v>45313</v>
      </c>
      <c r="X219" s="215">
        <v>45313</v>
      </c>
      <c r="Y219" s="116" t="s">
        <v>74</v>
      </c>
      <c r="Z219" s="215">
        <v>45457</v>
      </c>
      <c r="AA219" s="80">
        <f t="shared" si="15"/>
        <v>144</v>
      </c>
      <c r="AB219" s="72">
        <v>0</v>
      </c>
      <c r="AC219" s="72">
        <v>0</v>
      </c>
      <c r="AD219" s="72">
        <v>0</v>
      </c>
      <c r="AE219" s="214" t="s">
        <v>74</v>
      </c>
      <c r="AF219" s="80">
        <f t="shared" si="16"/>
        <v>0</v>
      </c>
      <c r="AG219" s="72">
        <v>0</v>
      </c>
      <c r="AH219" s="72">
        <v>0</v>
      </c>
      <c r="AI219" s="214" t="s">
        <v>74</v>
      </c>
      <c r="AJ219" s="73">
        <v>0</v>
      </c>
      <c r="AK219" s="117" t="s">
        <v>74</v>
      </c>
      <c r="AL219" s="117" t="s">
        <v>74</v>
      </c>
      <c r="AM219" s="80">
        <f t="shared" si="17"/>
        <v>0</v>
      </c>
      <c r="AN219" s="80">
        <f>+K219+AC219-AH219</f>
        <v>16500000</v>
      </c>
      <c r="AO219" s="73" t="s">
        <v>66</v>
      </c>
      <c r="AP219" s="72">
        <v>16500000</v>
      </c>
      <c r="AQ219" s="73" t="s">
        <v>95</v>
      </c>
      <c r="AR219" s="72">
        <v>0</v>
      </c>
      <c r="AS219" s="118" t="s">
        <v>74</v>
      </c>
      <c r="AT219" s="216">
        <v>1760000</v>
      </c>
      <c r="AU219" s="83">
        <f t="shared" si="18"/>
        <v>14740000</v>
      </c>
      <c r="AV219" s="84">
        <f t="shared" si="19"/>
        <v>0.10666666666666667</v>
      </c>
      <c r="AW219" s="214" t="s">
        <v>74</v>
      </c>
      <c r="AX219" s="73" t="s">
        <v>106</v>
      </c>
      <c r="AY219" s="72" t="s">
        <v>902</v>
      </c>
      <c r="AZ219" s="70" t="s">
        <v>66</v>
      </c>
      <c r="BA219" s="70" t="s">
        <v>66</v>
      </c>
    </row>
    <row r="220" spans="2:53" x14ac:dyDescent="0.25">
      <c r="B220" s="70">
        <v>2024</v>
      </c>
      <c r="C220" s="70">
        <v>891780111</v>
      </c>
      <c r="D220" s="71" t="s">
        <v>63</v>
      </c>
      <c r="E220" s="72" t="s">
        <v>901</v>
      </c>
      <c r="F220" s="72" t="s">
        <v>900</v>
      </c>
      <c r="G220" s="213">
        <v>0</v>
      </c>
      <c r="H220" s="73" t="s">
        <v>72</v>
      </c>
      <c r="I220" s="71" t="s">
        <v>64</v>
      </c>
      <c r="J220" s="72" t="s">
        <v>899</v>
      </c>
      <c r="K220" s="72">
        <v>15400000</v>
      </c>
      <c r="L220" s="70" t="s">
        <v>67</v>
      </c>
      <c r="M220" s="72" t="s">
        <v>898</v>
      </c>
      <c r="N220" s="72">
        <v>36718392</v>
      </c>
      <c r="O220" s="76">
        <v>13</v>
      </c>
      <c r="P220" s="214">
        <v>45302</v>
      </c>
      <c r="Q220" s="72">
        <v>4518689382</v>
      </c>
      <c r="R220" s="215">
        <v>45313</v>
      </c>
      <c r="S220" s="72">
        <v>15400000</v>
      </c>
      <c r="T220" s="73" t="s">
        <v>65</v>
      </c>
      <c r="U220" s="72">
        <v>84457182</v>
      </c>
      <c r="V220" s="72" t="s">
        <v>631</v>
      </c>
      <c r="W220" s="215">
        <v>45313</v>
      </c>
      <c r="X220" s="215">
        <v>45313</v>
      </c>
      <c r="Y220" s="116" t="s">
        <v>74</v>
      </c>
      <c r="Z220" s="215">
        <v>45457</v>
      </c>
      <c r="AA220" s="80">
        <f t="shared" si="15"/>
        <v>144</v>
      </c>
      <c r="AB220" s="72">
        <v>0</v>
      </c>
      <c r="AC220" s="72">
        <v>0</v>
      </c>
      <c r="AD220" s="72">
        <v>0</v>
      </c>
      <c r="AE220" s="214" t="s">
        <v>74</v>
      </c>
      <c r="AF220" s="80">
        <f t="shared" si="16"/>
        <v>0</v>
      </c>
      <c r="AG220" s="72">
        <v>0</v>
      </c>
      <c r="AH220" s="72">
        <v>0</v>
      </c>
      <c r="AI220" s="214" t="s">
        <v>74</v>
      </c>
      <c r="AJ220" s="73">
        <v>0</v>
      </c>
      <c r="AK220" s="117" t="s">
        <v>74</v>
      </c>
      <c r="AL220" s="117" t="s">
        <v>74</v>
      </c>
      <c r="AM220" s="80">
        <f t="shared" si="17"/>
        <v>0</v>
      </c>
      <c r="AN220" s="80">
        <f>+K220+AC220-AH220</f>
        <v>15400000</v>
      </c>
      <c r="AO220" s="73" t="s">
        <v>66</v>
      </c>
      <c r="AP220" s="72">
        <v>15400000</v>
      </c>
      <c r="AQ220" s="73" t="s">
        <v>95</v>
      </c>
      <c r="AR220" s="72">
        <v>0</v>
      </c>
      <c r="AS220" s="118" t="s">
        <v>74</v>
      </c>
      <c r="AT220" s="216">
        <v>2000000</v>
      </c>
      <c r="AU220" s="83">
        <f t="shared" si="18"/>
        <v>13400000</v>
      </c>
      <c r="AV220" s="84">
        <f t="shared" si="19"/>
        <v>0.12987012987012986</v>
      </c>
      <c r="AW220" s="214" t="s">
        <v>74</v>
      </c>
      <c r="AX220" s="73" t="s">
        <v>106</v>
      </c>
      <c r="AY220" s="72" t="s">
        <v>897</v>
      </c>
      <c r="AZ220" s="70" t="s">
        <v>66</v>
      </c>
      <c r="BA220" s="70" t="s">
        <v>66</v>
      </c>
    </row>
    <row r="221" spans="2:53" x14ac:dyDescent="0.25">
      <c r="B221" s="70">
        <v>2024</v>
      </c>
      <c r="C221" s="70">
        <v>891780111</v>
      </c>
      <c r="D221" s="71" t="s">
        <v>63</v>
      </c>
      <c r="E221" s="72" t="s">
        <v>896</v>
      </c>
      <c r="F221" s="72" t="s">
        <v>895</v>
      </c>
      <c r="G221" s="213">
        <v>0</v>
      </c>
      <c r="H221" s="73" t="s">
        <v>72</v>
      </c>
      <c r="I221" s="71" t="s">
        <v>64</v>
      </c>
      <c r="J221" s="72" t="s">
        <v>894</v>
      </c>
      <c r="K221" s="72">
        <v>14700000</v>
      </c>
      <c r="L221" s="70" t="s">
        <v>67</v>
      </c>
      <c r="M221" s="72" t="s">
        <v>893</v>
      </c>
      <c r="N221" s="72">
        <v>1066000092</v>
      </c>
      <c r="O221" s="76">
        <v>13</v>
      </c>
      <c r="P221" s="214">
        <v>45302</v>
      </c>
      <c r="Q221" s="72">
        <v>4518689382</v>
      </c>
      <c r="R221" s="215">
        <v>45313</v>
      </c>
      <c r="S221" s="72">
        <v>14700000</v>
      </c>
      <c r="T221" s="73" t="s">
        <v>65</v>
      </c>
      <c r="U221" s="72">
        <v>21400608</v>
      </c>
      <c r="V221" s="72" t="s">
        <v>887</v>
      </c>
      <c r="W221" s="215">
        <v>45313</v>
      </c>
      <c r="X221" s="215">
        <v>45313</v>
      </c>
      <c r="Y221" s="116" t="s">
        <v>74</v>
      </c>
      <c r="Z221" s="215">
        <v>45457</v>
      </c>
      <c r="AA221" s="80">
        <f t="shared" si="15"/>
        <v>144</v>
      </c>
      <c r="AB221" s="72">
        <v>0</v>
      </c>
      <c r="AC221" s="72">
        <v>0</v>
      </c>
      <c r="AD221" s="72">
        <v>0</v>
      </c>
      <c r="AE221" s="214" t="s">
        <v>74</v>
      </c>
      <c r="AF221" s="80">
        <f t="shared" si="16"/>
        <v>0</v>
      </c>
      <c r="AG221" s="72">
        <v>0</v>
      </c>
      <c r="AH221" s="72">
        <v>0</v>
      </c>
      <c r="AI221" s="214" t="s">
        <v>74</v>
      </c>
      <c r="AJ221" s="73">
        <v>0</v>
      </c>
      <c r="AK221" s="117" t="s">
        <v>74</v>
      </c>
      <c r="AL221" s="117" t="s">
        <v>74</v>
      </c>
      <c r="AM221" s="80">
        <f t="shared" si="17"/>
        <v>0</v>
      </c>
      <c r="AN221" s="80">
        <f>+K221+AC221-AH221</f>
        <v>14700000</v>
      </c>
      <c r="AO221" s="73" t="s">
        <v>66</v>
      </c>
      <c r="AP221" s="72">
        <v>14700000</v>
      </c>
      <c r="AQ221" s="73" t="s">
        <v>95</v>
      </c>
      <c r="AR221" s="72">
        <v>0</v>
      </c>
      <c r="AS221" s="118" t="s">
        <v>74</v>
      </c>
      <c r="AT221" s="216">
        <v>1300000</v>
      </c>
      <c r="AU221" s="83">
        <f t="shared" si="18"/>
        <v>13400000</v>
      </c>
      <c r="AV221" s="84">
        <f t="shared" si="19"/>
        <v>8.8435374149659865E-2</v>
      </c>
      <c r="AW221" s="214" t="s">
        <v>74</v>
      </c>
      <c r="AX221" s="73" t="s">
        <v>106</v>
      </c>
      <c r="AY221" s="72" t="s">
        <v>892</v>
      </c>
      <c r="AZ221" s="70" t="s">
        <v>66</v>
      </c>
      <c r="BA221" s="70" t="s">
        <v>66</v>
      </c>
    </row>
    <row r="222" spans="2:53" x14ac:dyDescent="0.25">
      <c r="B222" s="70">
        <v>2024</v>
      </c>
      <c r="C222" s="70">
        <v>891780111</v>
      </c>
      <c r="D222" s="71" t="s">
        <v>63</v>
      </c>
      <c r="E222" s="72" t="s">
        <v>891</v>
      </c>
      <c r="F222" s="72" t="s">
        <v>890</v>
      </c>
      <c r="G222" s="213">
        <v>0</v>
      </c>
      <c r="H222" s="73" t="s">
        <v>72</v>
      </c>
      <c r="I222" s="71" t="s">
        <v>64</v>
      </c>
      <c r="J222" s="72" t="s">
        <v>889</v>
      </c>
      <c r="K222" s="72">
        <v>13230000</v>
      </c>
      <c r="L222" s="70" t="s">
        <v>67</v>
      </c>
      <c r="M222" s="72" t="s">
        <v>888</v>
      </c>
      <c r="N222" s="72">
        <v>1102880046</v>
      </c>
      <c r="O222" s="76">
        <v>13</v>
      </c>
      <c r="P222" s="214">
        <v>45302</v>
      </c>
      <c r="Q222" s="72">
        <v>4518689382</v>
      </c>
      <c r="R222" s="215">
        <v>45313</v>
      </c>
      <c r="S222" s="72">
        <v>13230000</v>
      </c>
      <c r="T222" s="73" t="s">
        <v>65</v>
      </c>
      <c r="U222" s="72">
        <v>21400608</v>
      </c>
      <c r="V222" s="72" t="s">
        <v>887</v>
      </c>
      <c r="W222" s="215">
        <v>45313</v>
      </c>
      <c r="X222" s="215">
        <v>45313</v>
      </c>
      <c r="Y222" s="116" t="s">
        <v>74</v>
      </c>
      <c r="Z222" s="215">
        <v>45457</v>
      </c>
      <c r="AA222" s="80">
        <f t="shared" si="15"/>
        <v>144</v>
      </c>
      <c r="AB222" s="72">
        <v>0</v>
      </c>
      <c r="AC222" s="72">
        <v>0</v>
      </c>
      <c r="AD222" s="72">
        <v>0</v>
      </c>
      <c r="AE222" s="214" t="s">
        <v>74</v>
      </c>
      <c r="AF222" s="80">
        <f t="shared" si="16"/>
        <v>0</v>
      </c>
      <c r="AG222" s="72">
        <v>0</v>
      </c>
      <c r="AH222" s="72">
        <v>0</v>
      </c>
      <c r="AI222" s="214" t="s">
        <v>74</v>
      </c>
      <c r="AJ222" s="73">
        <v>0</v>
      </c>
      <c r="AK222" s="117" t="s">
        <v>74</v>
      </c>
      <c r="AL222" s="117" t="s">
        <v>74</v>
      </c>
      <c r="AM222" s="80">
        <f t="shared" si="17"/>
        <v>0</v>
      </c>
      <c r="AN222" s="80">
        <f>+K222+AC222-AH222</f>
        <v>13230000</v>
      </c>
      <c r="AO222" s="73" t="s">
        <v>66</v>
      </c>
      <c r="AP222" s="72">
        <v>13230000</v>
      </c>
      <c r="AQ222" s="73" t="s">
        <v>95</v>
      </c>
      <c r="AR222" s="72">
        <v>0</v>
      </c>
      <c r="AS222" s="118" t="s">
        <v>74</v>
      </c>
      <c r="AT222" s="216">
        <v>1170000</v>
      </c>
      <c r="AU222" s="83">
        <f t="shared" si="18"/>
        <v>12060000</v>
      </c>
      <c r="AV222" s="84">
        <f t="shared" si="19"/>
        <v>8.8435374149659865E-2</v>
      </c>
      <c r="AW222" s="214" t="s">
        <v>74</v>
      </c>
      <c r="AX222" s="73" t="s">
        <v>106</v>
      </c>
      <c r="AY222" s="72" t="s">
        <v>886</v>
      </c>
      <c r="AZ222" s="70" t="s">
        <v>66</v>
      </c>
      <c r="BA222" s="70" t="s">
        <v>66</v>
      </c>
    </row>
    <row r="223" spans="2:53" x14ac:dyDescent="0.25">
      <c r="B223" s="70">
        <v>2024</v>
      </c>
      <c r="C223" s="70">
        <v>891780111</v>
      </c>
      <c r="D223" s="71" t="s">
        <v>63</v>
      </c>
      <c r="E223" s="72" t="s">
        <v>885</v>
      </c>
      <c r="F223" s="72" t="s">
        <v>884</v>
      </c>
      <c r="G223" s="213">
        <v>0</v>
      </c>
      <c r="H223" s="73" t="s">
        <v>72</v>
      </c>
      <c r="I223" s="71" t="s">
        <v>64</v>
      </c>
      <c r="J223" s="72" t="s">
        <v>883</v>
      </c>
      <c r="K223" s="72">
        <v>10360000</v>
      </c>
      <c r="L223" s="70" t="s">
        <v>67</v>
      </c>
      <c r="M223" s="72" t="s">
        <v>882</v>
      </c>
      <c r="N223" s="72">
        <v>1083023147</v>
      </c>
      <c r="O223" s="76">
        <v>14</v>
      </c>
      <c r="P223" s="215">
        <v>45302</v>
      </c>
      <c r="Q223" s="72">
        <v>2126349000</v>
      </c>
      <c r="R223" s="215">
        <v>45313</v>
      </c>
      <c r="S223" s="72">
        <v>10360000</v>
      </c>
      <c r="T223" s="73" t="s">
        <v>65</v>
      </c>
      <c r="U223" s="72">
        <v>93400727</v>
      </c>
      <c r="V223" s="72" t="s">
        <v>773</v>
      </c>
      <c r="W223" s="215">
        <v>45313</v>
      </c>
      <c r="X223" s="215">
        <v>45313</v>
      </c>
      <c r="Y223" s="116" t="s">
        <v>74</v>
      </c>
      <c r="Z223" s="215">
        <v>45457</v>
      </c>
      <c r="AA223" s="80">
        <f t="shared" si="15"/>
        <v>144</v>
      </c>
      <c r="AB223" s="72">
        <v>0</v>
      </c>
      <c r="AC223" s="72">
        <v>0</v>
      </c>
      <c r="AD223" s="72">
        <v>0</v>
      </c>
      <c r="AE223" s="214" t="s">
        <v>74</v>
      </c>
      <c r="AF223" s="80">
        <f t="shared" si="16"/>
        <v>0</v>
      </c>
      <c r="AG223" s="72">
        <v>0</v>
      </c>
      <c r="AH223" s="72">
        <v>0</v>
      </c>
      <c r="AI223" s="214" t="s">
        <v>74</v>
      </c>
      <c r="AJ223" s="73">
        <v>0</v>
      </c>
      <c r="AK223" s="117" t="s">
        <v>74</v>
      </c>
      <c r="AL223" s="117" t="s">
        <v>74</v>
      </c>
      <c r="AM223" s="80">
        <f t="shared" si="17"/>
        <v>0</v>
      </c>
      <c r="AN223" s="80">
        <f>+K223+AC223-AH223</f>
        <v>10360000</v>
      </c>
      <c r="AO223" s="73" t="s">
        <v>66</v>
      </c>
      <c r="AP223" s="72">
        <v>10360000</v>
      </c>
      <c r="AQ223" s="73" t="s">
        <v>95</v>
      </c>
      <c r="AR223" s="72">
        <v>0</v>
      </c>
      <c r="AS223" s="118" t="s">
        <v>74</v>
      </c>
      <c r="AT223" s="216">
        <v>980000</v>
      </c>
      <c r="AU223" s="83">
        <f t="shared" si="18"/>
        <v>9380000</v>
      </c>
      <c r="AV223" s="84">
        <f t="shared" si="19"/>
        <v>9.45945945945946E-2</v>
      </c>
      <c r="AW223" s="214" t="s">
        <v>74</v>
      </c>
      <c r="AX223" s="73" t="s">
        <v>106</v>
      </c>
      <c r="AY223" s="72" t="s">
        <v>881</v>
      </c>
      <c r="AZ223" s="70" t="s">
        <v>66</v>
      </c>
      <c r="BA223" s="70" t="s">
        <v>66</v>
      </c>
    </row>
    <row r="224" spans="2:53" x14ac:dyDescent="0.25">
      <c r="B224" s="70">
        <v>2024</v>
      </c>
      <c r="C224" s="70">
        <v>891780111</v>
      </c>
      <c r="D224" s="71" t="s">
        <v>63</v>
      </c>
      <c r="E224" s="72" t="s">
        <v>880</v>
      </c>
      <c r="F224" s="72" t="s">
        <v>879</v>
      </c>
      <c r="G224" s="213">
        <v>0</v>
      </c>
      <c r="H224" s="73" t="s">
        <v>72</v>
      </c>
      <c r="I224" s="71" t="s">
        <v>64</v>
      </c>
      <c r="J224" s="72" t="s">
        <v>878</v>
      </c>
      <c r="K224" s="72">
        <v>14760000</v>
      </c>
      <c r="L224" s="70" t="s">
        <v>67</v>
      </c>
      <c r="M224" s="72" t="s">
        <v>877</v>
      </c>
      <c r="N224" s="72">
        <v>36667908</v>
      </c>
      <c r="O224" s="76">
        <v>13</v>
      </c>
      <c r="P224" s="214">
        <v>45302</v>
      </c>
      <c r="Q224" s="72">
        <v>4518689382</v>
      </c>
      <c r="R224" s="215">
        <v>45313</v>
      </c>
      <c r="S224" s="72">
        <v>14760000</v>
      </c>
      <c r="T224" s="73" t="s">
        <v>65</v>
      </c>
      <c r="U224" s="72">
        <v>7634885</v>
      </c>
      <c r="V224" s="72" t="s">
        <v>166</v>
      </c>
      <c r="W224" s="215">
        <v>45313</v>
      </c>
      <c r="X224" s="215">
        <v>45313</v>
      </c>
      <c r="Y224" s="116" t="s">
        <v>74</v>
      </c>
      <c r="Z224" s="215">
        <v>45457</v>
      </c>
      <c r="AA224" s="80">
        <f t="shared" si="15"/>
        <v>144</v>
      </c>
      <c r="AB224" s="72">
        <v>0</v>
      </c>
      <c r="AC224" s="72">
        <v>0</v>
      </c>
      <c r="AD224" s="72">
        <v>0</v>
      </c>
      <c r="AE224" s="214" t="s">
        <v>74</v>
      </c>
      <c r="AF224" s="80">
        <f t="shared" si="16"/>
        <v>0</v>
      </c>
      <c r="AG224" s="72">
        <v>0</v>
      </c>
      <c r="AH224" s="72">
        <v>0</v>
      </c>
      <c r="AI224" s="214" t="s">
        <v>74</v>
      </c>
      <c r="AJ224" s="73">
        <v>0</v>
      </c>
      <c r="AK224" s="117" t="s">
        <v>74</v>
      </c>
      <c r="AL224" s="117" t="s">
        <v>74</v>
      </c>
      <c r="AM224" s="80">
        <f t="shared" si="17"/>
        <v>0</v>
      </c>
      <c r="AN224" s="80">
        <f>+K224+AC224-AH224</f>
        <v>14760000</v>
      </c>
      <c r="AO224" s="73" t="s">
        <v>66</v>
      </c>
      <c r="AP224" s="72">
        <v>14760000</v>
      </c>
      <c r="AQ224" s="73" t="s">
        <v>95</v>
      </c>
      <c r="AR224" s="72">
        <v>0</v>
      </c>
      <c r="AS224" s="118" t="s">
        <v>74</v>
      </c>
      <c r="AT224" s="216">
        <v>2700000</v>
      </c>
      <c r="AU224" s="83">
        <f t="shared" si="18"/>
        <v>12060000</v>
      </c>
      <c r="AV224" s="84">
        <f t="shared" si="19"/>
        <v>0.18292682926829268</v>
      </c>
      <c r="AW224" s="214" t="s">
        <v>74</v>
      </c>
      <c r="AX224" s="73" t="s">
        <v>106</v>
      </c>
      <c r="AY224" s="72" t="s">
        <v>876</v>
      </c>
      <c r="AZ224" s="70" t="s">
        <v>66</v>
      </c>
      <c r="BA224" s="70" t="s">
        <v>66</v>
      </c>
    </row>
    <row r="225" spans="2:53" x14ac:dyDescent="0.25">
      <c r="B225" s="70">
        <v>2024</v>
      </c>
      <c r="C225" s="70">
        <v>891780111</v>
      </c>
      <c r="D225" s="71" t="s">
        <v>63</v>
      </c>
      <c r="E225" s="72" t="s">
        <v>875</v>
      </c>
      <c r="F225" s="72" t="s">
        <v>874</v>
      </c>
      <c r="G225" s="213">
        <v>0</v>
      </c>
      <c r="H225" s="73" t="s">
        <v>72</v>
      </c>
      <c r="I225" s="71" t="s">
        <v>64</v>
      </c>
      <c r="J225" s="72" t="s">
        <v>873</v>
      </c>
      <c r="K225" s="72">
        <v>16500000</v>
      </c>
      <c r="L225" s="70" t="s">
        <v>67</v>
      </c>
      <c r="M225" s="72" t="s">
        <v>872</v>
      </c>
      <c r="N225" s="72">
        <v>1081826881</v>
      </c>
      <c r="O225" s="76">
        <v>13</v>
      </c>
      <c r="P225" s="214">
        <v>45302</v>
      </c>
      <c r="Q225" s="72">
        <v>4518689382</v>
      </c>
      <c r="R225" s="215">
        <v>45313</v>
      </c>
      <c r="S225" s="72">
        <v>16500000</v>
      </c>
      <c r="T225" s="73" t="s">
        <v>65</v>
      </c>
      <c r="U225" s="72">
        <v>1192791759</v>
      </c>
      <c r="V225" s="72" t="s">
        <v>871</v>
      </c>
      <c r="W225" s="215">
        <v>45313</v>
      </c>
      <c r="X225" s="215">
        <v>45313</v>
      </c>
      <c r="Y225" s="116" t="s">
        <v>74</v>
      </c>
      <c r="Z225" s="215">
        <v>45457</v>
      </c>
      <c r="AA225" s="80">
        <f t="shared" si="15"/>
        <v>144</v>
      </c>
      <c r="AB225" s="72">
        <v>0</v>
      </c>
      <c r="AC225" s="72">
        <v>0</v>
      </c>
      <c r="AD225" s="72">
        <v>0</v>
      </c>
      <c r="AE225" s="214" t="s">
        <v>74</v>
      </c>
      <c r="AF225" s="80">
        <f t="shared" si="16"/>
        <v>0</v>
      </c>
      <c r="AG225" s="72">
        <v>0</v>
      </c>
      <c r="AH225" s="72">
        <v>0</v>
      </c>
      <c r="AI225" s="214" t="s">
        <v>74</v>
      </c>
      <c r="AJ225" s="73">
        <v>0</v>
      </c>
      <c r="AK225" s="117" t="s">
        <v>74</v>
      </c>
      <c r="AL225" s="117" t="s">
        <v>74</v>
      </c>
      <c r="AM225" s="80">
        <f t="shared" si="17"/>
        <v>0</v>
      </c>
      <c r="AN225" s="80">
        <f>+K225+AC225-AH225</f>
        <v>16500000</v>
      </c>
      <c r="AO225" s="73" t="s">
        <v>66</v>
      </c>
      <c r="AP225" s="72">
        <v>16500000</v>
      </c>
      <c r="AQ225" s="73" t="s">
        <v>95</v>
      </c>
      <c r="AR225" s="72">
        <v>0</v>
      </c>
      <c r="AS225" s="118" t="s">
        <v>74</v>
      </c>
      <c r="AT225" s="216">
        <v>1760000</v>
      </c>
      <c r="AU225" s="83">
        <f t="shared" si="18"/>
        <v>14740000</v>
      </c>
      <c r="AV225" s="84">
        <f t="shared" si="19"/>
        <v>0.10666666666666667</v>
      </c>
      <c r="AW225" s="214" t="s">
        <v>74</v>
      </c>
      <c r="AX225" s="73" t="s">
        <v>106</v>
      </c>
      <c r="AY225" s="72" t="s">
        <v>870</v>
      </c>
      <c r="AZ225" s="70" t="s">
        <v>66</v>
      </c>
      <c r="BA225" s="70" t="s">
        <v>66</v>
      </c>
    </row>
    <row r="226" spans="2:53" x14ac:dyDescent="0.25">
      <c r="B226" s="70">
        <v>2024</v>
      </c>
      <c r="C226" s="70">
        <v>891780111</v>
      </c>
      <c r="D226" s="71" t="s">
        <v>63</v>
      </c>
      <c r="E226" s="72" t="s">
        <v>869</v>
      </c>
      <c r="F226" s="72" t="s">
        <v>868</v>
      </c>
      <c r="G226" s="213">
        <v>0</v>
      </c>
      <c r="H226" s="73" t="s">
        <v>72</v>
      </c>
      <c r="I226" s="71" t="s">
        <v>64</v>
      </c>
      <c r="J226" s="72" t="s">
        <v>867</v>
      </c>
      <c r="K226" s="72">
        <v>16500000</v>
      </c>
      <c r="L226" s="70" t="s">
        <v>67</v>
      </c>
      <c r="M226" s="72" t="s">
        <v>866</v>
      </c>
      <c r="N226" s="72">
        <v>1064804291</v>
      </c>
      <c r="O226" s="76">
        <v>13</v>
      </c>
      <c r="P226" s="214">
        <v>45302</v>
      </c>
      <c r="Q226" s="72">
        <v>4518689382</v>
      </c>
      <c r="R226" s="215">
        <v>45313</v>
      </c>
      <c r="S226" s="72">
        <v>16500000</v>
      </c>
      <c r="T226" s="73" t="s">
        <v>65</v>
      </c>
      <c r="U226" s="72">
        <v>85152695</v>
      </c>
      <c r="V226" s="72" t="s">
        <v>865</v>
      </c>
      <c r="W226" s="215">
        <v>45313</v>
      </c>
      <c r="X226" s="215">
        <v>45313</v>
      </c>
      <c r="Y226" s="116" t="s">
        <v>74</v>
      </c>
      <c r="Z226" s="215">
        <v>45457</v>
      </c>
      <c r="AA226" s="80">
        <f t="shared" si="15"/>
        <v>144</v>
      </c>
      <c r="AB226" s="72">
        <v>0</v>
      </c>
      <c r="AC226" s="72">
        <v>0</v>
      </c>
      <c r="AD226" s="72">
        <v>0</v>
      </c>
      <c r="AE226" s="214" t="s">
        <v>74</v>
      </c>
      <c r="AF226" s="80">
        <f t="shared" si="16"/>
        <v>0</v>
      </c>
      <c r="AG226" s="72">
        <v>0</v>
      </c>
      <c r="AH226" s="72">
        <v>0</v>
      </c>
      <c r="AI226" s="214" t="s">
        <v>74</v>
      </c>
      <c r="AJ226" s="73">
        <v>0</v>
      </c>
      <c r="AK226" s="117" t="s">
        <v>74</v>
      </c>
      <c r="AL226" s="117" t="s">
        <v>74</v>
      </c>
      <c r="AM226" s="80">
        <f t="shared" si="17"/>
        <v>0</v>
      </c>
      <c r="AN226" s="80">
        <f>+K226+AC226-AH226</f>
        <v>16500000</v>
      </c>
      <c r="AO226" s="73" t="s">
        <v>66</v>
      </c>
      <c r="AP226" s="72">
        <v>16500000</v>
      </c>
      <c r="AQ226" s="73" t="s">
        <v>95</v>
      </c>
      <c r="AR226" s="72">
        <v>0</v>
      </c>
      <c r="AS226" s="118" t="s">
        <v>74</v>
      </c>
      <c r="AT226" s="216">
        <v>1760000</v>
      </c>
      <c r="AU226" s="83">
        <f t="shared" si="18"/>
        <v>14740000</v>
      </c>
      <c r="AV226" s="84">
        <f t="shared" si="19"/>
        <v>0.10666666666666667</v>
      </c>
      <c r="AW226" s="214" t="s">
        <v>74</v>
      </c>
      <c r="AX226" s="73" t="s">
        <v>106</v>
      </c>
      <c r="AY226" s="72" t="s">
        <v>864</v>
      </c>
      <c r="AZ226" s="70" t="s">
        <v>66</v>
      </c>
      <c r="BA226" s="70" t="s">
        <v>66</v>
      </c>
    </row>
    <row r="227" spans="2:53" x14ac:dyDescent="0.25">
      <c r="B227" s="70">
        <v>2024</v>
      </c>
      <c r="C227" s="70">
        <v>891780111</v>
      </c>
      <c r="D227" s="71" t="s">
        <v>63</v>
      </c>
      <c r="E227" s="72" t="s">
        <v>863</v>
      </c>
      <c r="F227" s="72" t="s">
        <v>862</v>
      </c>
      <c r="G227" s="213">
        <v>0</v>
      </c>
      <c r="H227" s="73" t="s">
        <v>72</v>
      </c>
      <c r="I227" s="71" t="s">
        <v>64</v>
      </c>
      <c r="J227" s="72" t="s">
        <v>861</v>
      </c>
      <c r="K227" s="72">
        <v>14300000</v>
      </c>
      <c r="L227" s="70" t="s">
        <v>67</v>
      </c>
      <c r="M227" s="72" t="s">
        <v>860</v>
      </c>
      <c r="N227" s="72">
        <v>1100547297</v>
      </c>
      <c r="O227" s="76">
        <v>13</v>
      </c>
      <c r="P227" s="214">
        <v>45302</v>
      </c>
      <c r="Q227" s="72">
        <v>4518689382</v>
      </c>
      <c r="R227" s="215">
        <v>45313</v>
      </c>
      <c r="S227" s="72">
        <v>14300000</v>
      </c>
      <c r="T227" s="73" t="s">
        <v>65</v>
      </c>
      <c r="U227" s="72">
        <v>12548945</v>
      </c>
      <c r="V227" s="72" t="s">
        <v>757</v>
      </c>
      <c r="W227" s="215">
        <v>45313</v>
      </c>
      <c r="X227" s="215">
        <v>45313</v>
      </c>
      <c r="Y227" s="116" t="s">
        <v>74</v>
      </c>
      <c r="Z227" s="215">
        <v>45457</v>
      </c>
      <c r="AA227" s="80">
        <f t="shared" si="15"/>
        <v>144</v>
      </c>
      <c r="AB227" s="72">
        <v>0</v>
      </c>
      <c r="AC227" s="72">
        <v>0</v>
      </c>
      <c r="AD227" s="72">
        <v>0</v>
      </c>
      <c r="AE227" s="214" t="s">
        <v>74</v>
      </c>
      <c r="AF227" s="80">
        <f t="shared" si="16"/>
        <v>0</v>
      </c>
      <c r="AG227" s="72">
        <v>0</v>
      </c>
      <c r="AH227" s="72">
        <v>0</v>
      </c>
      <c r="AI227" s="214" t="s">
        <v>74</v>
      </c>
      <c r="AJ227" s="73">
        <v>0</v>
      </c>
      <c r="AK227" s="117" t="s">
        <v>74</v>
      </c>
      <c r="AL227" s="117" t="s">
        <v>74</v>
      </c>
      <c r="AM227" s="80">
        <f t="shared" si="17"/>
        <v>0</v>
      </c>
      <c r="AN227" s="80">
        <f>+K227+AC227-AH227</f>
        <v>14300000</v>
      </c>
      <c r="AO227" s="73" t="s">
        <v>66</v>
      </c>
      <c r="AP227" s="72">
        <v>14300000</v>
      </c>
      <c r="AQ227" s="73" t="s">
        <v>95</v>
      </c>
      <c r="AR227" s="72">
        <v>0</v>
      </c>
      <c r="AS227" s="118" t="s">
        <v>74</v>
      </c>
      <c r="AT227" s="216">
        <v>900000</v>
      </c>
      <c r="AU227" s="83">
        <f t="shared" si="18"/>
        <v>13400000</v>
      </c>
      <c r="AV227" s="84">
        <f t="shared" si="19"/>
        <v>6.2937062937062943E-2</v>
      </c>
      <c r="AW227" s="214" t="s">
        <v>74</v>
      </c>
      <c r="AX227" s="73" t="s">
        <v>106</v>
      </c>
      <c r="AY227" s="72" t="s">
        <v>859</v>
      </c>
      <c r="AZ227" s="70" t="s">
        <v>66</v>
      </c>
      <c r="BA227" s="70" t="s">
        <v>66</v>
      </c>
    </row>
    <row r="228" spans="2:53" x14ac:dyDescent="0.25">
      <c r="B228" s="70">
        <v>2024</v>
      </c>
      <c r="C228" s="70">
        <v>891780111</v>
      </c>
      <c r="D228" s="71" t="s">
        <v>63</v>
      </c>
      <c r="E228" s="72" t="s">
        <v>858</v>
      </c>
      <c r="F228" s="72" t="s">
        <v>857</v>
      </c>
      <c r="G228" s="213">
        <v>0</v>
      </c>
      <c r="H228" s="73" t="s">
        <v>72</v>
      </c>
      <c r="I228" s="71" t="s">
        <v>64</v>
      </c>
      <c r="J228" s="72" t="s">
        <v>856</v>
      </c>
      <c r="K228" s="72">
        <v>15400000</v>
      </c>
      <c r="L228" s="70" t="s">
        <v>67</v>
      </c>
      <c r="M228" s="72" t="s">
        <v>855</v>
      </c>
      <c r="N228" s="72">
        <v>7628973</v>
      </c>
      <c r="O228" s="76">
        <v>13</v>
      </c>
      <c r="P228" s="214">
        <v>45302</v>
      </c>
      <c r="Q228" s="72">
        <v>4518689382</v>
      </c>
      <c r="R228" s="215">
        <v>45313</v>
      </c>
      <c r="S228" s="72">
        <v>15400000</v>
      </c>
      <c r="T228" s="73" t="s">
        <v>65</v>
      </c>
      <c r="U228" s="72">
        <v>84457182</v>
      </c>
      <c r="V228" s="72" t="s">
        <v>631</v>
      </c>
      <c r="W228" s="215">
        <v>45313</v>
      </c>
      <c r="X228" s="215">
        <v>45313</v>
      </c>
      <c r="Y228" s="116" t="s">
        <v>74</v>
      </c>
      <c r="Z228" s="215">
        <v>45457</v>
      </c>
      <c r="AA228" s="80">
        <f t="shared" si="15"/>
        <v>144</v>
      </c>
      <c r="AB228" s="72">
        <v>0</v>
      </c>
      <c r="AC228" s="72">
        <v>0</v>
      </c>
      <c r="AD228" s="72">
        <v>0</v>
      </c>
      <c r="AE228" s="214" t="s">
        <v>74</v>
      </c>
      <c r="AF228" s="80">
        <f t="shared" si="16"/>
        <v>0</v>
      </c>
      <c r="AG228" s="72">
        <v>0</v>
      </c>
      <c r="AH228" s="72">
        <v>0</v>
      </c>
      <c r="AI228" s="214" t="s">
        <v>74</v>
      </c>
      <c r="AJ228" s="73">
        <v>0</v>
      </c>
      <c r="AK228" s="117" t="s">
        <v>74</v>
      </c>
      <c r="AL228" s="117" t="s">
        <v>74</v>
      </c>
      <c r="AM228" s="80">
        <f t="shared" si="17"/>
        <v>0</v>
      </c>
      <c r="AN228" s="80">
        <f>+K228+AC228-AH228</f>
        <v>15400000</v>
      </c>
      <c r="AO228" s="73" t="s">
        <v>66</v>
      </c>
      <c r="AP228" s="72">
        <v>15400000</v>
      </c>
      <c r="AQ228" s="73" t="s">
        <v>95</v>
      </c>
      <c r="AR228" s="72">
        <v>0</v>
      </c>
      <c r="AS228" s="118" t="s">
        <v>74</v>
      </c>
      <c r="AT228" s="216">
        <v>2000000</v>
      </c>
      <c r="AU228" s="83">
        <f t="shared" si="18"/>
        <v>13400000</v>
      </c>
      <c r="AV228" s="84">
        <f t="shared" si="19"/>
        <v>0.12987012987012986</v>
      </c>
      <c r="AW228" s="214" t="s">
        <v>74</v>
      </c>
      <c r="AX228" s="73" t="s">
        <v>106</v>
      </c>
      <c r="AY228" s="72" t="s">
        <v>854</v>
      </c>
      <c r="AZ228" s="70" t="s">
        <v>66</v>
      </c>
      <c r="BA228" s="70" t="s">
        <v>66</v>
      </c>
    </row>
    <row r="229" spans="2:53" x14ac:dyDescent="0.25">
      <c r="B229" s="70">
        <v>2024</v>
      </c>
      <c r="C229" s="70">
        <v>891780111</v>
      </c>
      <c r="D229" s="71" t="s">
        <v>63</v>
      </c>
      <c r="E229" s="72" t="s">
        <v>853</v>
      </c>
      <c r="F229" s="72" t="s">
        <v>852</v>
      </c>
      <c r="G229" s="213">
        <v>0</v>
      </c>
      <c r="H229" s="73" t="s">
        <v>72</v>
      </c>
      <c r="I229" s="71" t="s">
        <v>64</v>
      </c>
      <c r="J229" s="72" t="s">
        <v>851</v>
      </c>
      <c r="K229" s="72">
        <v>13500000</v>
      </c>
      <c r="L229" s="70" t="s">
        <v>67</v>
      </c>
      <c r="M229" s="72" t="s">
        <v>850</v>
      </c>
      <c r="N229" s="72">
        <v>1082861716</v>
      </c>
      <c r="O229" s="76">
        <v>13</v>
      </c>
      <c r="P229" s="214">
        <v>45302</v>
      </c>
      <c r="Q229" s="72">
        <v>4518689382</v>
      </c>
      <c r="R229" s="215">
        <v>45313</v>
      </c>
      <c r="S229" s="72">
        <v>13500000</v>
      </c>
      <c r="T229" s="73" t="s">
        <v>65</v>
      </c>
      <c r="U229" s="72">
        <v>85449357</v>
      </c>
      <c r="V229" s="72" t="s">
        <v>587</v>
      </c>
      <c r="W229" s="215">
        <v>45313</v>
      </c>
      <c r="X229" s="215">
        <v>45313</v>
      </c>
      <c r="Y229" s="116" t="s">
        <v>74</v>
      </c>
      <c r="Z229" s="215">
        <v>45457</v>
      </c>
      <c r="AA229" s="80">
        <f t="shared" si="15"/>
        <v>144</v>
      </c>
      <c r="AB229" s="72">
        <v>0</v>
      </c>
      <c r="AC229" s="72">
        <v>0</v>
      </c>
      <c r="AD229" s="72">
        <v>0</v>
      </c>
      <c r="AE229" s="214" t="s">
        <v>74</v>
      </c>
      <c r="AF229" s="80">
        <f t="shared" si="16"/>
        <v>0</v>
      </c>
      <c r="AG229" s="72">
        <v>0</v>
      </c>
      <c r="AH229" s="72">
        <v>0</v>
      </c>
      <c r="AI229" s="214" t="s">
        <v>74</v>
      </c>
      <c r="AJ229" s="73">
        <v>0</v>
      </c>
      <c r="AK229" s="117" t="s">
        <v>74</v>
      </c>
      <c r="AL229" s="117" t="s">
        <v>74</v>
      </c>
      <c r="AM229" s="80">
        <f t="shared" si="17"/>
        <v>0</v>
      </c>
      <c r="AN229" s="80">
        <f>+K229+AC229-AH229</f>
        <v>13500000</v>
      </c>
      <c r="AO229" s="73" t="s">
        <v>66</v>
      </c>
      <c r="AP229" s="72">
        <v>13500000</v>
      </c>
      <c r="AQ229" s="73" t="s">
        <v>95</v>
      </c>
      <c r="AR229" s="72">
        <v>0</v>
      </c>
      <c r="AS229" s="118" t="s">
        <v>74</v>
      </c>
      <c r="AT229" s="216">
        <v>1440000</v>
      </c>
      <c r="AU229" s="83">
        <f t="shared" si="18"/>
        <v>12060000</v>
      </c>
      <c r="AV229" s="84">
        <f t="shared" si="19"/>
        <v>0.10666666666666667</v>
      </c>
      <c r="AW229" s="214" t="s">
        <v>74</v>
      </c>
      <c r="AX229" s="73" t="s">
        <v>106</v>
      </c>
      <c r="AY229" s="72" t="s">
        <v>849</v>
      </c>
      <c r="AZ229" s="70" t="s">
        <v>66</v>
      </c>
      <c r="BA229" s="70" t="s">
        <v>66</v>
      </c>
    </row>
    <row r="230" spans="2:53" x14ac:dyDescent="0.25">
      <c r="B230" s="70">
        <v>2024</v>
      </c>
      <c r="C230" s="70">
        <v>891780111</v>
      </c>
      <c r="D230" s="71" t="s">
        <v>63</v>
      </c>
      <c r="E230" s="72" t="s">
        <v>848</v>
      </c>
      <c r="F230" s="72" t="s">
        <v>847</v>
      </c>
      <c r="G230" s="213">
        <v>0</v>
      </c>
      <c r="H230" s="73" t="s">
        <v>72</v>
      </c>
      <c r="I230" s="71" t="s">
        <v>64</v>
      </c>
      <c r="J230" s="72" t="s">
        <v>846</v>
      </c>
      <c r="K230" s="72">
        <v>16500000</v>
      </c>
      <c r="L230" s="70" t="s">
        <v>67</v>
      </c>
      <c r="M230" s="72" t="s">
        <v>845</v>
      </c>
      <c r="N230" s="72">
        <v>1082851727</v>
      </c>
      <c r="O230" s="76">
        <v>13</v>
      </c>
      <c r="P230" s="214">
        <v>45302</v>
      </c>
      <c r="Q230" s="72">
        <v>4518689382</v>
      </c>
      <c r="R230" s="215">
        <v>45313</v>
      </c>
      <c r="S230" s="72">
        <v>16500000</v>
      </c>
      <c r="T230" s="73" t="s">
        <v>65</v>
      </c>
      <c r="U230" s="72">
        <v>85449357</v>
      </c>
      <c r="V230" s="72" t="s">
        <v>587</v>
      </c>
      <c r="W230" s="215">
        <v>45313</v>
      </c>
      <c r="X230" s="215">
        <v>45313</v>
      </c>
      <c r="Y230" s="116" t="s">
        <v>74</v>
      </c>
      <c r="Z230" s="215">
        <v>45457</v>
      </c>
      <c r="AA230" s="80">
        <f t="shared" si="15"/>
        <v>144</v>
      </c>
      <c r="AB230" s="72">
        <v>0</v>
      </c>
      <c r="AC230" s="72">
        <v>0</v>
      </c>
      <c r="AD230" s="72">
        <v>0</v>
      </c>
      <c r="AE230" s="214" t="s">
        <v>74</v>
      </c>
      <c r="AF230" s="80">
        <f t="shared" si="16"/>
        <v>0</v>
      </c>
      <c r="AG230" s="72">
        <v>0</v>
      </c>
      <c r="AH230" s="72">
        <v>0</v>
      </c>
      <c r="AI230" s="214" t="s">
        <v>74</v>
      </c>
      <c r="AJ230" s="73">
        <v>0</v>
      </c>
      <c r="AK230" s="117" t="s">
        <v>74</v>
      </c>
      <c r="AL230" s="117" t="s">
        <v>74</v>
      </c>
      <c r="AM230" s="80">
        <f t="shared" si="17"/>
        <v>0</v>
      </c>
      <c r="AN230" s="80">
        <f>+K230+AC230-AH230</f>
        <v>16500000</v>
      </c>
      <c r="AO230" s="73" t="s">
        <v>66</v>
      </c>
      <c r="AP230" s="72">
        <v>16500000</v>
      </c>
      <c r="AQ230" s="73" t="s">
        <v>95</v>
      </c>
      <c r="AR230" s="72">
        <v>0</v>
      </c>
      <c r="AS230" s="118" t="s">
        <v>74</v>
      </c>
      <c r="AT230" s="216">
        <v>1760000</v>
      </c>
      <c r="AU230" s="83">
        <f t="shared" si="18"/>
        <v>14740000</v>
      </c>
      <c r="AV230" s="84">
        <f t="shared" si="19"/>
        <v>0.10666666666666667</v>
      </c>
      <c r="AW230" s="214" t="s">
        <v>74</v>
      </c>
      <c r="AX230" s="73" t="s">
        <v>106</v>
      </c>
      <c r="AY230" s="72" t="s">
        <v>844</v>
      </c>
      <c r="AZ230" s="70" t="s">
        <v>66</v>
      </c>
      <c r="BA230" s="70" t="s">
        <v>66</v>
      </c>
    </row>
    <row r="231" spans="2:53" x14ac:dyDescent="0.25">
      <c r="B231" s="70">
        <v>2024</v>
      </c>
      <c r="C231" s="70">
        <v>891780111</v>
      </c>
      <c r="D231" s="71" t="s">
        <v>63</v>
      </c>
      <c r="E231" s="72" t="s">
        <v>843</v>
      </c>
      <c r="F231" s="72" t="s">
        <v>842</v>
      </c>
      <c r="G231" s="213">
        <v>0</v>
      </c>
      <c r="H231" s="73" t="s">
        <v>72</v>
      </c>
      <c r="I231" s="71" t="s">
        <v>64</v>
      </c>
      <c r="J231" s="72" t="s">
        <v>841</v>
      </c>
      <c r="K231" s="72">
        <v>20500000</v>
      </c>
      <c r="L231" s="70" t="s">
        <v>67</v>
      </c>
      <c r="M231" s="72" t="s">
        <v>840</v>
      </c>
      <c r="N231" s="72">
        <v>1082882287</v>
      </c>
      <c r="O231" s="76">
        <v>13</v>
      </c>
      <c r="P231" s="214">
        <v>45302</v>
      </c>
      <c r="Q231" s="72">
        <v>4518689382</v>
      </c>
      <c r="R231" s="215">
        <v>45313</v>
      </c>
      <c r="S231" s="72">
        <v>20500000</v>
      </c>
      <c r="T231" s="73" t="s">
        <v>65</v>
      </c>
      <c r="U231" s="72">
        <v>12621405</v>
      </c>
      <c r="V231" s="72" t="s">
        <v>546</v>
      </c>
      <c r="W231" s="215">
        <v>45313</v>
      </c>
      <c r="X231" s="215">
        <v>45313</v>
      </c>
      <c r="Y231" s="116" t="s">
        <v>74</v>
      </c>
      <c r="Z231" s="215">
        <v>45457</v>
      </c>
      <c r="AA231" s="80">
        <f t="shared" si="15"/>
        <v>144</v>
      </c>
      <c r="AB231" s="72">
        <v>0</v>
      </c>
      <c r="AC231" s="72">
        <v>0</v>
      </c>
      <c r="AD231" s="72">
        <v>0</v>
      </c>
      <c r="AE231" s="214" t="s">
        <v>74</v>
      </c>
      <c r="AF231" s="80">
        <f t="shared" si="16"/>
        <v>0</v>
      </c>
      <c r="AG231" s="72">
        <v>0</v>
      </c>
      <c r="AH231" s="72">
        <v>0</v>
      </c>
      <c r="AI231" s="214" t="s">
        <v>74</v>
      </c>
      <c r="AJ231" s="73">
        <v>0</v>
      </c>
      <c r="AK231" s="117" t="s">
        <v>74</v>
      </c>
      <c r="AL231" s="117" t="s">
        <v>74</v>
      </c>
      <c r="AM231" s="80">
        <f t="shared" si="17"/>
        <v>0</v>
      </c>
      <c r="AN231" s="80">
        <f>+K231+AC231-AH231</f>
        <v>20500000</v>
      </c>
      <c r="AO231" s="73" t="s">
        <v>66</v>
      </c>
      <c r="AP231" s="72">
        <v>20500000</v>
      </c>
      <c r="AQ231" s="73" t="s">
        <v>95</v>
      </c>
      <c r="AR231" s="72">
        <v>0</v>
      </c>
      <c r="AS231" s="118" t="s">
        <v>74</v>
      </c>
      <c r="AT231" s="216">
        <v>2187000</v>
      </c>
      <c r="AU231" s="83">
        <f t="shared" si="18"/>
        <v>18313000</v>
      </c>
      <c r="AV231" s="84">
        <f t="shared" si="19"/>
        <v>0.10668292682926829</v>
      </c>
      <c r="AW231" s="214" t="s">
        <v>74</v>
      </c>
      <c r="AX231" s="73" t="s">
        <v>106</v>
      </c>
      <c r="AY231" s="72" t="s">
        <v>839</v>
      </c>
      <c r="AZ231" s="70" t="s">
        <v>66</v>
      </c>
      <c r="BA231" s="70" t="s">
        <v>66</v>
      </c>
    </row>
    <row r="232" spans="2:53" x14ac:dyDescent="0.25">
      <c r="B232" s="70">
        <v>2024</v>
      </c>
      <c r="C232" s="70">
        <v>891780111</v>
      </c>
      <c r="D232" s="71" t="s">
        <v>63</v>
      </c>
      <c r="E232" s="72" t="s">
        <v>838</v>
      </c>
      <c r="F232" s="72" t="s">
        <v>837</v>
      </c>
      <c r="G232" s="213">
        <v>0</v>
      </c>
      <c r="H232" s="73" t="s">
        <v>72</v>
      </c>
      <c r="I232" s="71" t="s">
        <v>64</v>
      </c>
      <c r="J232" s="72" t="s">
        <v>836</v>
      </c>
      <c r="K232" s="72">
        <v>14760000</v>
      </c>
      <c r="L232" s="70" t="s">
        <v>67</v>
      </c>
      <c r="M232" s="72" t="s">
        <v>835</v>
      </c>
      <c r="N232" s="72">
        <v>1084789581</v>
      </c>
      <c r="O232" s="76">
        <v>13</v>
      </c>
      <c r="P232" s="214">
        <v>45302</v>
      </c>
      <c r="Q232" s="72">
        <v>4518689382</v>
      </c>
      <c r="R232" s="215">
        <v>45313</v>
      </c>
      <c r="S232" s="72">
        <v>14760000</v>
      </c>
      <c r="T232" s="73" t="s">
        <v>65</v>
      </c>
      <c r="U232" s="72">
        <v>72004252</v>
      </c>
      <c r="V232" s="72" t="s">
        <v>671</v>
      </c>
      <c r="W232" s="215">
        <v>45313</v>
      </c>
      <c r="X232" s="215">
        <v>45313</v>
      </c>
      <c r="Y232" s="116" t="s">
        <v>74</v>
      </c>
      <c r="Z232" s="215">
        <v>45457</v>
      </c>
      <c r="AA232" s="80">
        <f t="shared" si="15"/>
        <v>144</v>
      </c>
      <c r="AB232" s="72">
        <v>0</v>
      </c>
      <c r="AC232" s="72">
        <v>0</v>
      </c>
      <c r="AD232" s="72">
        <v>0</v>
      </c>
      <c r="AE232" s="214" t="s">
        <v>74</v>
      </c>
      <c r="AF232" s="80">
        <f t="shared" si="16"/>
        <v>0</v>
      </c>
      <c r="AG232" s="72">
        <v>0</v>
      </c>
      <c r="AH232" s="72">
        <v>0</v>
      </c>
      <c r="AI232" s="214" t="s">
        <v>74</v>
      </c>
      <c r="AJ232" s="73">
        <v>0</v>
      </c>
      <c r="AK232" s="117" t="s">
        <v>74</v>
      </c>
      <c r="AL232" s="117" t="s">
        <v>74</v>
      </c>
      <c r="AM232" s="80">
        <f t="shared" si="17"/>
        <v>0</v>
      </c>
      <c r="AN232" s="80">
        <f>+K232+AC232-AH232</f>
        <v>14760000</v>
      </c>
      <c r="AO232" s="73" t="s">
        <v>66</v>
      </c>
      <c r="AP232" s="72">
        <v>14760000</v>
      </c>
      <c r="AQ232" s="73" t="s">
        <v>95</v>
      </c>
      <c r="AR232" s="72">
        <v>0</v>
      </c>
      <c r="AS232" s="118" t="s">
        <v>74</v>
      </c>
      <c r="AT232" s="216">
        <v>2700000</v>
      </c>
      <c r="AU232" s="83">
        <f t="shared" si="18"/>
        <v>12060000</v>
      </c>
      <c r="AV232" s="84">
        <f t="shared" si="19"/>
        <v>0.18292682926829268</v>
      </c>
      <c r="AW232" s="214" t="s">
        <v>74</v>
      </c>
      <c r="AX232" s="73" t="s">
        <v>106</v>
      </c>
      <c r="AY232" s="72" t="s">
        <v>834</v>
      </c>
      <c r="AZ232" s="70" t="s">
        <v>66</v>
      </c>
      <c r="BA232" s="70" t="s">
        <v>66</v>
      </c>
    </row>
    <row r="233" spans="2:53" x14ac:dyDescent="0.25">
      <c r="B233" s="70">
        <v>2024</v>
      </c>
      <c r="C233" s="70">
        <v>891780111</v>
      </c>
      <c r="D233" s="71" t="s">
        <v>63</v>
      </c>
      <c r="E233" s="72" t="s">
        <v>833</v>
      </c>
      <c r="F233" s="72" t="s">
        <v>832</v>
      </c>
      <c r="G233" s="213">
        <v>0</v>
      </c>
      <c r="H233" s="73" t="s">
        <v>72</v>
      </c>
      <c r="I233" s="71" t="s">
        <v>64</v>
      </c>
      <c r="J233" s="72" t="s">
        <v>831</v>
      </c>
      <c r="K233" s="72">
        <v>13417000</v>
      </c>
      <c r="L233" s="70" t="s">
        <v>67</v>
      </c>
      <c r="M233" s="72" t="s">
        <v>830</v>
      </c>
      <c r="N233" s="72">
        <v>1082972337</v>
      </c>
      <c r="O233" s="76">
        <v>14</v>
      </c>
      <c r="P233" s="215">
        <v>45302</v>
      </c>
      <c r="Q233" s="72">
        <v>2126349000</v>
      </c>
      <c r="R233" s="215">
        <v>45313</v>
      </c>
      <c r="S233" s="72">
        <v>13417000</v>
      </c>
      <c r="T233" s="73" t="s">
        <v>65</v>
      </c>
      <c r="U233" s="72">
        <v>84457182</v>
      </c>
      <c r="V233" s="72" t="s">
        <v>631</v>
      </c>
      <c r="W233" s="215">
        <v>45313</v>
      </c>
      <c r="X233" s="215">
        <v>45313</v>
      </c>
      <c r="Y233" s="116" t="s">
        <v>74</v>
      </c>
      <c r="Z233" s="215">
        <v>45457</v>
      </c>
      <c r="AA233" s="80">
        <f t="shared" si="15"/>
        <v>144</v>
      </c>
      <c r="AB233" s="72">
        <v>0</v>
      </c>
      <c r="AC233" s="72">
        <v>0</v>
      </c>
      <c r="AD233" s="72">
        <v>0</v>
      </c>
      <c r="AE233" s="214" t="s">
        <v>74</v>
      </c>
      <c r="AF233" s="80">
        <f t="shared" si="16"/>
        <v>0</v>
      </c>
      <c r="AG233" s="72">
        <v>0</v>
      </c>
      <c r="AH233" s="72">
        <v>0</v>
      </c>
      <c r="AI233" s="214" t="s">
        <v>74</v>
      </c>
      <c r="AJ233" s="73">
        <v>0</v>
      </c>
      <c r="AK233" s="117" t="s">
        <v>74</v>
      </c>
      <c r="AL233" s="117" t="s">
        <v>74</v>
      </c>
      <c r="AM233" s="80">
        <f t="shared" si="17"/>
        <v>0</v>
      </c>
      <c r="AN233" s="80">
        <f>+K233+AC233-AH233</f>
        <v>13417000</v>
      </c>
      <c r="AO233" s="73" t="s">
        <v>66</v>
      </c>
      <c r="AP233" s="72">
        <v>13417000</v>
      </c>
      <c r="AQ233" s="73" t="s">
        <v>95</v>
      </c>
      <c r="AR233" s="72">
        <v>0</v>
      </c>
      <c r="AS233" s="118" t="s">
        <v>74</v>
      </c>
      <c r="AT233" s="216">
        <v>2250000</v>
      </c>
      <c r="AU233" s="83">
        <f t="shared" si="18"/>
        <v>11167000</v>
      </c>
      <c r="AV233" s="84">
        <f t="shared" si="19"/>
        <v>0.16769769695162853</v>
      </c>
      <c r="AW233" s="214" t="s">
        <v>74</v>
      </c>
      <c r="AX233" s="73" t="s">
        <v>106</v>
      </c>
      <c r="AY233" s="72" t="s">
        <v>829</v>
      </c>
      <c r="AZ233" s="70" t="s">
        <v>66</v>
      </c>
      <c r="BA233" s="70" t="s">
        <v>66</v>
      </c>
    </row>
    <row r="234" spans="2:53" x14ac:dyDescent="0.25">
      <c r="B234" s="70">
        <v>2024</v>
      </c>
      <c r="C234" s="70">
        <v>891780111</v>
      </c>
      <c r="D234" s="71" t="s">
        <v>63</v>
      </c>
      <c r="E234" s="72" t="s">
        <v>828</v>
      </c>
      <c r="F234" s="72" t="s">
        <v>827</v>
      </c>
      <c r="G234" s="213">
        <v>0</v>
      </c>
      <c r="H234" s="73" t="s">
        <v>72</v>
      </c>
      <c r="I234" s="71" t="s">
        <v>64</v>
      </c>
      <c r="J234" s="72" t="s">
        <v>826</v>
      </c>
      <c r="K234" s="72">
        <v>14760000</v>
      </c>
      <c r="L234" s="70" t="s">
        <v>67</v>
      </c>
      <c r="M234" s="72" t="s">
        <v>825</v>
      </c>
      <c r="N234" s="72">
        <v>57461875</v>
      </c>
      <c r="O234" s="76">
        <v>13</v>
      </c>
      <c r="P234" s="214">
        <v>45302</v>
      </c>
      <c r="Q234" s="72">
        <v>4518689382</v>
      </c>
      <c r="R234" s="215">
        <v>45313</v>
      </c>
      <c r="S234" s="72">
        <v>14760000</v>
      </c>
      <c r="T234" s="73" t="s">
        <v>65</v>
      </c>
      <c r="U234" s="72">
        <v>7634885</v>
      </c>
      <c r="V234" s="72" t="s">
        <v>166</v>
      </c>
      <c r="W234" s="215">
        <v>45313</v>
      </c>
      <c r="X234" s="215">
        <v>45313</v>
      </c>
      <c r="Y234" s="116" t="s">
        <v>74</v>
      </c>
      <c r="Z234" s="215">
        <v>45457</v>
      </c>
      <c r="AA234" s="80">
        <f t="shared" si="15"/>
        <v>144</v>
      </c>
      <c r="AB234" s="72">
        <v>0</v>
      </c>
      <c r="AC234" s="72">
        <v>0</v>
      </c>
      <c r="AD234" s="72">
        <v>0</v>
      </c>
      <c r="AE234" s="214" t="s">
        <v>74</v>
      </c>
      <c r="AF234" s="80">
        <f t="shared" si="16"/>
        <v>0</v>
      </c>
      <c r="AG234" s="72">
        <v>0</v>
      </c>
      <c r="AH234" s="72">
        <v>0</v>
      </c>
      <c r="AI234" s="214" t="s">
        <v>74</v>
      </c>
      <c r="AJ234" s="73">
        <v>0</v>
      </c>
      <c r="AK234" s="117" t="s">
        <v>74</v>
      </c>
      <c r="AL234" s="117" t="s">
        <v>74</v>
      </c>
      <c r="AM234" s="80">
        <f t="shared" si="17"/>
        <v>0</v>
      </c>
      <c r="AN234" s="80">
        <f>+K234+AC234-AH234</f>
        <v>14760000</v>
      </c>
      <c r="AO234" s="73" t="s">
        <v>66</v>
      </c>
      <c r="AP234" s="72">
        <v>14760000</v>
      </c>
      <c r="AQ234" s="73" t="s">
        <v>95</v>
      </c>
      <c r="AR234" s="72">
        <v>0</v>
      </c>
      <c r="AS234" s="118" t="s">
        <v>74</v>
      </c>
      <c r="AT234" s="216">
        <v>2700000</v>
      </c>
      <c r="AU234" s="83">
        <f t="shared" si="18"/>
        <v>12060000</v>
      </c>
      <c r="AV234" s="84">
        <f t="shared" si="19"/>
        <v>0.18292682926829268</v>
      </c>
      <c r="AW234" s="214" t="s">
        <v>74</v>
      </c>
      <c r="AX234" s="73" t="s">
        <v>106</v>
      </c>
      <c r="AY234" s="72" t="s">
        <v>824</v>
      </c>
      <c r="AZ234" s="70" t="s">
        <v>66</v>
      </c>
      <c r="BA234" s="70" t="s">
        <v>66</v>
      </c>
    </row>
    <row r="235" spans="2:53" x14ac:dyDescent="0.25">
      <c r="B235" s="70">
        <v>2024</v>
      </c>
      <c r="C235" s="70">
        <v>891780111</v>
      </c>
      <c r="D235" s="71" t="s">
        <v>63</v>
      </c>
      <c r="E235" s="72" t="s">
        <v>823</v>
      </c>
      <c r="F235" s="72" t="s">
        <v>822</v>
      </c>
      <c r="G235" s="213">
        <v>0</v>
      </c>
      <c r="H235" s="73" t="s">
        <v>72</v>
      </c>
      <c r="I235" s="71" t="s">
        <v>64</v>
      </c>
      <c r="J235" s="72" t="s">
        <v>821</v>
      </c>
      <c r="K235" s="72">
        <v>16500000</v>
      </c>
      <c r="L235" s="70" t="s">
        <v>67</v>
      </c>
      <c r="M235" s="72" t="s">
        <v>820</v>
      </c>
      <c r="N235" s="72">
        <v>7144506</v>
      </c>
      <c r="O235" s="76">
        <v>13</v>
      </c>
      <c r="P235" s="214">
        <v>45302</v>
      </c>
      <c r="Q235" s="72">
        <v>4518689382</v>
      </c>
      <c r="R235" s="215">
        <v>45313</v>
      </c>
      <c r="S235" s="72">
        <v>16500000</v>
      </c>
      <c r="T235" s="73" t="s">
        <v>65</v>
      </c>
      <c r="U235" s="72">
        <v>85449357</v>
      </c>
      <c r="V235" s="72" t="s">
        <v>587</v>
      </c>
      <c r="W235" s="215">
        <v>45313</v>
      </c>
      <c r="X235" s="215">
        <v>45313</v>
      </c>
      <c r="Y235" s="116" t="s">
        <v>74</v>
      </c>
      <c r="Z235" s="215">
        <v>45457</v>
      </c>
      <c r="AA235" s="80">
        <f t="shared" si="15"/>
        <v>144</v>
      </c>
      <c r="AB235" s="72">
        <v>0</v>
      </c>
      <c r="AC235" s="72">
        <v>0</v>
      </c>
      <c r="AD235" s="72">
        <v>0</v>
      </c>
      <c r="AE235" s="214" t="s">
        <v>74</v>
      </c>
      <c r="AF235" s="80">
        <f t="shared" si="16"/>
        <v>0</v>
      </c>
      <c r="AG235" s="72">
        <v>0</v>
      </c>
      <c r="AH235" s="72">
        <v>0</v>
      </c>
      <c r="AI235" s="214" t="s">
        <v>74</v>
      </c>
      <c r="AJ235" s="73">
        <v>0</v>
      </c>
      <c r="AK235" s="117" t="s">
        <v>74</v>
      </c>
      <c r="AL235" s="117" t="s">
        <v>74</v>
      </c>
      <c r="AM235" s="80">
        <f t="shared" si="17"/>
        <v>0</v>
      </c>
      <c r="AN235" s="80">
        <f>+K235+AC235-AH235</f>
        <v>16500000</v>
      </c>
      <c r="AO235" s="73" t="s">
        <v>66</v>
      </c>
      <c r="AP235" s="72">
        <v>16500000</v>
      </c>
      <c r="AQ235" s="73" t="s">
        <v>95</v>
      </c>
      <c r="AR235" s="72">
        <v>0</v>
      </c>
      <c r="AS235" s="118" t="s">
        <v>74</v>
      </c>
      <c r="AT235" s="216">
        <v>1760000</v>
      </c>
      <c r="AU235" s="83">
        <f t="shared" si="18"/>
        <v>14740000</v>
      </c>
      <c r="AV235" s="84">
        <f t="shared" si="19"/>
        <v>0.10666666666666667</v>
      </c>
      <c r="AW235" s="214" t="s">
        <v>74</v>
      </c>
      <c r="AX235" s="73" t="s">
        <v>106</v>
      </c>
      <c r="AY235" s="72" t="s">
        <v>819</v>
      </c>
      <c r="AZ235" s="70" t="s">
        <v>66</v>
      </c>
      <c r="BA235" s="70" t="s">
        <v>66</v>
      </c>
    </row>
    <row r="236" spans="2:53" x14ac:dyDescent="0.25">
      <c r="B236" s="70">
        <v>2024</v>
      </c>
      <c r="C236" s="70">
        <v>891780111</v>
      </c>
      <c r="D236" s="71" t="s">
        <v>63</v>
      </c>
      <c r="E236" s="72" t="s">
        <v>818</v>
      </c>
      <c r="F236" s="72" t="s">
        <v>817</v>
      </c>
      <c r="G236" s="213">
        <v>0</v>
      </c>
      <c r="H236" s="73" t="s">
        <v>72</v>
      </c>
      <c r="I236" s="71" t="s">
        <v>64</v>
      </c>
      <c r="J236" s="72" t="s">
        <v>816</v>
      </c>
      <c r="K236" s="72">
        <v>27000000</v>
      </c>
      <c r="L236" s="70" t="s">
        <v>67</v>
      </c>
      <c r="M236" s="72" t="s">
        <v>815</v>
      </c>
      <c r="N236" s="72">
        <v>41612964</v>
      </c>
      <c r="O236" s="76">
        <v>13</v>
      </c>
      <c r="P236" s="214">
        <v>45302</v>
      </c>
      <c r="Q236" s="72">
        <v>4518689382</v>
      </c>
      <c r="R236" s="215">
        <v>45313</v>
      </c>
      <c r="S236" s="72">
        <v>27000000</v>
      </c>
      <c r="T236" s="73" t="s">
        <v>65</v>
      </c>
      <c r="U236" s="72">
        <v>12621405</v>
      </c>
      <c r="V236" s="72" t="s">
        <v>546</v>
      </c>
      <c r="W236" s="215">
        <v>45313</v>
      </c>
      <c r="X236" s="215">
        <v>45313</v>
      </c>
      <c r="Y236" s="116" t="s">
        <v>74</v>
      </c>
      <c r="Z236" s="215">
        <v>45457</v>
      </c>
      <c r="AA236" s="80">
        <f t="shared" si="15"/>
        <v>144</v>
      </c>
      <c r="AB236" s="72">
        <v>0</v>
      </c>
      <c r="AC236" s="72">
        <v>0</v>
      </c>
      <c r="AD236" s="72">
        <v>0</v>
      </c>
      <c r="AE236" s="214" t="s">
        <v>74</v>
      </c>
      <c r="AF236" s="80">
        <f t="shared" si="16"/>
        <v>0</v>
      </c>
      <c r="AG236" s="72">
        <v>0</v>
      </c>
      <c r="AH236" s="72">
        <v>0</v>
      </c>
      <c r="AI236" s="214" t="s">
        <v>74</v>
      </c>
      <c r="AJ236" s="73">
        <v>0</v>
      </c>
      <c r="AK236" s="117" t="s">
        <v>74</v>
      </c>
      <c r="AL236" s="117" t="s">
        <v>74</v>
      </c>
      <c r="AM236" s="80">
        <f t="shared" si="17"/>
        <v>0</v>
      </c>
      <c r="AN236" s="80">
        <f>+K236+AC236-AH236</f>
        <v>27000000</v>
      </c>
      <c r="AO236" s="73" t="s">
        <v>66</v>
      </c>
      <c r="AP236" s="72">
        <v>27000000</v>
      </c>
      <c r="AQ236" s="73" t="s">
        <v>95</v>
      </c>
      <c r="AR236" s="72">
        <v>0</v>
      </c>
      <c r="AS236" s="118" t="s">
        <v>74</v>
      </c>
      <c r="AT236" s="216">
        <v>2880000</v>
      </c>
      <c r="AU236" s="83">
        <f t="shared" si="18"/>
        <v>24120000</v>
      </c>
      <c r="AV236" s="84">
        <f t="shared" si="19"/>
        <v>0.10666666666666667</v>
      </c>
      <c r="AW236" s="214" t="s">
        <v>74</v>
      </c>
      <c r="AX236" s="73" t="s">
        <v>106</v>
      </c>
      <c r="AY236" s="72" t="s">
        <v>814</v>
      </c>
      <c r="AZ236" s="70" t="s">
        <v>66</v>
      </c>
      <c r="BA236" s="70" t="s">
        <v>66</v>
      </c>
    </row>
    <row r="237" spans="2:53" x14ac:dyDescent="0.25">
      <c r="B237" s="70">
        <v>2024</v>
      </c>
      <c r="C237" s="70">
        <v>891780111</v>
      </c>
      <c r="D237" s="71" t="s">
        <v>63</v>
      </c>
      <c r="E237" s="72" t="s">
        <v>813</v>
      </c>
      <c r="F237" s="72" t="s">
        <v>812</v>
      </c>
      <c r="G237" s="213">
        <v>0</v>
      </c>
      <c r="H237" s="73" t="s">
        <v>72</v>
      </c>
      <c r="I237" s="71" t="s">
        <v>64</v>
      </c>
      <c r="J237" s="72" t="s">
        <v>811</v>
      </c>
      <c r="K237" s="72">
        <v>16390000</v>
      </c>
      <c r="L237" s="70" t="s">
        <v>67</v>
      </c>
      <c r="M237" s="72" t="s">
        <v>810</v>
      </c>
      <c r="N237" s="72">
        <v>1083017229</v>
      </c>
      <c r="O237" s="76">
        <v>13</v>
      </c>
      <c r="P237" s="214">
        <v>45302</v>
      </c>
      <c r="Q237" s="72">
        <v>4518689382</v>
      </c>
      <c r="R237" s="215">
        <v>45313</v>
      </c>
      <c r="S237" s="72">
        <v>16390000</v>
      </c>
      <c r="T237" s="73" t="s">
        <v>65</v>
      </c>
      <c r="U237" s="72">
        <v>72175281</v>
      </c>
      <c r="V237" s="72" t="s">
        <v>809</v>
      </c>
      <c r="W237" s="215">
        <v>45313</v>
      </c>
      <c r="X237" s="215">
        <v>45313</v>
      </c>
      <c r="Y237" s="116" t="s">
        <v>74</v>
      </c>
      <c r="Z237" s="215">
        <v>45457</v>
      </c>
      <c r="AA237" s="80">
        <f t="shared" si="15"/>
        <v>144</v>
      </c>
      <c r="AB237" s="72">
        <v>0</v>
      </c>
      <c r="AC237" s="72">
        <v>0</v>
      </c>
      <c r="AD237" s="72">
        <v>0</v>
      </c>
      <c r="AE237" s="214" t="s">
        <v>74</v>
      </c>
      <c r="AF237" s="80">
        <f t="shared" si="16"/>
        <v>0</v>
      </c>
      <c r="AG237" s="72">
        <v>0</v>
      </c>
      <c r="AH237" s="72">
        <v>0</v>
      </c>
      <c r="AI237" s="214" t="s">
        <v>74</v>
      </c>
      <c r="AJ237" s="73">
        <v>0</v>
      </c>
      <c r="AK237" s="117" t="s">
        <v>74</v>
      </c>
      <c r="AL237" s="117" t="s">
        <v>74</v>
      </c>
      <c r="AM237" s="80">
        <f t="shared" si="17"/>
        <v>0</v>
      </c>
      <c r="AN237" s="80">
        <f>+K237+AC237-AH237</f>
        <v>16390000</v>
      </c>
      <c r="AO237" s="73" t="s">
        <v>66</v>
      </c>
      <c r="AP237" s="72">
        <v>16390000</v>
      </c>
      <c r="AQ237" s="73" t="s">
        <v>95</v>
      </c>
      <c r="AR237" s="72">
        <v>0</v>
      </c>
      <c r="AS237" s="118" t="s">
        <v>74</v>
      </c>
      <c r="AT237" s="216">
        <v>1650000</v>
      </c>
      <c r="AU237" s="83">
        <f t="shared" si="18"/>
        <v>14740000</v>
      </c>
      <c r="AV237" s="84">
        <f t="shared" si="19"/>
        <v>0.10067114093959731</v>
      </c>
      <c r="AW237" s="214" t="s">
        <v>74</v>
      </c>
      <c r="AX237" s="73" t="s">
        <v>106</v>
      </c>
      <c r="AY237" s="72" t="s">
        <v>808</v>
      </c>
      <c r="AZ237" s="70" t="s">
        <v>66</v>
      </c>
      <c r="BA237" s="70" t="s">
        <v>66</v>
      </c>
    </row>
    <row r="238" spans="2:53" x14ac:dyDescent="0.25">
      <c r="B238" s="70">
        <v>2024</v>
      </c>
      <c r="C238" s="70">
        <v>891780111</v>
      </c>
      <c r="D238" s="71" t="s">
        <v>63</v>
      </c>
      <c r="E238" s="72" t="s">
        <v>807</v>
      </c>
      <c r="F238" s="72" t="s">
        <v>806</v>
      </c>
      <c r="G238" s="213">
        <v>0</v>
      </c>
      <c r="H238" s="73" t="s">
        <v>72</v>
      </c>
      <c r="I238" s="71" t="s">
        <v>64</v>
      </c>
      <c r="J238" s="72" t="s">
        <v>805</v>
      </c>
      <c r="K238" s="72">
        <v>13667000</v>
      </c>
      <c r="L238" s="70" t="s">
        <v>67</v>
      </c>
      <c r="M238" s="72" t="s">
        <v>804</v>
      </c>
      <c r="N238" s="72">
        <v>1082974742</v>
      </c>
      <c r="O238" s="76">
        <v>14</v>
      </c>
      <c r="P238" s="215">
        <v>45302</v>
      </c>
      <c r="Q238" s="72">
        <v>2126349000</v>
      </c>
      <c r="R238" s="215">
        <v>45313</v>
      </c>
      <c r="S238" s="72">
        <v>13667000</v>
      </c>
      <c r="T238" s="73" t="s">
        <v>65</v>
      </c>
      <c r="U238" s="72">
        <v>57297693</v>
      </c>
      <c r="V238" s="72" t="s">
        <v>708</v>
      </c>
      <c r="W238" s="215">
        <v>45313</v>
      </c>
      <c r="X238" s="215">
        <v>45313</v>
      </c>
      <c r="Y238" s="116" t="s">
        <v>74</v>
      </c>
      <c r="Z238" s="215">
        <v>45457</v>
      </c>
      <c r="AA238" s="80">
        <f t="shared" si="15"/>
        <v>144</v>
      </c>
      <c r="AB238" s="72">
        <v>0</v>
      </c>
      <c r="AC238" s="72">
        <v>0</v>
      </c>
      <c r="AD238" s="72">
        <v>0</v>
      </c>
      <c r="AE238" s="214" t="s">
        <v>74</v>
      </c>
      <c r="AF238" s="80">
        <f t="shared" si="16"/>
        <v>0</v>
      </c>
      <c r="AG238" s="72">
        <v>0</v>
      </c>
      <c r="AH238" s="72">
        <v>0</v>
      </c>
      <c r="AI238" s="214" t="s">
        <v>74</v>
      </c>
      <c r="AJ238" s="73">
        <v>0</v>
      </c>
      <c r="AK238" s="117" t="s">
        <v>74</v>
      </c>
      <c r="AL238" s="117" t="s">
        <v>74</v>
      </c>
      <c r="AM238" s="80">
        <f t="shared" si="17"/>
        <v>0</v>
      </c>
      <c r="AN238" s="80">
        <f>+K238+AC238-AH238</f>
        <v>13667000</v>
      </c>
      <c r="AO238" s="73" t="s">
        <v>66</v>
      </c>
      <c r="AP238" s="72">
        <v>13667000</v>
      </c>
      <c r="AQ238" s="73" t="s">
        <v>95</v>
      </c>
      <c r="AR238" s="72">
        <v>0</v>
      </c>
      <c r="AS238" s="118" t="s">
        <v>74</v>
      </c>
      <c r="AT238" s="216">
        <v>2500000</v>
      </c>
      <c r="AU238" s="83">
        <f t="shared" si="18"/>
        <v>11167000</v>
      </c>
      <c r="AV238" s="84">
        <f t="shared" si="19"/>
        <v>0.18292236774712811</v>
      </c>
      <c r="AW238" s="214" t="s">
        <v>74</v>
      </c>
      <c r="AX238" s="73" t="s">
        <v>106</v>
      </c>
      <c r="AY238" s="72" t="s">
        <v>803</v>
      </c>
      <c r="AZ238" s="70" t="s">
        <v>66</v>
      </c>
      <c r="BA238" s="70" t="s">
        <v>66</v>
      </c>
    </row>
    <row r="239" spans="2:53" x14ac:dyDescent="0.25">
      <c r="B239" s="70">
        <v>2024</v>
      </c>
      <c r="C239" s="70">
        <v>891780111</v>
      </c>
      <c r="D239" s="71" t="s">
        <v>63</v>
      </c>
      <c r="E239" s="72" t="s">
        <v>802</v>
      </c>
      <c r="F239" s="72" t="s">
        <v>801</v>
      </c>
      <c r="G239" s="213">
        <v>0</v>
      </c>
      <c r="H239" s="73" t="s">
        <v>72</v>
      </c>
      <c r="I239" s="71" t="s">
        <v>64</v>
      </c>
      <c r="J239" s="72" t="s">
        <v>796</v>
      </c>
      <c r="K239" s="72">
        <v>5750000</v>
      </c>
      <c r="L239" s="70" t="s">
        <v>67</v>
      </c>
      <c r="M239" s="72" t="s">
        <v>800</v>
      </c>
      <c r="N239" s="72">
        <v>1082941708</v>
      </c>
      <c r="O239" s="72">
        <v>50</v>
      </c>
      <c r="P239" s="215">
        <v>45306</v>
      </c>
      <c r="Q239" s="72">
        <v>318249309.38</v>
      </c>
      <c r="R239" s="215">
        <v>45313</v>
      </c>
      <c r="S239" s="72">
        <v>5750000</v>
      </c>
      <c r="T239" s="73" t="s">
        <v>65</v>
      </c>
      <c r="U239" s="72">
        <v>1082870070</v>
      </c>
      <c r="V239" s="72" t="s">
        <v>625</v>
      </c>
      <c r="W239" s="215">
        <v>45313</v>
      </c>
      <c r="X239" s="215">
        <v>45313</v>
      </c>
      <c r="Y239" s="116" t="s">
        <v>74</v>
      </c>
      <c r="Z239" s="215">
        <v>45351</v>
      </c>
      <c r="AA239" s="80">
        <f t="shared" si="15"/>
        <v>38</v>
      </c>
      <c r="AB239" s="72">
        <v>0</v>
      </c>
      <c r="AC239" s="72">
        <v>0</v>
      </c>
      <c r="AD239" s="72">
        <v>0</v>
      </c>
      <c r="AE239" s="214" t="s">
        <v>74</v>
      </c>
      <c r="AF239" s="80">
        <f t="shared" si="16"/>
        <v>0</v>
      </c>
      <c r="AG239" s="72">
        <v>0</v>
      </c>
      <c r="AH239" s="72">
        <v>0</v>
      </c>
      <c r="AI239" s="214" t="s">
        <v>74</v>
      </c>
      <c r="AJ239" s="73">
        <v>0</v>
      </c>
      <c r="AK239" s="117" t="s">
        <v>74</v>
      </c>
      <c r="AL239" s="117" t="s">
        <v>74</v>
      </c>
      <c r="AM239" s="80">
        <f t="shared" si="17"/>
        <v>0</v>
      </c>
      <c r="AN239" s="80">
        <f>+K239+AC239-AH239</f>
        <v>5750000</v>
      </c>
      <c r="AO239" s="73" t="s">
        <v>66</v>
      </c>
      <c r="AP239" s="72">
        <v>5750000</v>
      </c>
      <c r="AQ239" s="73" t="s">
        <v>95</v>
      </c>
      <c r="AR239" s="72">
        <v>0</v>
      </c>
      <c r="AS239" s="118" t="s">
        <v>74</v>
      </c>
      <c r="AT239" s="216">
        <v>2875000</v>
      </c>
      <c r="AU239" s="83">
        <f t="shared" si="18"/>
        <v>2875000</v>
      </c>
      <c r="AV239" s="84">
        <f t="shared" si="19"/>
        <v>0.5</v>
      </c>
      <c r="AW239" s="214" t="s">
        <v>74</v>
      </c>
      <c r="AX239" s="73" t="s">
        <v>106</v>
      </c>
      <c r="AY239" s="72" t="s">
        <v>799</v>
      </c>
      <c r="AZ239" s="70" t="s">
        <v>66</v>
      </c>
      <c r="BA239" s="70" t="s">
        <v>66</v>
      </c>
    </row>
    <row r="240" spans="2:53" x14ac:dyDescent="0.25">
      <c r="B240" s="70">
        <v>2024</v>
      </c>
      <c r="C240" s="70">
        <v>891780111</v>
      </c>
      <c r="D240" s="71" t="s">
        <v>63</v>
      </c>
      <c r="E240" s="72" t="s">
        <v>798</v>
      </c>
      <c r="F240" s="72" t="s">
        <v>797</v>
      </c>
      <c r="G240" s="213">
        <v>0</v>
      </c>
      <c r="H240" s="73" t="s">
        <v>72</v>
      </c>
      <c r="I240" s="71" t="s">
        <v>64</v>
      </c>
      <c r="J240" s="72" t="s">
        <v>796</v>
      </c>
      <c r="K240" s="72">
        <v>4000000</v>
      </c>
      <c r="L240" s="70" t="s">
        <v>67</v>
      </c>
      <c r="M240" s="72" t="s">
        <v>795</v>
      </c>
      <c r="N240" s="72">
        <v>1018493051</v>
      </c>
      <c r="O240" s="72">
        <v>50</v>
      </c>
      <c r="P240" s="215">
        <v>45306</v>
      </c>
      <c r="Q240" s="72">
        <v>318249309.38</v>
      </c>
      <c r="R240" s="215">
        <v>45313</v>
      </c>
      <c r="S240" s="72">
        <v>4000000</v>
      </c>
      <c r="T240" s="73" t="s">
        <v>65</v>
      </c>
      <c r="U240" s="72">
        <v>1082870070</v>
      </c>
      <c r="V240" s="72" t="s">
        <v>625</v>
      </c>
      <c r="W240" s="215">
        <v>45313</v>
      </c>
      <c r="X240" s="215">
        <v>45313</v>
      </c>
      <c r="Y240" s="116" t="s">
        <v>74</v>
      </c>
      <c r="Z240" s="215">
        <v>45351</v>
      </c>
      <c r="AA240" s="80">
        <f t="shared" si="15"/>
        <v>38</v>
      </c>
      <c r="AB240" s="72">
        <v>0</v>
      </c>
      <c r="AC240" s="72">
        <v>0</v>
      </c>
      <c r="AD240" s="72">
        <v>0</v>
      </c>
      <c r="AE240" s="214" t="s">
        <v>74</v>
      </c>
      <c r="AF240" s="80">
        <f t="shared" si="16"/>
        <v>0</v>
      </c>
      <c r="AG240" s="72">
        <v>0</v>
      </c>
      <c r="AH240" s="72">
        <v>0</v>
      </c>
      <c r="AI240" s="214" t="s">
        <v>74</v>
      </c>
      <c r="AJ240" s="73">
        <v>0</v>
      </c>
      <c r="AK240" s="117" t="s">
        <v>74</v>
      </c>
      <c r="AL240" s="117" t="s">
        <v>74</v>
      </c>
      <c r="AM240" s="80">
        <f t="shared" si="17"/>
        <v>0</v>
      </c>
      <c r="AN240" s="80">
        <f>+K240+AC240-AH240</f>
        <v>4000000</v>
      </c>
      <c r="AO240" s="73" t="s">
        <v>66</v>
      </c>
      <c r="AP240" s="72">
        <v>4000000</v>
      </c>
      <c r="AQ240" s="73" t="s">
        <v>95</v>
      </c>
      <c r="AR240" s="72">
        <v>0</v>
      </c>
      <c r="AS240" s="118" t="s">
        <v>74</v>
      </c>
      <c r="AT240" s="216">
        <v>2000000</v>
      </c>
      <c r="AU240" s="83">
        <f t="shared" si="18"/>
        <v>2000000</v>
      </c>
      <c r="AV240" s="84">
        <f t="shared" si="19"/>
        <v>0.5</v>
      </c>
      <c r="AW240" s="214" t="s">
        <v>74</v>
      </c>
      <c r="AX240" s="73" t="s">
        <v>106</v>
      </c>
      <c r="AY240" s="72" t="s">
        <v>794</v>
      </c>
      <c r="AZ240" s="70" t="s">
        <v>66</v>
      </c>
      <c r="BA240" s="70" t="s">
        <v>66</v>
      </c>
    </row>
    <row r="241" spans="2:53" x14ac:dyDescent="0.25">
      <c r="B241" s="70">
        <v>2024</v>
      </c>
      <c r="C241" s="70">
        <v>891780111</v>
      </c>
      <c r="D241" s="71" t="s">
        <v>63</v>
      </c>
      <c r="E241" s="72" t="s">
        <v>793</v>
      </c>
      <c r="F241" s="72" t="s">
        <v>792</v>
      </c>
      <c r="G241" s="213">
        <v>0</v>
      </c>
      <c r="H241" s="73" t="s">
        <v>72</v>
      </c>
      <c r="I241" s="71" t="s">
        <v>64</v>
      </c>
      <c r="J241" s="72" t="s">
        <v>791</v>
      </c>
      <c r="K241" s="72">
        <v>17160000</v>
      </c>
      <c r="L241" s="70" t="s">
        <v>67</v>
      </c>
      <c r="M241" s="72" t="s">
        <v>790</v>
      </c>
      <c r="N241" s="72">
        <v>84450853</v>
      </c>
      <c r="O241" s="76">
        <v>13</v>
      </c>
      <c r="P241" s="214">
        <v>45302</v>
      </c>
      <c r="Q241" s="72">
        <v>4518689382</v>
      </c>
      <c r="R241" s="215">
        <v>45314</v>
      </c>
      <c r="S241" s="72">
        <v>17160000</v>
      </c>
      <c r="T241" s="73" t="s">
        <v>65</v>
      </c>
      <c r="U241" s="72">
        <v>41947381</v>
      </c>
      <c r="V241" s="72" t="s">
        <v>552</v>
      </c>
      <c r="W241" s="215">
        <v>45314</v>
      </c>
      <c r="X241" s="215">
        <v>45314</v>
      </c>
      <c r="Y241" s="116" t="s">
        <v>74</v>
      </c>
      <c r="Z241" s="215">
        <v>45457</v>
      </c>
      <c r="AA241" s="80">
        <f t="shared" si="15"/>
        <v>143</v>
      </c>
      <c r="AB241" s="72">
        <v>0</v>
      </c>
      <c r="AC241" s="72">
        <v>0</v>
      </c>
      <c r="AD241" s="72">
        <v>0</v>
      </c>
      <c r="AE241" s="214" t="s">
        <v>74</v>
      </c>
      <c r="AF241" s="80">
        <f t="shared" si="16"/>
        <v>0</v>
      </c>
      <c r="AG241" s="72">
        <v>0</v>
      </c>
      <c r="AH241" s="72">
        <v>0</v>
      </c>
      <c r="AI241" s="214" t="s">
        <v>74</v>
      </c>
      <c r="AJ241" s="73">
        <v>0</v>
      </c>
      <c r="AK241" s="117" t="s">
        <v>74</v>
      </c>
      <c r="AL241" s="117" t="s">
        <v>74</v>
      </c>
      <c r="AM241" s="80">
        <f t="shared" si="17"/>
        <v>0</v>
      </c>
      <c r="AN241" s="80">
        <f>+K241+AC241-AH241</f>
        <v>17160000</v>
      </c>
      <c r="AO241" s="73" t="s">
        <v>66</v>
      </c>
      <c r="AP241" s="72">
        <v>17160000</v>
      </c>
      <c r="AQ241" s="73" t="s">
        <v>95</v>
      </c>
      <c r="AR241" s="72">
        <v>0</v>
      </c>
      <c r="AS241" s="118" t="s">
        <v>74</v>
      </c>
      <c r="AT241" s="216">
        <v>1080000</v>
      </c>
      <c r="AU241" s="83">
        <f t="shared" si="18"/>
        <v>16080000</v>
      </c>
      <c r="AV241" s="84">
        <f t="shared" si="19"/>
        <v>6.2937062937062943E-2</v>
      </c>
      <c r="AW241" s="214" t="s">
        <v>74</v>
      </c>
      <c r="AX241" s="73" t="s">
        <v>106</v>
      </c>
      <c r="AY241" s="72" t="s">
        <v>789</v>
      </c>
      <c r="AZ241" s="70" t="s">
        <v>66</v>
      </c>
      <c r="BA241" s="70" t="s">
        <v>66</v>
      </c>
    </row>
    <row r="242" spans="2:53" x14ac:dyDescent="0.25">
      <c r="B242" s="70">
        <v>2024</v>
      </c>
      <c r="C242" s="70">
        <v>891780111</v>
      </c>
      <c r="D242" s="71" t="s">
        <v>63</v>
      </c>
      <c r="E242" s="72" t="s">
        <v>788</v>
      </c>
      <c r="F242" s="72" t="s">
        <v>787</v>
      </c>
      <c r="G242" s="213">
        <v>0</v>
      </c>
      <c r="H242" s="73" t="s">
        <v>72</v>
      </c>
      <c r="I242" s="71" t="s">
        <v>64</v>
      </c>
      <c r="J242" s="72" t="s">
        <v>786</v>
      </c>
      <c r="K242" s="72">
        <v>14300000</v>
      </c>
      <c r="L242" s="70" t="s">
        <v>67</v>
      </c>
      <c r="M242" s="72" t="s">
        <v>785</v>
      </c>
      <c r="N242" s="72">
        <v>1082973181</v>
      </c>
      <c r="O242" s="76">
        <v>13</v>
      </c>
      <c r="P242" s="214">
        <v>45302</v>
      </c>
      <c r="Q242" s="72">
        <v>4518689382</v>
      </c>
      <c r="R242" s="215">
        <v>45314</v>
      </c>
      <c r="S242" s="72">
        <v>14300000</v>
      </c>
      <c r="T242" s="73" t="s">
        <v>65</v>
      </c>
      <c r="U242" s="72">
        <v>12548945</v>
      </c>
      <c r="V242" s="72" t="s">
        <v>757</v>
      </c>
      <c r="W242" s="215">
        <v>45314</v>
      </c>
      <c r="X242" s="215">
        <v>45314</v>
      </c>
      <c r="Y242" s="116" t="s">
        <v>74</v>
      </c>
      <c r="Z242" s="215">
        <v>45457</v>
      </c>
      <c r="AA242" s="80">
        <f t="shared" si="15"/>
        <v>143</v>
      </c>
      <c r="AB242" s="72">
        <v>0</v>
      </c>
      <c r="AC242" s="72">
        <v>0</v>
      </c>
      <c r="AD242" s="72">
        <v>0</v>
      </c>
      <c r="AE242" s="214" t="s">
        <v>74</v>
      </c>
      <c r="AF242" s="80">
        <f t="shared" si="16"/>
        <v>0</v>
      </c>
      <c r="AG242" s="72">
        <v>0</v>
      </c>
      <c r="AH242" s="72">
        <v>0</v>
      </c>
      <c r="AI242" s="214" t="s">
        <v>74</v>
      </c>
      <c r="AJ242" s="73">
        <v>0</v>
      </c>
      <c r="AK242" s="117" t="s">
        <v>74</v>
      </c>
      <c r="AL242" s="117" t="s">
        <v>74</v>
      </c>
      <c r="AM242" s="80">
        <f t="shared" si="17"/>
        <v>0</v>
      </c>
      <c r="AN242" s="80">
        <f>+K242+AC242-AH242</f>
        <v>14300000</v>
      </c>
      <c r="AO242" s="73" t="s">
        <v>66</v>
      </c>
      <c r="AP242" s="72">
        <v>14300000</v>
      </c>
      <c r="AQ242" s="73" t="s">
        <v>95</v>
      </c>
      <c r="AR242" s="72">
        <v>0</v>
      </c>
      <c r="AS242" s="118" t="s">
        <v>74</v>
      </c>
      <c r="AT242" s="216">
        <v>0</v>
      </c>
      <c r="AU242" s="83">
        <f t="shared" si="18"/>
        <v>14300000</v>
      </c>
      <c r="AV242" s="84">
        <f t="shared" si="19"/>
        <v>0</v>
      </c>
      <c r="AW242" s="214" t="s">
        <v>74</v>
      </c>
      <c r="AX242" s="73" t="s">
        <v>106</v>
      </c>
      <c r="AY242" s="72" t="s">
        <v>784</v>
      </c>
      <c r="AZ242" s="70" t="s">
        <v>66</v>
      </c>
      <c r="BA242" s="70" t="s">
        <v>66</v>
      </c>
    </row>
    <row r="243" spans="2:53" x14ac:dyDescent="0.25">
      <c r="B243" s="70">
        <v>2024</v>
      </c>
      <c r="C243" s="70">
        <v>891780111</v>
      </c>
      <c r="D243" s="71" t="s">
        <v>63</v>
      </c>
      <c r="E243" s="72" t="s">
        <v>783</v>
      </c>
      <c r="F243" s="72" t="s">
        <v>782</v>
      </c>
      <c r="G243" s="213">
        <v>0</v>
      </c>
      <c r="H243" s="73" t="s">
        <v>72</v>
      </c>
      <c r="I243" s="71" t="s">
        <v>64</v>
      </c>
      <c r="J243" s="72" t="s">
        <v>781</v>
      </c>
      <c r="K243" s="72">
        <v>16400000</v>
      </c>
      <c r="L243" s="70" t="s">
        <v>67</v>
      </c>
      <c r="M243" s="72" t="s">
        <v>780</v>
      </c>
      <c r="N243" s="72">
        <v>1082983493</v>
      </c>
      <c r="O243" s="76">
        <v>13</v>
      </c>
      <c r="P243" s="214">
        <v>45302</v>
      </c>
      <c r="Q243" s="72">
        <v>4518689382</v>
      </c>
      <c r="R243" s="215">
        <v>45314</v>
      </c>
      <c r="S243" s="72">
        <v>16400000</v>
      </c>
      <c r="T243" s="73" t="s">
        <v>65</v>
      </c>
      <c r="U243" s="72">
        <v>36557666</v>
      </c>
      <c r="V243" s="72" t="s">
        <v>779</v>
      </c>
      <c r="W243" s="215">
        <v>45314</v>
      </c>
      <c r="X243" s="215">
        <v>45314</v>
      </c>
      <c r="Y243" s="116" t="s">
        <v>74</v>
      </c>
      <c r="Z243" s="215">
        <v>45457</v>
      </c>
      <c r="AA243" s="80">
        <f t="shared" si="15"/>
        <v>143</v>
      </c>
      <c r="AB243" s="72">
        <v>0</v>
      </c>
      <c r="AC243" s="72">
        <v>0</v>
      </c>
      <c r="AD243" s="72">
        <v>0</v>
      </c>
      <c r="AE243" s="214" t="s">
        <v>74</v>
      </c>
      <c r="AF243" s="80">
        <f t="shared" si="16"/>
        <v>0</v>
      </c>
      <c r="AG243" s="72">
        <v>0</v>
      </c>
      <c r="AH243" s="72">
        <v>0</v>
      </c>
      <c r="AI243" s="214" t="s">
        <v>74</v>
      </c>
      <c r="AJ243" s="73">
        <v>0</v>
      </c>
      <c r="AK243" s="117" t="s">
        <v>74</v>
      </c>
      <c r="AL243" s="117" t="s">
        <v>74</v>
      </c>
      <c r="AM243" s="80">
        <f t="shared" si="17"/>
        <v>0</v>
      </c>
      <c r="AN243" s="80">
        <f>+K243+AC243-AH243</f>
        <v>16400000</v>
      </c>
      <c r="AO243" s="73" t="s">
        <v>66</v>
      </c>
      <c r="AP243" s="72">
        <v>16400000</v>
      </c>
      <c r="AQ243" s="73" t="s">
        <v>95</v>
      </c>
      <c r="AR243" s="72">
        <v>0</v>
      </c>
      <c r="AS243" s="118" t="s">
        <v>74</v>
      </c>
      <c r="AT243" s="216">
        <v>3000000</v>
      </c>
      <c r="AU243" s="83">
        <f t="shared" si="18"/>
        <v>13400000</v>
      </c>
      <c r="AV243" s="84">
        <f t="shared" si="19"/>
        <v>0.18292682926829268</v>
      </c>
      <c r="AW243" s="214" t="s">
        <v>74</v>
      </c>
      <c r="AX243" s="73" t="s">
        <v>106</v>
      </c>
      <c r="AY243" s="72" t="s">
        <v>778</v>
      </c>
      <c r="AZ243" s="70" t="s">
        <v>66</v>
      </c>
      <c r="BA243" s="70" t="s">
        <v>66</v>
      </c>
    </row>
    <row r="244" spans="2:53" x14ac:dyDescent="0.25">
      <c r="B244" s="70">
        <v>2024</v>
      </c>
      <c r="C244" s="70">
        <v>891780111</v>
      </c>
      <c r="D244" s="71" t="s">
        <v>63</v>
      </c>
      <c r="E244" s="72" t="s">
        <v>777</v>
      </c>
      <c r="F244" s="72" t="s">
        <v>776</v>
      </c>
      <c r="G244" s="213">
        <v>0</v>
      </c>
      <c r="H244" s="73" t="s">
        <v>72</v>
      </c>
      <c r="I244" s="71" t="s">
        <v>64</v>
      </c>
      <c r="J244" s="72" t="s">
        <v>775</v>
      </c>
      <c r="K244" s="72">
        <v>12333000</v>
      </c>
      <c r="L244" s="70" t="s">
        <v>67</v>
      </c>
      <c r="M244" s="72" t="s">
        <v>774</v>
      </c>
      <c r="N244" s="72">
        <v>52769336</v>
      </c>
      <c r="O244" s="76">
        <v>14</v>
      </c>
      <c r="P244" s="215">
        <v>45302</v>
      </c>
      <c r="Q244" s="72">
        <v>2126349000</v>
      </c>
      <c r="R244" s="215">
        <v>45314</v>
      </c>
      <c r="S244" s="72">
        <v>12333000</v>
      </c>
      <c r="T244" s="73" t="s">
        <v>65</v>
      </c>
      <c r="U244" s="72">
        <v>93400727</v>
      </c>
      <c r="V244" s="72" t="s">
        <v>773</v>
      </c>
      <c r="W244" s="215">
        <v>45314</v>
      </c>
      <c r="X244" s="215">
        <v>45314</v>
      </c>
      <c r="Y244" s="116" t="s">
        <v>74</v>
      </c>
      <c r="Z244" s="215">
        <v>45457</v>
      </c>
      <c r="AA244" s="80">
        <f t="shared" si="15"/>
        <v>143</v>
      </c>
      <c r="AB244" s="72">
        <v>0</v>
      </c>
      <c r="AC244" s="72">
        <v>0</v>
      </c>
      <c r="AD244" s="72">
        <v>0</v>
      </c>
      <c r="AE244" s="214" t="s">
        <v>74</v>
      </c>
      <c r="AF244" s="80">
        <f t="shared" si="16"/>
        <v>0</v>
      </c>
      <c r="AG244" s="72">
        <v>0</v>
      </c>
      <c r="AH244" s="72">
        <v>0</v>
      </c>
      <c r="AI244" s="214" t="s">
        <v>74</v>
      </c>
      <c r="AJ244" s="73">
        <v>0</v>
      </c>
      <c r="AK244" s="117" t="s">
        <v>74</v>
      </c>
      <c r="AL244" s="117" t="s">
        <v>74</v>
      </c>
      <c r="AM244" s="80">
        <f t="shared" si="17"/>
        <v>0</v>
      </c>
      <c r="AN244" s="80">
        <f>+K244+AC244-AH244</f>
        <v>12333000</v>
      </c>
      <c r="AO244" s="73" t="s">
        <v>66</v>
      </c>
      <c r="AP244" s="72">
        <v>12333000</v>
      </c>
      <c r="AQ244" s="73" t="s">
        <v>95</v>
      </c>
      <c r="AR244" s="72">
        <v>0</v>
      </c>
      <c r="AS244" s="118" t="s">
        <v>74</v>
      </c>
      <c r="AT244" s="216">
        <v>1167000</v>
      </c>
      <c r="AU244" s="83">
        <f t="shared" si="18"/>
        <v>11166000</v>
      </c>
      <c r="AV244" s="84">
        <f t="shared" si="19"/>
        <v>9.4624179031865721E-2</v>
      </c>
      <c r="AW244" s="214" t="s">
        <v>74</v>
      </c>
      <c r="AX244" s="73" t="s">
        <v>106</v>
      </c>
      <c r="AY244" s="72" t="s">
        <v>772</v>
      </c>
      <c r="AZ244" s="70" t="s">
        <v>66</v>
      </c>
      <c r="BA244" s="70" t="s">
        <v>66</v>
      </c>
    </row>
    <row r="245" spans="2:53" x14ac:dyDescent="0.25">
      <c r="B245" s="70">
        <v>2024</v>
      </c>
      <c r="C245" s="70">
        <v>891780111</v>
      </c>
      <c r="D245" s="71" t="s">
        <v>63</v>
      </c>
      <c r="E245" s="72" t="s">
        <v>771</v>
      </c>
      <c r="F245" s="72" t="s">
        <v>770</v>
      </c>
      <c r="G245" s="213">
        <v>0</v>
      </c>
      <c r="H245" s="73" t="s">
        <v>72</v>
      </c>
      <c r="I245" s="71" t="s">
        <v>64</v>
      </c>
      <c r="J245" s="72" t="s">
        <v>769</v>
      </c>
      <c r="K245" s="72">
        <v>7000000</v>
      </c>
      <c r="L245" s="70" t="s">
        <v>67</v>
      </c>
      <c r="M245" s="72" t="s">
        <v>768</v>
      </c>
      <c r="N245" s="72">
        <v>1082984896</v>
      </c>
      <c r="O245" s="72">
        <v>50</v>
      </c>
      <c r="P245" s="215">
        <v>45306</v>
      </c>
      <c r="Q245" s="72">
        <v>318249309.38</v>
      </c>
      <c r="R245" s="215">
        <v>45314</v>
      </c>
      <c r="S245" s="72">
        <v>7000000</v>
      </c>
      <c r="T245" s="73" t="s">
        <v>65</v>
      </c>
      <c r="U245" s="72">
        <v>1082870070</v>
      </c>
      <c r="V245" s="72" t="s">
        <v>625</v>
      </c>
      <c r="W245" s="215">
        <v>45314</v>
      </c>
      <c r="X245" s="215">
        <v>45314</v>
      </c>
      <c r="Y245" s="116" t="s">
        <v>74</v>
      </c>
      <c r="Z245" s="215">
        <v>45351</v>
      </c>
      <c r="AA245" s="80">
        <f t="shared" si="15"/>
        <v>37</v>
      </c>
      <c r="AB245" s="72">
        <v>0</v>
      </c>
      <c r="AC245" s="72">
        <v>0</v>
      </c>
      <c r="AD245" s="72">
        <v>0</v>
      </c>
      <c r="AE245" s="214" t="s">
        <v>74</v>
      </c>
      <c r="AF245" s="80">
        <f t="shared" si="16"/>
        <v>0</v>
      </c>
      <c r="AG245" s="72">
        <v>0</v>
      </c>
      <c r="AH245" s="72">
        <v>0</v>
      </c>
      <c r="AI245" s="214" t="s">
        <v>74</v>
      </c>
      <c r="AJ245" s="73">
        <v>0</v>
      </c>
      <c r="AK245" s="117" t="s">
        <v>74</v>
      </c>
      <c r="AL245" s="117" t="s">
        <v>74</v>
      </c>
      <c r="AM245" s="80">
        <f t="shared" si="17"/>
        <v>0</v>
      </c>
      <c r="AN245" s="80">
        <f>+K245+AC245-AH245</f>
        <v>7000000</v>
      </c>
      <c r="AO245" s="73" t="s">
        <v>66</v>
      </c>
      <c r="AP245" s="72">
        <v>7000000</v>
      </c>
      <c r="AQ245" s="73" t="s">
        <v>95</v>
      </c>
      <c r="AR245" s="72">
        <v>0</v>
      </c>
      <c r="AS245" s="118" t="s">
        <v>74</v>
      </c>
      <c r="AT245" s="216">
        <v>3500000</v>
      </c>
      <c r="AU245" s="83">
        <f t="shared" si="18"/>
        <v>3500000</v>
      </c>
      <c r="AV245" s="84">
        <f t="shared" si="19"/>
        <v>0.5</v>
      </c>
      <c r="AW245" s="214" t="s">
        <v>74</v>
      </c>
      <c r="AX245" s="73" t="s">
        <v>106</v>
      </c>
      <c r="AY245" s="72" t="s">
        <v>767</v>
      </c>
      <c r="AZ245" s="70" t="s">
        <v>66</v>
      </c>
      <c r="BA245" s="70" t="s">
        <v>66</v>
      </c>
    </row>
    <row r="246" spans="2:53" x14ac:dyDescent="0.25">
      <c r="B246" s="70">
        <v>2024</v>
      </c>
      <c r="C246" s="70">
        <v>891780111</v>
      </c>
      <c r="D246" s="71" t="s">
        <v>63</v>
      </c>
      <c r="E246" s="72" t="s">
        <v>766</v>
      </c>
      <c r="F246" s="72" t="s">
        <v>765</v>
      </c>
      <c r="G246" s="213">
        <v>0</v>
      </c>
      <c r="H246" s="73" t="s">
        <v>72</v>
      </c>
      <c r="I246" s="71" t="s">
        <v>64</v>
      </c>
      <c r="J246" s="72" t="s">
        <v>764</v>
      </c>
      <c r="K246" s="72">
        <v>12500000</v>
      </c>
      <c r="L246" s="70" t="s">
        <v>67</v>
      </c>
      <c r="M246" s="72" t="s">
        <v>763</v>
      </c>
      <c r="N246" s="72">
        <v>85467592</v>
      </c>
      <c r="O246" s="76">
        <v>14</v>
      </c>
      <c r="P246" s="215">
        <v>45302</v>
      </c>
      <c r="Q246" s="72">
        <v>2126349000</v>
      </c>
      <c r="R246" s="215">
        <v>45314</v>
      </c>
      <c r="S246" s="72">
        <v>12500000</v>
      </c>
      <c r="T246" s="73" t="s">
        <v>65</v>
      </c>
      <c r="U246" s="72">
        <v>57297693</v>
      </c>
      <c r="V246" s="72" t="s">
        <v>708</v>
      </c>
      <c r="W246" s="215">
        <v>45314</v>
      </c>
      <c r="X246" s="215">
        <v>45314</v>
      </c>
      <c r="Y246" s="116" t="s">
        <v>74</v>
      </c>
      <c r="Z246" s="215">
        <v>45457</v>
      </c>
      <c r="AA246" s="80">
        <f t="shared" si="15"/>
        <v>143</v>
      </c>
      <c r="AB246" s="72">
        <v>0</v>
      </c>
      <c r="AC246" s="72">
        <v>0</v>
      </c>
      <c r="AD246" s="72">
        <v>0</v>
      </c>
      <c r="AE246" s="214" t="s">
        <v>74</v>
      </c>
      <c r="AF246" s="80">
        <f t="shared" si="16"/>
        <v>0</v>
      </c>
      <c r="AG246" s="72">
        <v>0</v>
      </c>
      <c r="AH246" s="72">
        <v>0</v>
      </c>
      <c r="AI246" s="214" t="s">
        <v>74</v>
      </c>
      <c r="AJ246" s="73">
        <v>0</v>
      </c>
      <c r="AK246" s="117" t="s">
        <v>74</v>
      </c>
      <c r="AL246" s="117" t="s">
        <v>74</v>
      </c>
      <c r="AM246" s="80">
        <f t="shared" si="17"/>
        <v>0</v>
      </c>
      <c r="AN246" s="80">
        <f>+K246+AC246-AH246</f>
        <v>12500000</v>
      </c>
      <c r="AO246" s="73" t="s">
        <v>66</v>
      </c>
      <c r="AP246" s="72">
        <v>12500000</v>
      </c>
      <c r="AQ246" s="73" t="s">
        <v>95</v>
      </c>
      <c r="AR246" s="72">
        <v>0</v>
      </c>
      <c r="AS246" s="118" t="s">
        <v>74</v>
      </c>
      <c r="AT246" s="216">
        <v>1250000</v>
      </c>
      <c r="AU246" s="83">
        <f t="shared" si="18"/>
        <v>11250000</v>
      </c>
      <c r="AV246" s="84">
        <f t="shared" si="19"/>
        <v>0.1</v>
      </c>
      <c r="AW246" s="214" t="s">
        <v>74</v>
      </c>
      <c r="AX246" s="73" t="s">
        <v>106</v>
      </c>
      <c r="AY246" s="72" t="s">
        <v>762</v>
      </c>
      <c r="AZ246" s="70" t="s">
        <v>66</v>
      </c>
      <c r="BA246" s="70" t="s">
        <v>66</v>
      </c>
    </row>
    <row r="247" spans="2:53" x14ac:dyDescent="0.25">
      <c r="B247" s="70">
        <v>2024</v>
      </c>
      <c r="C247" s="70">
        <v>891780111</v>
      </c>
      <c r="D247" s="71" t="s">
        <v>63</v>
      </c>
      <c r="E247" s="72" t="s">
        <v>761</v>
      </c>
      <c r="F247" s="72" t="s">
        <v>760</v>
      </c>
      <c r="G247" s="213">
        <v>0</v>
      </c>
      <c r="H247" s="73" t="s">
        <v>72</v>
      </c>
      <c r="I247" s="71" t="s">
        <v>64</v>
      </c>
      <c r="J247" s="72" t="s">
        <v>759</v>
      </c>
      <c r="K247" s="72">
        <v>15730000</v>
      </c>
      <c r="L247" s="70" t="s">
        <v>67</v>
      </c>
      <c r="M247" s="72" t="s">
        <v>758</v>
      </c>
      <c r="N247" s="72">
        <v>26671795</v>
      </c>
      <c r="O247" s="76">
        <v>13</v>
      </c>
      <c r="P247" s="214">
        <v>45302</v>
      </c>
      <c r="Q247" s="72">
        <v>4518689382</v>
      </c>
      <c r="R247" s="215">
        <v>45314</v>
      </c>
      <c r="S247" s="72">
        <v>15730000</v>
      </c>
      <c r="T247" s="73" t="s">
        <v>65</v>
      </c>
      <c r="U247" s="72">
        <v>12548945</v>
      </c>
      <c r="V247" s="72" t="s">
        <v>757</v>
      </c>
      <c r="W247" s="215">
        <v>45314</v>
      </c>
      <c r="X247" s="215">
        <v>45314</v>
      </c>
      <c r="Y247" s="116" t="s">
        <v>74</v>
      </c>
      <c r="Z247" s="215">
        <v>45457</v>
      </c>
      <c r="AA247" s="80">
        <f t="shared" si="15"/>
        <v>143</v>
      </c>
      <c r="AB247" s="72">
        <v>0</v>
      </c>
      <c r="AC247" s="72">
        <v>0</v>
      </c>
      <c r="AD247" s="72">
        <v>0</v>
      </c>
      <c r="AE247" s="214" t="s">
        <v>74</v>
      </c>
      <c r="AF247" s="80">
        <f t="shared" si="16"/>
        <v>0</v>
      </c>
      <c r="AG247" s="72">
        <v>0</v>
      </c>
      <c r="AH247" s="72">
        <v>0</v>
      </c>
      <c r="AI247" s="214" t="s">
        <v>74</v>
      </c>
      <c r="AJ247" s="73">
        <v>0</v>
      </c>
      <c r="AK247" s="117" t="s">
        <v>74</v>
      </c>
      <c r="AL247" s="117" t="s">
        <v>74</v>
      </c>
      <c r="AM247" s="80">
        <f t="shared" si="17"/>
        <v>0</v>
      </c>
      <c r="AN247" s="80">
        <f>+K247+AC247-AH247</f>
        <v>15730000</v>
      </c>
      <c r="AO247" s="73" t="s">
        <v>66</v>
      </c>
      <c r="AP247" s="72">
        <v>15730000</v>
      </c>
      <c r="AQ247" s="73" t="s">
        <v>95</v>
      </c>
      <c r="AR247" s="72">
        <v>0</v>
      </c>
      <c r="AS247" s="118" t="s">
        <v>74</v>
      </c>
      <c r="AT247" s="216">
        <v>990000</v>
      </c>
      <c r="AU247" s="83">
        <f t="shared" si="18"/>
        <v>14740000</v>
      </c>
      <c r="AV247" s="84">
        <f t="shared" si="19"/>
        <v>6.2937062937062943E-2</v>
      </c>
      <c r="AW247" s="214" t="s">
        <v>74</v>
      </c>
      <c r="AX247" s="73" t="s">
        <v>106</v>
      </c>
      <c r="AY247" s="72" t="s">
        <v>756</v>
      </c>
      <c r="AZ247" s="70" t="s">
        <v>66</v>
      </c>
      <c r="BA247" s="70" t="s">
        <v>66</v>
      </c>
    </row>
    <row r="248" spans="2:53" x14ac:dyDescent="0.25">
      <c r="B248" s="70">
        <v>2024</v>
      </c>
      <c r="C248" s="70">
        <v>891780111</v>
      </c>
      <c r="D248" s="71" t="s">
        <v>63</v>
      </c>
      <c r="E248" s="72" t="s">
        <v>755</v>
      </c>
      <c r="F248" s="72" t="s">
        <v>754</v>
      </c>
      <c r="G248" s="213">
        <v>0</v>
      </c>
      <c r="H248" s="73" t="s">
        <v>72</v>
      </c>
      <c r="I248" s="71" t="s">
        <v>64</v>
      </c>
      <c r="J248" s="72" t="s">
        <v>753</v>
      </c>
      <c r="K248" s="72">
        <v>16280000</v>
      </c>
      <c r="L248" s="70" t="s">
        <v>67</v>
      </c>
      <c r="M248" s="72" t="s">
        <v>752</v>
      </c>
      <c r="N248" s="72">
        <v>1004278346</v>
      </c>
      <c r="O248" s="76">
        <v>13</v>
      </c>
      <c r="P248" s="214">
        <v>45302</v>
      </c>
      <c r="Q248" s="72">
        <v>4518689382</v>
      </c>
      <c r="R248" s="215">
        <v>45314</v>
      </c>
      <c r="S248" s="72">
        <v>16280000</v>
      </c>
      <c r="T248" s="73" t="s">
        <v>65</v>
      </c>
      <c r="U248" s="72">
        <v>1082868728</v>
      </c>
      <c r="V248" s="72" t="s">
        <v>647</v>
      </c>
      <c r="W248" s="215">
        <v>45314</v>
      </c>
      <c r="X248" s="215">
        <v>45314</v>
      </c>
      <c r="Y248" s="116" t="s">
        <v>74</v>
      </c>
      <c r="Z248" s="215">
        <v>45457</v>
      </c>
      <c r="AA248" s="80">
        <f t="shared" si="15"/>
        <v>143</v>
      </c>
      <c r="AB248" s="72">
        <v>0</v>
      </c>
      <c r="AC248" s="72">
        <v>0</v>
      </c>
      <c r="AD248" s="72">
        <v>0</v>
      </c>
      <c r="AE248" s="214" t="s">
        <v>74</v>
      </c>
      <c r="AF248" s="80">
        <f t="shared" si="16"/>
        <v>0</v>
      </c>
      <c r="AG248" s="72">
        <v>0</v>
      </c>
      <c r="AH248" s="72">
        <v>0</v>
      </c>
      <c r="AI248" s="214" t="s">
        <v>74</v>
      </c>
      <c r="AJ248" s="73">
        <v>0</v>
      </c>
      <c r="AK248" s="117" t="s">
        <v>74</v>
      </c>
      <c r="AL248" s="117" t="s">
        <v>74</v>
      </c>
      <c r="AM248" s="80">
        <f t="shared" si="17"/>
        <v>0</v>
      </c>
      <c r="AN248" s="80">
        <f>+K248+AC248-AH248</f>
        <v>16280000</v>
      </c>
      <c r="AO248" s="73" t="s">
        <v>66</v>
      </c>
      <c r="AP248" s="72">
        <v>16280000</v>
      </c>
      <c r="AQ248" s="73" t="s">
        <v>95</v>
      </c>
      <c r="AR248" s="72">
        <v>0</v>
      </c>
      <c r="AS248" s="118" t="s">
        <v>74</v>
      </c>
      <c r="AT248" s="216">
        <v>1540000</v>
      </c>
      <c r="AU248" s="83">
        <f t="shared" si="18"/>
        <v>14740000</v>
      </c>
      <c r="AV248" s="84">
        <f t="shared" si="19"/>
        <v>9.45945945945946E-2</v>
      </c>
      <c r="AW248" s="214" t="s">
        <v>74</v>
      </c>
      <c r="AX248" s="73" t="s">
        <v>106</v>
      </c>
      <c r="AY248" s="72" t="s">
        <v>751</v>
      </c>
      <c r="AZ248" s="70" t="s">
        <v>66</v>
      </c>
      <c r="BA248" s="70" t="s">
        <v>66</v>
      </c>
    </row>
    <row r="249" spans="2:53" x14ac:dyDescent="0.25">
      <c r="B249" s="70">
        <v>2024</v>
      </c>
      <c r="C249" s="70">
        <v>891780111</v>
      </c>
      <c r="D249" s="71" t="s">
        <v>63</v>
      </c>
      <c r="E249" s="72" t="s">
        <v>750</v>
      </c>
      <c r="F249" s="72" t="s">
        <v>749</v>
      </c>
      <c r="G249" s="213">
        <v>0</v>
      </c>
      <c r="H249" s="73" t="s">
        <v>72</v>
      </c>
      <c r="I249" s="71" t="s">
        <v>64</v>
      </c>
      <c r="J249" s="72" t="s">
        <v>748</v>
      </c>
      <c r="K249" s="72">
        <v>11480000</v>
      </c>
      <c r="L249" s="70" t="s">
        <v>67</v>
      </c>
      <c r="M249" s="72" t="s">
        <v>747</v>
      </c>
      <c r="N249" s="72">
        <v>1079941098</v>
      </c>
      <c r="O249" s="76">
        <v>14</v>
      </c>
      <c r="P249" s="215">
        <v>45302</v>
      </c>
      <c r="Q249" s="72">
        <v>2126349000</v>
      </c>
      <c r="R249" s="215">
        <v>45314</v>
      </c>
      <c r="S249" s="72">
        <v>11480000</v>
      </c>
      <c r="T249" s="73" t="s">
        <v>65</v>
      </c>
      <c r="U249" s="72">
        <v>85459497</v>
      </c>
      <c r="V249" s="72" t="s">
        <v>746</v>
      </c>
      <c r="W249" s="215">
        <v>45314</v>
      </c>
      <c r="X249" s="215">
        <v>45314</v>
      </c>
      <c r="Y249" s="116" t="s">
        <v>74</v>
      </c>
      <c r="Z249" s="215">
        <v>45457</v>
      </c>
      <c r="AA249" s="80">
        <f t="shared" si="15"/>
        <v>143</v>
      </c>
      <c r="AB249" s="72">
        <v>0</v>
      </c>
      <c r="AC249" s="72">
        <v>0</v>
      </c>
      <c r="AD249" s="72">
        <v>0</v>
      </c>
      <c r="AE249" s="214" t="s">
        <v>74</v>
      </c>
      <c r="AF249" s="80">
        <f t="shared" si="16"/>
        <v>0</v>
      </c>
      <c r="AG249" s="72">
        <v>0</v>
      </c>
      <c r="AH249" s="72">
        <v>0</v>
      </c>
      <c r="AI249" s="214" t="s">
        <v>74</v>
      </c>
      <c r="AJ249" s="73">
        <v>0</v>
      </c>
      <c r="AK249" s="117" t="s">
        <v>74</v>
      </c>
      <c r="AL249" s="117" t="s">
        <v>74</v>
      </c>
      <c r="AM249" s="80">
        <f t="shared" si="17"/>
        <v>0</v>
      </c>
      <c r="AN249" s="80">
        <f>+K249+AC249-AH249</f>
        <v>11480000</v>
      </c>
      <c r="AO249" s="73" t="s">
        <v>66</v>
      </c>
      <c r="AP249" s="72">
        <v>11480000</v>
      </c>
      <c r="AQ249" s="73" t="s">
        <v>95</v>
      </c>
      <c r="AR249" s="72">
        <v>0</v>
      </c>
      <c r="AS249" s="118" t="s">
        <v>74</v>
      </c>
      <c r="AT249" s="216">
        <v>2100000</v>
      </c>
      <c r="AU249" s="83">
        <f t="shared" si="18"/>
        <v>9380000</v>
      </c>
      <c r="AV249" s="84">
        <f t="shared" si="19"/>
        <v>0.18292682926829268</v>
      </c>
      <c r="AW249" s="214" t="s">
        <v>74</v>
      </c>
      <c r="AX249" s="73" t="s">
        <v>106</v>
      </c>
      <c r="AY249" s="72" t="s">
        <v>745</v>
      </c>
      <c r="AZ249" s="70" t="s">
        <v>66</v>
      </c>
      <c r="BA249" s="70" t="s">
        <v>66</v>
      </c>
    </row>
    <row r="250" spans="2:53" x14ac:dyDescent="0.25">
      <c r="B250" s="70">
        <v>2024</v>
      </c>
      <c r="C250" s="70">
        <v>891780111</v>
      </c>
      <c r="D250" s="71" t="s">
        <v>63</v>
      </c>
      <c r="E250" s="72" t="s">
        <v>744</v>
      </c>
      <c r="F250" s="72" t="s">
        <v>743</v>
      </c>
      <c r="G250" s="213">
        <v>0</v>
      </c>
      <c r="H250" s="73" t="s">
        <v>72</v>
      </c>
      <c r="I250" s="71" t="s">
        <v>64</v>
      </c>
      <c r="J250" s="72" t="s">
        <v>742</v>
      </c>
      <c r="K250" s="72">
        <v>15000000</v>
      </c>
      <c r="L250" s="70" t="s">
        <v>67</v>
      </c>
      <c r="M250" s="72" t="s">
        <v>741</v>
      </c>
      <c r="N250" s="72">
        <v>1004349754</v>
      </c>
      <c r="O250" s="76">
        <v>13</v>
      </c>
      <c r="P250" s="214">
        <v>45302</v>
      </c>
      <c r="Q250" s="72">
        <v>4518689382</v>
      </c>
      <c r="R250" s="215">
        <v>45314</v>
      </c>
      <c r="S250" s="72">
        <v>15000000</v>
      </c>
      <c r="T250" s="73" t="s">
        <v>65</v>
      </c>
      <c r="U250" s="72">
        <v>57464638</v>
      </c>
      <c r="V250" s="72" t="s">
        <v>740</v>
      </c>
      <c r="W250" s="215">
        <v>45314</v>
      </c>
      <c r="X250" s="215">
        <v>45314</v>
      </c>
      <c r="Y250" s="116" t="s">
        <v>74</v>
      </c>
      <c r="Z250" s="215">
        <v>45457</v>
      </c>
      <c r="AA250" s="80">
        <f t="shared" si="15"/>
        <v>143</v>
      </c>
      <c r="AB250" s="72">
        <v>0</v>
      </c>
      <c r="AC250" s="72">
        <v>0</v>
      </c>
      <c r="AD250" s="72">
        <v>0</v>
      </c>
      <c r="AE250" s="214" t="s">
        <v>74</v>
      </c>
      <c r="AF250" s="80">
        <f t="shared" si="16"/>
        <v>0</v>
      </c>
      <c r="AG250" s="72">
        <v>0</v>
      </c>
      <c r="AH250" s="72">
        <v>0</v>
      </c>
      <c r="AI250" s="214" t="s">
        <v>74</v>
      </c>
      <c r="AJ250" s="73">
        <v>0</v>
      </c>
      <c r="AK250" s="117" t="s">
        <v>74</v>
      </c>
      <c r="AL250" s="117" t="s">
        <v>74</v>
      </c>
      <c r="AM250" s="80">
        <f t="shared" si="17"/>
        <v>0</v>
      </c>
      <c r="AN250" s="80">
        <f>+K250+AC250-AH250</f>
        <v>15000000</v>
      </c>
      <c r="AO250" s="73" t="s">
        <v>66</v>
      </c>
      <c r="AP250" s="72">
        <v>15000000</v>
      </c>
      <c r="AQ250" s="73" t="s">
        <v>95</v>
      </c>
      <c r="AR250" s="72">
        <v>0</v>
      </c>
      <c r="AS250" s="118" t="s">
        <v>74</v>
      </c>
      <c r="AT250" s="216">
        <v>1600000</v>
      </c>
      <c r="AU250" s="83">
        <f t="shared" si="18"/>
        <v>13400000</v>
      </c>
      <c r="AV250" s="84">
        <f t="shared" si="19"/>
        <v>0.10666666666666667</v>
      </c>
      <c r="AW250" s="214" t="s">
        <v>74</v>
      </c>
      <c r="AX250" s="73" t="s">
        <v>106</v>
      </c>
      <c r="AY250" s="72" t="s">
        <v>739</v>
      </c>
      <c r="AZ250" s="70" t="s">
        <v>66</v>
      </c>
      <c r="BA250" s="70" t="s">
        <v>66</v>
      </c>
    </row>
    <row r="251" spans="2:53" x14ac:dyDescent="0.25">
      <c r="B251" s="70">
        <v>2024</v>
      </c>
      <c r="C251" s="70">
        <v>891780111</v>
      </c>
      <c r="D251" s="71" t="s">
        <v>63</v>
      </c>
      <c r="E251" s="72" t="s">
        <v>738</v>
      </c>
      <c r="F251" s="72" t="s">
        <v>737</v>
      </c>
      <c r="G251" s="213">
        <v>0</v>
      </c>
      <c r="H251" s="73" t="s">
        <v>72</v>
      </c>
      <c r="I251" s="71" t="s">
        <v>64</v>
      </c>
      <c r="J251" s="72" t="s">
        <v>736</v>
      </c>
      <c r="K251" s="72">
        <v>2800000</v>
      </c>
      <c r="L251" s="70" t="s">
        <v>67</v>
      </c>
      <c r="M251" s="72" t="s">
        <v>735</v>
      </c>
      <c r="N251" s="72">
        <v>1050461549</v>
      </c>
      <c r="O251" s="72">
        <v>122</v>
      </c>
      <c r="P251" s="215">
        <v>45313</v>
      </c>
      <c r="Q251" s="72">
        <v>8400000</v>
      </c>
      <c r="R251" s="215">
        <v>45314</v>
      </c>
      <c r="S251" s="72">
        <v>2800000</v>
      </c>
      <c r="T251" s="73" t="s">
        <v>65</v>
      </c>
      <c r="U251" s="72">
        <v>57461216</v>
      </c>
      <c r="V251" s="72" t="s">
        <v>599</v>
      </c>
      <c r="W251" s="215">
        <v>45314</v>
      </c>
      <c r="X251" s="215">
        <v>45314</v>
      </c>
      <c r="Y251" s="116" t="s">
        <v>74</v>
      </c>
      <c r="Z251" s="215">
        <v>45322</v>
      </c>
      <c r="AA251" s="80">
        <f t="shared" si="15"/>
        <v>8</v>
      </c>
      <c r="AB251" s="72">
        <v>0</v>
      </c>
      <c r="AC251" s="72">
        <v>0</v>
      </c>
      <c r="AD251" s="72">
        <v>0</v>
      </c>
      <c r="AE251" s="214" t="s">
        <v>74</v>
      </c>
      <c r="AF251" s="80">
        <f t="shared" si="16"/>
        <v>0</v>
      </c>
      <c r="AG251" s="72">
        <v>0</v>
      </c>
      <c r="AH251" s="72">
        <v>0</v>
      </c>
      <c r="AI251" s="214" t="s">
        <v>74</v>
      </c>
      <c r="AJ251" s="73">
        <v>0</v>
      </c>
      <c r="AK251" s="117" t="s">
        <v>74</v>
      </c>
      <c r="AL251" s="117" t="s">
        <v>74</v>
      </c>
      <c r="AM251" s="80">
        <f t="shared" si="17"/>
        <v>0</v>
      </c>
      <c r="AN251" s="80">
        <f>+K251+AC251-AH251</f>
        <v>2800000</v>
      </c>
      <c r="AO251" s="73" t="s">
        <v>66</v>
      </c>
      <c r="AP251" s="72">
        <v>2800000</v>
      </c>
      <c r="AQ251" s="73" t="s">
        <v>95</v>
      </c>
      <c r="AR251" s="72">
        <v>0</v>
      </c>
      <c r="AS251" s="118" t="s">
        <v>74</v>
      </c>
      <c r="AT251" s="216">
        <v>2800000</v>
      </c>
      <c r="AU251" s="83">
        <f t="shared" si="18"/>
        <v>0</v>
      </c>
      <c r="AV251" s="84">
        <f t="shared" si="19"/>
        <v>1</v>
      </c>
      <c r="AW251" s="214" t="s">
        <v>74</v>
      </c>
      <c r="AX251" s="73" t="s">
        <v>80</v>
      </c>
      <c r="AY251" s="72" t="s">
        <v>734</v>
      </c>
      <c r="AZ251" s="70" t="s">
        <v>66</v>
      </c>
      <c r="BA251" s="70" t="s">
        <v>66</v>
      </c>
    </row>
    <row r="252" spans="2:53" x14ac:dyDescent="0.25">
      <c r="B252" s="70">
        <v>2024</v>
      </c>
      <c r="C252" s="70">
        <v>891780111</v>
      </c>
      <c r="D252" s="71" t="s">
        <v>63</v>
      </c>
      <c r="E252" s="72" t="s">
        <v>733</v>
      </c>
      <c r="F252" s="72" t="s">
        <v>732</v>
      </c>
      <c r="G252" s="213">
        <v>0</v>
      </c>
      <c r="H252" s="73" t="s">
        <v>72</v>
      </c>
      <c r="I252" s="71" t="s">
        <v>64</v>
      </c>
      <c r="J252" s="72" t="s">
        <v>731</v>
      </c>
      <c r="K252" s="72">
        <v>2800000</v>
      </c>
      <c r="L252" s="70" t="s">
        <v>67</v>
      </c>
      <c r="M252" s="72" t="s">
        <v>730</v>
      </c>
      <c r="N252" s="72">
        <v>1083024033</v>
      </c>
      <c r="O252" s="72">
        <v>122</v>
      </c>
      <c r="P252" s="215">
        <v>45313</v>
      </c>
      <c r="Q252" s="72">
        <v>8400000</v>
      </c>
      <c r="R252" s="215">
        <v>45314</v>
      </c>
      <c r="S252" s="72">
        <v>2800000</v>
      </c>
      <c r="T252" s="73" t="s">
        <v>65</v>
      </c>
      <c r="U252" s="72">
        <v>57461216</v>
      </c>
      <c r="V252" s="72" t="s">
        <v>599</v>
      </c>
      <c r="W252" s="215">
        <v>45314</v>
      </c>
      <c r="X252" s="215">
        <v>45314</v>
      </c>
      <c r="Y252" s="116" t="s">
        <v>74</v>
      </c>
      <c r="Z252" s="215">
        <v>45322</v>
      </c>
      <c r="AA252" s="80">
        <f t="shared" si="15"/>
        <v>8</v>
      </c>
      <c r="AB252" s="72">
        <v>0</v>
      </c>
      <c r="AC252" s="72">
        <v>0</v>
      </c>
      <c r="AD252" s="72">
        <v>0</v>
      </c>
      <c r="AE252" s="214" t="s">
        <v>74</v>
      </c>
      <c r="AF252" s="80">
        <f t="shared" si="16"/>
        <v>0</v>
      </c>
      <c r="AG252" s="72">
        <v>0</v>
      </c>
      <c r="AH252" s="72">
        <v>0</v>
      </c>
      <c r="AI252" s="214" t="s">
        <v>74</v>
      </c>
      <c r="AJ252" s="73">
        <v>0</v>
      </c>
      <c r="AK252" s="117" t="s">
        <v>74</v>
      </c>
      <c r="AL252" s="117" t="s">
        <v>74</v>
      </c>
      <c r="AM252" s="80">
        <f t="shared" si="17"/>
        <v>0</v>
      </c>
      <c r="AN252" s="80">
        <f>+K252+AC252-AH252</f>
        <v>2800000</v>
      </c>
      <c r="AO252" s="73" t="s">
        <v>66</v>
      </c>
      <c r="AP252" s="72">
        <v>2800000</v>
      </c>
      <c r="AQ252" s="73" t="s">
        <v>95</v>
      </c>
      <c r="AR252" s="72">
        <v>0</v>
      </c>
      <c r="AS252" s="118" t="s">
        <v>74</v>
      </c>
      <c r="AT252" s="216">
        <v>2800000</v>
      </c>
      <c r="AU252" s="83">
        <f t="shared" si="18"/>
        <v>0</v>
      </c>
      <c r="AV252" s="84">
        <f t="shared" si="19"/>
        <v>1</v>
      </c>
      <c r="AW252" s="214" t="s">
        <v>74</v>
      </c>
      <c r="AX252" s="73" t="s">
        <v>80</v>
      </c>
      <c r="AY252" s="72" t="s">
        <v>729</v>
      </c>
      <c r="AZ252" s="70" t="s">
        <v>66</v>
      </c>
      <c r="BA252" s="70" t="s">
        <v>66</v>
      </c>
    </row>
    <row r="253" spans="2:53" x14ac:dyDescent="0.25">
      <c r="B253" s="70">
        <v>2024</v>
      </c>
      <c r="C253" s="70">
        <v>891780111</v>
      </c>
      <c r="D253" s="71" t="s">
        <v>63</v>
      </c>
      <c r="E253" s="72" t="s">
        <v>728</v>
      </c>
      <c r="F253" s="72" t="s">
        <v>727</v>
      </c>
      <c r="G253" s="213">
        <v>0</v>
      </c>
      <c r="H253" s="73" t="s">
        <v>72</v>
      </c>
      <c r="I253" s="71" t="s">
        <v>64</v>
      </c>
      <c r="J253" s="72" t="s">
        <v>726</v>
      </c>
      <c r="K253" s="72">
        <v>2800000</v>
      </c>
      <c r="L253" s="70" t="s">
        <v>67</v>
      </c>
      <c r="M253" s="72" t="s">
        <v>725</v>
      </c>
      <c r="N253" s="72">
        <v>1044913180</v>
      </c>
      <c r="O253" s="72">
        <v>122</v>
      </c>
      <c r="P253" s="215">
        <v>45313</v>
      </c>
      <c r="Q253" s="72">
        <v>8400000</v>
      </c>
      <c r="R253" s="215">
        <v>45314</v>
      </c>
      <c r="S253" s="72">
        <v>2800000</v>
      </c>
      <c r="T253" s="73" t="s">
        <v>65</v>
      </c>
      <c r="U253" s="72">
        <v>57461216</v>
      </c>
      <c r="V253" s="72" t="s">
        <v>599</v>
      </c>
      <c r="W253" s="215">
        <v>45314</v>
      </c>
      <c r="X253" s="215">
        <v>45314</v>
      </c>
      <c r="Y253" s="116" t="s">
        <v>74</v>
      </c>
      <c r="Z253" s="215">
        <v>45322</v>
      </c>
      <c r="AA253" s="80">
        <f t="shared" si="15"/>
        <v>8</v>
      </c>
      <c r="AB253" s="72">
        <v>0</v>
      </c>
      <c r="AC253" s="72">
        <v>0</v>
      </c>
      <c r="AD253" s="72">
        <v>0</v>
      </c>
      <c r="AE253" s="214" t="s">
        <v>74</v>
      </c>
      <c r="AF253" s="80">
        <f t="shared" si="16"/>
        <v>0</v>
      </c>
      <c r="AG253" s="72">
        <v>0</v>
      </c>
      <c r="AH253" s="72">
        <v>0</v>
      </c>
      <c r="AI253" s="214" t="s">
        <v>74</v>
      </c>
      <c r="AJ253" s="73">
        <v>0</v>
      </c>
      <c r="AK253" s="117" t="s">
        <v>74</v>
      </c>
      <c r="AL253" s="117" t="s">
        <v>74</v>
      </c>
      <c r="AM253" s="80">
        <f t="shared" si="17"/>
        <v>0</v>
      </c>
      <c r="AN253" s="80">
        <f>+K253+AC253-AH253</f>
        <v>2800000</v>
      </c>
      <c r="AO253" s="73" t="s">
        <v>66</v>
      </c>
      <c r="AP253" s="72">
        <v>2800000</v>
      </c>
      <c r="AQ253" s="73" t="s">
        <v>95</v>
      </c>
      <c r="AR253" s="72">
        <v>0</v>
      </c>
      <c r="AS253" s="118" t="s">
        <v>74</v>
      </c>
      <c r="AT253" s="216">
        <v>2800000</v>
      </c>
      <c r="AU253" s="83">
        <f t="shared" si="18"/>
        <v>0</v>
      </c>
      <c r="AV253" s="84">
        <f t="shared" si="19"/>
        <v>1</v>
      </c>
      <c r="AW253" s="214" t="s">
        <v>74</v>
      </c>
      <c r="AX253" s="73" t="s">
        <v>80</v>
      </c>
      <c r="AY253" s="72" t="s">
        <v>724</v>
      </c>
      <c r="AZ253" s="70" t="s">
        <v>66</v>
      </c>
      <c r="BA253" s="70" t="s">
        <v>66</v>
      </c>
    </row>
    <row r="254" spans="2:53" x14ac:dyDescent="0.25">
      <c r="B254" s="70">
        <v>2024</v>
      </c>
      <c r="C254" s="70">
        <v>891780111</v>
      </c>
      <c r="D254" s="71" t="s">
        <v>63</v>
      </c>
      <c r="E254" s="72" t="s">
        <v>723</v>
      </c>
      <c r="F254" s="72" t="s">
        <v>722</v>
      </c>
      <c r="G254" s="213">
        <v>2020000100417</v>
      </c>
      <c r="H254" s="73" t="s">
        <v>72</v>
      </c>
      <c r="I254" s="71" t="s">
        <v>542</v>
      </c>
      <c r="J254" s="72" t="s">
        <v>721</v>
      </c>
      <c r="K254" s="72">
        <v>14850000</v>
      </c>
      <c r="L254" s="70" t="s">
        <v>67</v>
      </c>
      <c r="M254" s="72" t="s">
        <v>720</v>
      </c>
      <c r="N254" s="72">
        <v>1084742720</v>
      </c>
      <c r="O254" s="72">
        <v>53</v>
      </c>
      <c r="P254" s="215">
        <v>45306</v>
      </c>
      <c r="Q254" s="72">
        <v>81800000</v>
      </c>
      <c r="R254" s="215">
        <v>45314</v>
      </c>
      <c r="S254" s="72">
        <v>14850000</v>
      </c>
      <c r="T254" s="73" t="s">
        <v>65</v>
      </c>
      <c r="U254" s="72">
        <v>72004252</v>
      </c>
      <c r="V254" s="72" t="s">
        <v>671</v>
      </c>
      <c r="W254" s="215">
        <v>45314</v>
      </c>
      <c r="X254" s="215">
        <v>45314</v>
      </c>
      <c r="Y254" s="116" t="s">
        <v>74</v>
      </c>
      <c r="Z254" s="215">
        <v>45473</v>
      </c>
      <c r="AA254" s="80">
        <f t="shared" si="15"/>
        <v>159</v>
      </c>
      <c r="AB254" s="72">
        <v>0</v>
      </c>
      <c r="AC254" s="72">
        <v>0</v>
      </c>
      <c r="AD254" s="72">
        <v>0</v>
      </c>
      <c r="AE254" s="214" t="s">
        <v>74</v>
      </c>
      <c r="AF254" s="80">
        <f t="shared" si="16"/>
        <v>0</v>
      </c>
      <c r="AG254" s="72">
        <v>0</v>
      </c>
      <c r="AH254" s="72">
        <v>0</v>
      </c>
      <c r="AI254" s="214" t="s">
        <v>74</v>
      </c>
      <c r="AJ254" s="73">
        <v>0</v>
      </c>
      <c r="AK254" s="117" t="s">
        <v>74</v>
      </c>
      <c r="AL254" s="117" t="s">
        <v>74</v>
      </c>
      <c r="AM254" s="80">
        <f t="shared" si="17"/>
        <v>0</v>
      </c>
      <c r="AN254" s="80">
        <f>+K254+AC254-AH254</f>
        <v>14850000</v>
      </c>
      <c r="AO254" s="73" t="s">
        <v>95</v>
      </c>
      <c r="AP254" s="72">
        <v>0</v>
      </c>
      <c r="AQ254" s="73" t="s">
        <v>95</v>
      </c>
      <c r="AR254" s="72">
        <v>0</v>
      </c>
      <c r="AS254" s="118" t="s">
        <v>74</v>
      </c>
      <c r="AT254" s="216">
        <v>1350000</v>
      </c>
      <c r="AU254" s="83">
        <f t="shared" si="18"/>
        <v>13500000</v>
      </c>
      <c r="AV254" s="84">
        <f t="shared" si="19"/>
        <v>9.0909090909090912E-2</v>
      </c>
      <c r="AW254" s="214" t="s">
        <v>74</v>
      </c>
      <c r="AX254" s="73" t="s">
        <v>106</v>
      </c>
      <c r="AY254" s="72" t="s">
        <v>719</v>
      </c>
      <c r="AZ254" s="70" t="s">
        <v>66</v>
      </c>
      <c r="BA254" s="70" t="s">
        <v>66</v>
      </c>
    </row>
    <row r="255" spans="2:53" x14ac:dyDescent="0.25">
      <c r="B255" s="70">
        <v>2024</v>
      </c>
      <c r="C255" s="70">
        <v>891780111</v>
      </c>
      <c r="D255" s="71" t="s">
        <v>63</v>
      </c>
      <c r="E255" s="72" t="s">
        <v>718</v>
      </c>
      <c r="F255" s="72" t="s">
        <v>717</v>
      </c>
      <c r="G255" s="213">
        <v>2020000100417</v>
      </c>
      <c r="H255" s="73" t="s">
        <v>72</v>
      </c>
      <c r="I255" s="71" t="s">
        <v>542</v>
      </c>
      <c r="J255" s="72" t="s">
        <v>716</v>
      </c>
      <c r="K255" s="72">
        <v>15950000</v>
      </c>
      <c r="L255" s="70" t="s">
        <v>67</v>
      </c>
      <c r="M255" s="72" t="s">
        <v>715</v>
      </c>
      <c r="N255" s="72">
        <v>1082981011</v>
      </c>
      <c r="O255" s="72">
        <v>51</v>
      </c>
      <c r="P255" s="215">
        <v>45306</v>
      </c>
      <c r="Q255" s="72">
        <v>30450000</v>
      </c>
      <c r="R255" s="215">
        <v>45314</v>
      </c>
      <c r="S255" s="72">
        <v>15950000</v>
      </c>
      <c r="T255" s="73" t="s">
        <v>65</v>
      </c>
      <c r="U255" s="72">
        <v>36722626</v>
      </c>
      <c r="V255" s="72" t="s">
        <v>714</v>
      </c>
      <c r="W255" s="215">
        <v>45314</v>
      </c>
      <c r="X255" s="215">
        <v>45314</v>
      </c>
      <c r="Y255" s="116" t="s">
        <v>74</v>
      </c>
      <c r="Z255" s="215">
        <v>45473</v>
      </c>
      <c r="AA255" s="80">
        <f t="shared" si="15"/>
        <v>159</v>
      </c>
      <c r="AB255" s="72">
        <v>0</v>
      </c>
      <c r="AC255" s="72">
        <v>0</v>
      </c>
      <c r="AD255" s="72">
        <v>0</v>
      </c>
      <c r="AE255" s="214" t="s">
        <v>74</v>
      </c>
      <c r="AF255" s="80">
        <f t="shared" si="16"/>
        <v>0</v>
      </c>
      <c r="AG255" s="72">
        <v>0</v>
      </c>
      <c r="AH255" s="72">
        <v>0</v>
      </c>
      <c r="AI255" s="214" t="s">
        <v>74</v>
      </c>
      <c r="AJ255" s="73">
        <v>0</v>
      </c>
      <c r="AK255" s="117" t="s">
        <v>74</v>
      </c>
      <c r="AL255" s="117" t="s">
        <v>74</v>
      </c>
      <c r="AM255" s="80">
        <f t="shared" si="17"/>
        <v>0</v>
      </c>
      <c r="AN255" s="80">
        <f>+K255+AC255-AH255</f>
        <v>15950000</v>
      </c>
      <c r="AO255" s="73" t="s">
        <v>95</v>
      </c>
      <c r="AP255" s="72">
        <v>0</v>
      </c>
      <c r="AQ255" s="73" t="s">
        <v>95</v>
      </c>
      <c r="AR255" s="72">
        <v>0</v>
      </c>
      <c r="AS255" s="118" t="s">
        <v>74</v>
      </c>
      <c r="AT255" s="216">
        <v>1450000</v>
      </c>
      <c r="AU255" s="83">
        <f t="shared" si="18"/>
        <v>14500000</v>
      </c>
      <c r="AV255" s="84">
        <f t="shared" si="19"/>
        <v>9.0909090909090912E-2</v>
      </c>
      <c r="AW255" s="214" t="s">
        <v>74</v>
      </c>
      <c r="AX255" s="73" t="s">
        <v>106</v>
      </c>
      <c r="AY255" s="72" t="s">
        <v>713</v>
      </c>
      <c r="AZ255" s="70" t="s">
        <v>66</v>
      </c>
      <c r="BA255" s="70" t="s">
        <v>66</v>
      </c>
    </row>
    <row r="256" spans="2:53" x14ac:dyDescent="0.25">
      <c r="B256" s="70">
        <v>2024</v>
      </c>
      <c r="C256" s="70">
        <v>891780111</v>
      </c>
      <c r="D256" s="71" t="s">
        <v>63</v>
      </c>
      <c r="E256" s="72" t="s">
        <v>712</v>
      </c>
      <c r="F256" s="72" t="s">
        <v>711</v>
      </c>
      <c r="G256" s="213">
        <v>0</v>
      </c>
      <c r="H256" s="73" t="s">
        <v>72</v>
      </c>
      <c r="I256" s="71" t="s">
        <v>64</v>
      </c>
      <c r="J256" s="72" t="s">
        <v>710</v>
      </c>
      <c r="K256" s="72">
        <v>12833000</v>
      </c>
      <c r="L256" s="70" t="s">
        <v>67</v>
      </c>
      <c r="M256" s="72" t="s">
        <v>709</v>
      </c>
      <c r="N256" s="72">
        <v>85150692</v>
      </c>
      <c r="O256" s="76">
        <v>14</v>
      </c>
      <c r="P256" s="215">
        <v>45302</v>
      </c>
      <c r="Q256" s="72">
        <v>2126349000</v>
      </c>
      <c r="R256" s="215">
        <v>45314</v>
      </c>
      <c r="S256" s="72">
        <v>12833000</v>
      </c>
      <c r="T256" s="73" t="s">
        <v>65</v>
      </c>
      <c r="U256" s="72">
        <v>57297693</v>
      </c>
      <c r="V256" s="72" t="s">
        <v>708</v>
      </c>
      <c r="W256" s="215">
        <v>45314</v>
      </c>
      <c r="X256" s="215">
        <v>45314</v>
      </c>
      <c r="Y256" s="116" t="s">
        <v>74</v>
      </c>
      <c r="Z256" s="215">
        <v>45457</v>
      </c>
      <c r="AA256" s="80">
        <f t="shared" si="15"/>
        <v>143</v>
      </c>
      <c r="AB256" s="72">
        <v>0</v>
      </c>
      <c r="AC256" s="72">
        <v>0</v>
      </c>
      <c r="AD256" s="72">
        <v>0</v>
      </c>
      <c r="AE256" s="214" t="s">
        <v>74</v>
      </c>
      <c r="AF256" s="80">
        <f t="shared" si="16"/>
        <v>0</v>
      </c>
      <c r="AG256" s="72">
        <v>0</v>
      </c>
      <c r="AH256" s="72">
        <v>0</v>
      </c>
      <c r="AI256" s="214" t="s">
        <v>74</v>
      </c>
      <c r="AJ256" s="73">
        <v>0</v>
      </c>
      <c r="AK256" s="117" t="s">
        <v>74</v>
      </c>
      <c r="AL256" s="117" t="s">
        <v>74</v>
      </c>
      <c r="AM256" s="80">
        <f t="shared" si="17"/>
        <v>0</v>
      </c>
      <c r="AN256" s="80">
        <f>+K256+AC256-AH256</f>
        <v>12833000</v>
      </c>
      <c r="AO256" s="73" t="s">
        <v>66</v>
      </c>
      <c r="AP256" s="72">
        <v>12833000</v>
      </c>
      <c r="AQ256" s="73" t="s">
        <v>95</v>
      </c>
      <c r="AR256" s="72">
        <v>0</v>
      </c>
      <c r="AS256" s="118" t="s">
        <v>74</v>
      </c>
      <c r="AT256" s="216">
        <v>1667000</v>
      </c>
      <c r="AU256" s="83">
        <f t="shared" si="18"/>
        <v>11166000</v>
      </c>
      <c r="AV256" s="84">
        <f t="shared" si="19"/>
        <v>0.12989947790851711</v>
      </c>
      <c r="AW256" s="214" t="s">
        <v>74</v>
      </c>
      <c r="AX256" s="73" t="s">
        <v>106</v>
      </c>
      <c r="AY256" s="72" t="s">
        <v>707</v>
      </c>
      <c r="AZ256" s="70" t="s">
        <v>66</v>
      </c>
      <c r="BA256" s="70" t="s">
        <v>66</v>
      </c>
    </row>
    <row r="257" spans="2:53" x14ac:dyDescent="0.25">
      <c r="B257" s="70">
        <v>2024</v>
      </c>
      <c r="C257" s="70">
        <v>891780111</v>
      </c>
      <c r="D257" s="71" t="s">
        <v>63</v>
      </c>
      <c r="E257" s="72" t="s">
        <v>706</v>
      </c>
      <c r="F257" s="72" t="s">
        <v>705</v>
      </c>
      <c r="G257" s="213">
        <v>0</v>
      </c>
      <c r="H257" s="73" t="s">
        <v>72</v>
      </c>
      <c r="I257" s="71" t="s">
        <v>64</v>
      </c>
      <c r="J257" s="72" t="s">
        <v>704</v>
      </c>
      <c r="K257" s="72">
        <v>12500000</v>
      </c>
      <c r="L257" s="70" t="s">
        <v>67</v>
      </c>
      <c r="M257" s="72" t="s">
        <v>703</v>
      </c>
      <c r="N257" s="72">
        <v>36548123</v>
      </c>
      <c r="O257" s="76">
        <v>14</v>
      </c>
      <c r="P257" s="215">
        <v>45302</v>
      </c>
      <c r="Q257" s="72">
        <v>2126349000</v>
      </c>
      <c r="R257" s="215">
        <v>45314</v>
      </c>
      <c r="S257" s="72">
        <v>12500000</v>
      </c>
      <c r="T257" s="73" t="s">
        <v>65</v>
      </c>
      <c r="U257" s="72">
        <v>57400977</v>
      </c>
      <c r="V257" s="72" t="s">
        <v>533</v>
      </c>
      <c r="W257" s="215">
        <v>45314</v>
      </c>
      <c r="X257" s="215">
        <v>45314</v>
      </c>
      <c r="Y257" s="116" t="s">
        <v>74</v>
      </c>
      <c r="Z257" s="215">
        <v>45457</v>
      </c>
      <c r="AA257" s="80">
        <f t="shared" si="15"/>
        <v>143</v>
      </c>
      <c r="AB257" s="72">
        <v>0</v>
      </c>
      <c r="AC257" s="72">
        <v>0</v>
      </c>
      <c r="AD257" s="72">
        <v>0</v>
      </c>
      <c r="AE257" s="214" t="s">
        <v>74</v>
      </c>
      <c r="AF257" s="80">
        <f t="shared" si="16"/>
        <v>0</v>
      </c>
      <c r="AG257" s="72">
        <v>0</v>
      </c>
      <c r="AH257" s="72">
        <v>0</v>
      </c>
      <c r="AI257" s="214" t="s">
        <v>74</v>
      </c>
      <c r="AJ257" s="73">
        <v>0</v>
      </c>
      <c r="AK257" s="117" t="s">
        <v>74</v>
      </c>
      <c r="AL257" s="117" t="s">
        <v>74</v>
      </c>
      <c r="AM257" s="80">
        <f t="shared" si="17"/>
        <v>0</v>
      </c>
      <c r="AN257" s="80">
        <f>+K257+AC257-AH257</f>
        <v>12500000</v>
      </c>
      <c r="AO257" s="73" t="s">
        <v>66</v>
      </c>
      <c r="AP257" s="72">
        <v>12500000</v>
      </c>
      <c r="AQ257" s="73" t="s">
        <v>95</v>
      </c>
      <c r="AR257" s="72">
        <v>0</v>
      </c>
      <c r="AS257" s="118" t="s">
        <v>74</v>
      </c>
      <c r="AT257" s="216">
        <v>1333000</v>
      </c>
      <c r="AU257" s="83">
        <f t="shared" si="18"/>
        <v>11167000</v>
      </c>
      <c r="AV257" s="84">
        <f t="shared" si="19"/>
        <v>0.10664</v>
      </c>
      <c r="AW257" s="214" t="s">
        <v>74</v>
      </c>
      <c r="AX257" s="73" t="s">
        <v>106</v>
      </c>
      <c r="AY257" s="72" t="s">
        <v>702</v>
      </c>
      <c r="AZ257" s="70" t="s">
        <v>66</v>
      </c>
      <c r="BA257" s="70" t="s">
        <v>66</v>
      </c>
    </row>
    <row r="258" spans="2:53" x14ac:dyDescent="0.25">
      <c r="B258" s="70">
        <v>2024</v>
      </c>
      <c r="C258" s="70">
        <v>891780111</v>
      </c>
      <c r="D258" s="71" t="s">
        <v>63</v>
      </c>
      <c r="E258" s="72" t="s">
        <v>701</v>
      </c>
      <c r="F258" s="72" t="s">
        <v>700</v>
      </c>
      <c r="G258" s="213">
        <v>0</v>
      </c>
      <c r="H258" s="73" t="s">
        <v>72</v>
      </c>
      <c r="I258" s="71" t="s">
        <v>64</v>
      </c>
      <c r="J258" s="72" t="s">
        <v>699</v>
      </c>
      <c r="K258" s="72">
        <v>35500000</v>
      </c>
      <c r="L258" s="70" t="s">
        <v>67</v>
      </c>
      <c r="M258" s="72" t="s">
        <v>698</v>
      </c>
      <c r="N258" s="72">
        <v>79488380</v>
      </c>
      <c r="O258" s="76">
        <v>13</v>
      </c>
      <c r="P258" s="214">
        <v>45302</v>
      </c>
      <c r="Q258" s="72">
        <v>4518689382</v>
      </c>
      <c r="R258" s="215">
        <v>45314</v>
      </c>
      <c r="S258" s="72">
        <v>35500000</v>
      </c>
      <c r="T258" s="73" t="s">
        <v>65</v>
      </c>
      <c r="U258" s="72">
        <v>85455983</v>
      </c>
      <c r="V258" s="72" t="s">
        <v>697</v>
      </c>
      <c r="W258" s="215">
        <v>45314</v>
      </c>
      <c r="X258" s="215">
        <v>45314</v>
      </c>
      <c r="Y258" s="116" t="s">
        <v>74</v>
      </c>
      <c r="Z258" s="215">
        <v>45457</v>
      </c>
      <c r="AA258" s="80">
        <f t="shared" si="15"/>
        <v>143</v>
      </c>
      <c r="AB258" s="72">
        <v>0</v>
      </c>
      <c r="AC258" s="72">
        <v>0</v>
      </c>
      <c r="AD258" s="72">
        <v>0</v>
      </c>
      <c r="AE258" s="214" t="s">
        <v>74</v>
      </c>
      <c r="AF258" s="80">
        <f t="shared" si="16"/>
        <v>0</v>
      </c>
      <c r="AG258" s="72">
        <v>0</v>
      </c>
      <c r="AH258" s="72">
        <v>0</v>
      </c>
      <c r="AI258" s="214" t="s">
        <v>74</v>
      </c>
      <c r="AJ258" s="73">
        <v>0</v>
      </c>
      <c r="AK258" s="117" t="s">
        <v>74</v>
      </c>
      <c r="AL258" s="117" t="s">
        <v>74</v>
      </c>
      <c r="AM258" s="80">
        <f t="shared" si="17"/>
        <v>0</v>
      </c>
      <c r="AN258" s="80">
        <f>+K258+AC258-AH258</f>
        <v>35500000</v>
      </c>
      <c r="AO258" s="73" t="s">
        <v>66</v>
      </c>
      <c r="AP258" s="72">
        <v>35500000</v>
      </c>
      <c r="AQ258" s="73" t="s">
        <v>95</v>
      </c>
      <c r="AR258" s="72">
        <v>0</v>
      </c>
      <c r="AS258" s="118" t="s">
        <v>74</v>
      </c>
      <c r="AT258" s="216">
        <v>3787000</v>
      </c>
      <c r="AU258" s="83">
        <f t="shared" si="18"/>
        <v>31713000</v>
      </c>
      <c r="AV258" s="84">
        <f t="shared" si="19"/>
        <v>0.10667605633802817</v>
      </c>
      <c r="AW258" s="214" t="s">
        <v>74</v>
      </c>
      <c r="AX258" s="73" t="s">
        <v>106</v>
      </c>
      <c r="AY258" s="72" t="s">
        <v>696</v>
      </c>
      <c r="AZ258" s="70" t="s">
        <v>66</v>
      </c>
      <c r="BA258" s="70" t="s">
        <v>66</v>
      </c>
    </row>
    <row r="259" spans="2:53" x14ac:dyDescent="0.25">
      <c r="B259" s="70">
        <v>2024</v>
      </c>
      <c r="C259" s="70">
        <v>891780111</v>
      </c>
      <c r="D259" s="71" t="s">
        <v>63</v>
      </c>
      <c r="E259" s="72" t="s">
        <v>695</v>
      </c>
      <c r="F259" s="72" t="s">
        <v>694</v>
      </c>
      <c r="G259" s="213">
        <v>0</v>
      </c>
      <c r="H259" s="73" t="s">
        <v>72</v>
      </c>
      <c r="I259" s="71" t="s">
        <v>64</v>
      </c>
      <c r="J259" s="72" t="s">
        <v>693</v>
      </c>
      <c r="K259" s="72">
        <v>15730000</v>
      </c>
      <c r="L259" s="70" t="s">
        <v>67</v>
      </c>
      <c r="M259" s="72" t="s">
        <v>692</v>
      </c>
      <c r="N259" s="72">
        <v>1082996348</v>
      </c>
      <c r="O259" s="76">
        <v>13</v>
      </c>
      <c r="P259" s="214">
        <v>45302</v>
      </c>
      <c r="Q259" s="72">
        <v>4518689382</v>
      </c>
      <c r="R259" s="215">
        <v>45314</v>
      </c>
      <c r="S259" s="72">
        <v>15730000</v>
      </c>
      <c r="T259" s="73" t="s">
        <v>65</v>
      </c>
      <c r="U259" s="72">
        <v>32770239</v>
      </c>
      <c r="V259" s="72" t="s">
        <v>660</v>
      </c>
      <c r="W259" s="215">
        <v>45314</v>
      </c>
      <c r="X259" s="215">
        <v>45314</v>
      </c>
      <c r="Y259" s="116" t="s">
        <v>74</v>
      </c>
      <c r="Z259" s="215">
        <v>45457</v>
      </c>
      <c r="AA259" s="80">
        <f t="shared" si="15"/>
        <v>143</v>
      </c>
      <c r="AB259" s="72">
        <v>0</v>
      </c>
      <c r="AC259" s="72">
        <v>0</v>
      </c>
      <c r="AD259" s="72">
        <v>0</v>
      </c>
      <c r="AE259" s="214" t="s">
        <v>74</v>
      </c>
      <c r="AF259" s="80">
        <f t="shared" si="16"/>
        <v>0</v>
      </c>
      <c r="AG259" s="72">
        <v>0</v>
      </c>
      <c r="AH259" s="72">
        <v>0</v>
      </c>
      <c r="AI259" s="214" t="s">
        <v>74</v>
      </c>
      <c r="AJ259" s="73">
        <v>0</v>
      </c>
      <c r="AK259" s="117" t="s">
        <v>74</v>
      </c>
      <c r="AL259" s="117" t="s">
        <v>74</v>
      </c>
      <c r="AM259" s="80">
        <f t="shared" si="17"/>
        <v>0</v>
      </c>
      <c r="AN259" s="80">
        <f>+K259+AC259-AH259</f>
        <v>15730000</v>
      </c>
      <c r="AO259" s="73" t="s">
        <v>66</v>
      </c>
      <c r="AP259" s="72">
        <v>15730000</v>
      </c>
      <c r="AQ259" s="73" t="s">
        <v>95</v>
      </c>
      <c r="AR259" s="72">
        <v>0</v>
      </c>
      <c r="AS259" s="118" t="s">
        <v>74</v>
      </c>
      <c r="AT259" s="216">
        <v>990000</v>
      </c>
      <c r="AU259" s="83">
        <f t="shared" si="18"/>
        <v>14740000</v>
      </c>
      <c r="AV259" s="84">
        <f t="shared" si="19"/>
        <v>6.2937062937062943E-2</v>
      </c>
      <c r="AW259" s="214" t="s">
        <v>74</v>
      </c>
      <c r="AX259" s="73" t="s">
        <v>106</v>
      </c>
      <c r="AY259" s="72" t="s">
        <v>691</v>
      </c>
      <c r="AZ259" s="70" t="s">
        <v>66</v>
      </c>
      <c r="BA259" s="70" t="s">
        <v>66</v>
      </c>
    </row>
    <row r="260" spans="2:53" x14ac:dyDescent="0.25">
      <c r="B260" s="70">
        <v>2024</v>
      </c>
      <c r="C260" s="70">
        <v>891780111</v>
      </c>
      <c r="D260" s="71" t="s">
        <v>63</v>
      </c>
      <c r="E260" s="72" t="s">
        <v>690</v>
      </c>
      <c r="F260" s="72" t="s">
        <v>689</v>
      </c>
      <c r="G260" s="213">
        <v>2020000100417</v>
      </c>
      <c r="H260" s="73" t="s">
        <v>72</v>
      </c>
      <c r="I260" s="71" t="s">
        <v>542</v>
      </c>
      <c r="J260" s="72" t="s">
        <v>688</v>
      </c>
      <c r="K260" s="72">
        <v>15950000</v>
      </c>
      <c r="L260" s="70" t="s">
        <v>67</v>
      </c>
      <c r="M260" s="72" t="s">
        <v>687</v>
      </c>
      <c r="N260" s="72">
        <v>1221977218</v>
      </c>
      <c r="O260" s="72">
        <v>53</v>
      </c>
      <c r="P260" s="215">
        <v>45306</v>
      </c>
      <c r="Q260" s="72">
        <v>81800000</v>
      </c>
      <c r="R260" s="215">
        <v>45314</v>
      </c>
      <c r="S260" s="72">
        <v>15950000</v>
      </c>
      <c r="T260" s="73" t="s">
        <v>65</v>
      </c>
      <c r="U260" s="72">
        <v>36724655</v>
      </c>
      <c r="V260" s="72" t="s">
        <v>539</v>
      </c>
      <c r="W260" s="215">
        <v>45314</v>
      </c>
      <c r="X260" s="215">
        <v>45314</v>
      </c>
      <c r="Y260" s="116" t="s">
        <v>74</v>
      </c>
      <c r="Z260" s="215">
        <v>45473</v>
      </c>
      <c r="AA260" s="80">
        <f t="shared" si="15"/>
        <v>159</v>
      </c>
      <c r="AB260" s="72">
        <v>0</v>
      </c>
      <c r="AC260" s="72">
        <v>0</v>
      </c>
      <c r="AD260" s="72">
        <v>0</v>
      </c>
      <c r="AE260" s="214" t="s">
        <v>74</v>
      </c>
      <c r="AF260" s="80">
        <f t="shared" si="16"/>
        <v>0</v>
      </c>
      <c r="AG260" s="72">
        <v>0</v>
      </c>
      <c r="AH260" s="72">
        <v>0</v>
      </c>
      <c r="AI260" s="214" t="s">
        <v>74</v>
      </c>
      <c r="AJ260" s="73">
        <v>0</v>
      </c>
      <c r="AK260" s="117" t="s">
        <v>74</v>
      </c>
      <c r="AL260" s="117" t="s">
        <v>74</v>
      </c>
      <c r="AM260" s="80">
        <f t="shared" si="17"/>
        <v>0</v>
      </c>
      <c r="AN260" s="80">
        <f>+K260+AC260-AH260</f>
        <v>15950000</v>
      </c>
      <c r="AO260" s="73" t="s">
        <v>95</v>
      </c>
      <c r="AP260" s="72">
        <v>0</v>
      </c>
      <c r="AQ260" s="73" t="s">
        <v>95</v>
      </c>
      <c r="AR260" s="72">
        <v>0</v>
      </c>
      <c r="AS260" s="118" t="s">
        <v>74</v>
      </c>
      <c r="AT260" s="216">
        <v>1450000</v>
      </c>
      <c r="AU260" s="83">
        <f t="shared" si="18"/>
        <v>14500000</v>
      </c>
      <c r="AV260" s="84">
        <f t="shared" si="19"/>
        <v>9.0909090909090912E-2</v>
      </c>
      <c r="AW260" s="214" t="s">
        <v>74</v>
      </c>
      <c r="AX260" s="73" t="s">
        <v>106</v>
      </c>
      <c r="AY260" s="72" t="s">
        <v>686</v>
      </c>
      <c r="AZ260" s="70" t="s">
        <v>66</v>
      </c>
      <c r="BA260" s="70" t="s">
        <v>66</v>
      </c>
    </row>
    <row r="261" spans="2:53" x14ac:dyDescent="0.25">
      <c r="B261" s="70">
        <v>2024</v>
      </c>
      <c r="C261" s="70">
        <v>891780111</v>
      </c>
      <c r="D261" s="71" t="s">
        <v>63</v>
      </c>
      <c r="E261" s="72" t="s">
        <v>685</v>
      </c>
      <c r="F261" s="72" t="s">
        <v>684</v>
      </c>
      <c r="G261" s="213">
        <v>0</v>
      </c>
      <c r="H261" s="73" t="s">
        <v>72</v>
      </c>
      <c r="I261" s="71" t="s">
        <v>64</v>
      </c>
      <c r="J261" s="72" t="s">
        <v>683</v>
      </c>
      <c r="K261" s="72">
        <v>14850000</v>
      </c>
      <c r="L261" s="70" t="s">
        <v>67</v>
      </c>
      <c r="M261" s="72" t="s">
        <v>682</v>
      </c>
      <c r="N261" s="72">
        <v>57465032</v>
      </c>
      <c r="O261" s="76">
        <v>13</v>
      </c>
      <c r="P261" s="214">
        <v>45302</v>
      </c>
      <c r="Q261" s="72">
        <v>4518689382</v>
      </c>
      <c r="R261" s="215">
        <v>45315</v>
      </c>
      <c r="S261" s="72">
        <v>14850000</v>
      </c>
      <c r="T261" s="73" t="s">
        <v>65</v>
      </c>
      <c r="U261" s="72">
        <v>57400977</v>
      </c>
      <c r="V261" s="72" t="s">
        <v>533</v>
      </c>
      <c r="W261" s="215">
        <v>45315</v>
      </c>
      <c r="X261" s="215">
        <v>45315</v>
      </c>
      <c r="Y261" s="116" t="s">
        <v>74</v>
      </c>
      <c r="Z261" s="215">
        <v>45457</v>
      </c>
      <c r="AA261" s="80">
        <f t="shared" si="15"/>
        <v>142</v>
      </c>
      <c r="AB261" s="72">
        <v>0</v>
      </c>
      <c r="AC261" s="72">
        <v>0</v>
      </c>
      <c r="AD261" s="72">
        <v>0</v>
      </c>
      <c r="AE261" s="214" t="s">
        <v>74</v>
      </c>
      <c r="AF261" s="80">
        <f t="shared" si="16"/>
        <v>0</v>
      </c>
      <c r="AG261" s="72">
        <v>0</v>
      </c>
      <c r="AH261" s="72">
        <v>0</v>
      </c>
      <c r="AI261" s="214" t="s">
        <v>74</v>
      </c>
      <c r="AJ261" s="73">
        <v>0</v>
      </c>
      <c r="AK261" s="117" t="s">
        <v>74</v>
      </c>
      <c r="AL261" s="117" t="s">
        <v>74</v>
      </c>
      <c r="AM261" s="80">
        <f t="shared" si="17"/>
        <v>0</v>
      </c>
      <c r="AN261" s="80">
        <f>+K261+AC261-AH261</f>
        <v>14850000</v>
      </c>
      <c r="AO261" s="73" t="s">
        <v>66</v>
      </c>
      <c r="AP261" s="72">
        <v>14850000</v>
      </c>
      <c r="AQ261" s="73" t="s">
        <v>95</v>
      </c>
      <c r="AR261" s="72">
        <v>0</v>
      </c>
      <c r="AS261" s="118" t="s">
        <v>74</v>
      </c>
      <c r="AT261" s="216">
        <v>1584000</v>
      </c>
      <c r="AU261" s="83">
        <f t="shared" si="18"/>
        <v>13266000</v>
      </c>
      <c r="AV261" s="84">
        <f t="shared" si="19"/>
        <v>0.10666666666666667</v>
      </c>
      <c r="AW261" s="214" t="s">
        <v>74</v>
      </c>
      <c r="AX261" s="73" t="s">
        <v>106</v>
      </c>
      <c r="AY261" s="72" t="s">
        <v>681</v>
      </c>
      <c r="AZ261" s="70" t="s">
        <v>66</v>
      </c>
      <c r="BA261" s="70" t="s">
        <v>66</v>
      </c>
    </row>
    <row r="262" spans="2:53" x14ac:dyDescent="0.25">
      <c r="B262" s="70">
        <v>2024</v>
      </c>
      <c r="C262" s="70">
        <v>891780111</v>
      </c>
      <c r="D262" s="71" t="s">
        <v>63</v>
      </c>
      <c r="E262" s="72" t="s">
        <v>680</v>
      </c>
      <c r="F262" s="72" t="s">
        <v>679</v>
      </c>
      <c r="G262" s="213">
        <v>0</v>
      </c>
      <c r="H262" s="73" t="s">
        <v>72</v>
      </c>
      <c r="I262" s="71" t="s">
        <v>64</v>
      </c>
      <c r="J262" s="72" t="s">
        <v>678</v>
      </c>
      <c r="K262" s="72">
        <v>25000000</v>
      </c>
      <c r="L262" s="70" t="s">
        <v>67</v>
      </c>
      <c r="M262" s="72" t="s">
        <v>677</v>
      </c>
      <c r="N262" s="72">
        <v>85460949</v>
      </c>
      <c r="O262" s="76">
        <v>13</v>
      </c>
      <c r="P262" s="214">
        <v>45302</v>
      </c>
      <c r="Q262" s="72">
        <v>4518689382</v>
      </c>
      <c r="R262" s="215">
        <v>45315</v>
      </c>
      <c r="S262" s="72">
        <v>25000000</v>
      </c>
      <c r="T262" s="73" t="s">
        <v>65</v>
      </c>
      <c r="U262" s="72">
        <v>12621405</v>
      </c>
      <c r="V262" s="72" t="s">
        <v>546</v>
      </c>
      <c r="W262" s="215">
        <v>45315</v>
      </c>
      <c r="X262" s="215">
        <v>45315</v>
      </c>
      <c r="Y262" s="116" t="s">
        <v>74</v>
      </c>
      <c r="Z262" s="215">
        <v>45457</v>
      </c>
      <c r="AA262" s="80">
        <f t="shared" si="15"/>
        <v>142</v>
      </c>
      <c r="AB262" s="72">
        <v>0</v>
      </c>
      <c r="AC262" s="72">
        <v>0</v>
      </c>
      <c r="AD262" s="72">
        <v>0</v>
      </c>
      <c r="AE262" s="214" t="s">
        <v>74</v>
      </c>
      <c r="AF262" s="80">
        <f t="shared" si="16"/>
        <v>0</v>
      </c>
      <c r="AG262" s="72">
        <v>1</v>
      </c>
      <c r="AH262" s="72">
        <v>22333000</v>
      </c>
      <c r="AI262" s="214">
        <v>45327</v>
      </c>
      <c r="AJ262" s="73">
        <v>0</v>
      </c>
      <c r="AK262" s="117" t="s">
        <v>74</v>
      </c>
      <c r="AL262" s="117" t="s">
        <v>74</v>
      </c>
      <c r="AM262" s="80">
        <f t="shared" si="17"/>
        <v>0</v>
      </c>
      <c r="AN262" s="80">
        <f>+K262+AC262-AH262</f>
        <v>2667000</v>
      </c>
      <c r="AO262" s="73" t="s">
        <v>66</v>
      </c>
      <c r="AP262" s="72">
        <v>25000000</v>
      </c>
      <c r="AQ262" s="73" t="s">
        <v>95</v>
      </c>
      <c r="AR262" s="72">
        <v>0</v>
      </c>
      <c r="AS262" s="118" t="s">
        <v>74</v>
      </c>
      <c r="AT262" s="216">
        <v>2667000</v>
      </c>
      <c r="AU262" s="83">
        <f t="shared" si="18"/>
        <v>0</v>
      </c>
      <c r="AV262" s="84">
        <f t="shared" si="19"/>
        <v>1</v>
      </c>
      <c r="AW262" s="214" t="s">
        <v>74</v>
      </c>
      <c r="AX262" s="73" t="s">
        <v>659</v>
      </c>
      <c r="AY262" s="72" t="s">
        <v>676</v>
      </c>
      <c r="AZ262" s="70" t="s">
        <v>66</v>
      </c>
      <c r="BA262" s="70" t="s">
        <v>66</v>
      </c>
    </row>
    <row r="263" spans="2:53" x14ac:dyDescent="0.25">
      <c r="B263" s="70">
        <v>2024</v>
      </c>
      <c r="C263" s="70">
        <v>891780111</v>
      </c>
      <c r="D263" s="71" t="s">
        <v>63</v>
      </c>
      <c r="E263" s="72" t="s">
        <v>675</v>
      </c>
      <c r="F263" s="72" t="s">
        <v>674</v>
      </c>
      <c r="G263" s="213">
        <v>0</v>
      </c>
      <c r="H263" s="73" t="s">
        <v>72</v>
      </c>
      <c r="I263" s="71" t="s">
        <v>64</v>
      </c>
      <c r="J263" s="72" t="s">
        <v>673</v>
      </c>
      <c r="K263" s="72">
        <v>14760000</v>
      </c>
      <c r="L263" s="70" t="s">
        <v>67</v>
      </c>
      <c r="M263" s="72" t="s">
        <v>672</v>
      </c>
      <c r="N263" s="72">
        <v>19617672</v>
      </c>
      <c r="O263" s="76">
        <v>13</v>
      </c>
      <c r="P263" s="214">
        <v>45302</v>
      </c>
      <c r="Q263" s="72">
        <v>4518689382</v>
      </c>
      <c r="R263" s="215">
        <v>45315</v>
      </c>
      <c r="S263" s="72">
        <v>14760000</v>
      </c>
      <c r="T263" s="73" t="s">
        <v>65</v>
      </c>
      <c r="U263" s="72">
        <v>72004252</v>
      </c>
      <c r="V263" s="72" t="s">
        <v>671</v>
      </c>
      <c r="W263" s="215">
        <v>45315</v>
      </c>
      <c r="X263" s="215">
        <v>45315</v>
      </c>
      <c r="Y263" s="116" t="s">
        <v>74</v>
      </c>
      <c r="Z263" s="215">
        <v>45457</v>
      </c>
      <c r="AA263" s="80">
        <f t="shared" si="15"/>
        <v>142</v>
      </c>
      <c r="AB263" s="72">
        <v>0</v>
      </c>
      <c r="AC263" s="72">
        <v>0</v>
      </c>
      <c r="AD263" s="72">
        <v>0</v>
      </c>
      <c r="AE263" s="214" t="s">
        <v>74</v>
      </c>
      <c r="AF263" s="80">
        <f t="shared" si="16"/>
        <v>0</v>
      </c>
      <c r="AG263" s="72">
        <v>0</v>
      </c>
      <c r="AH263" s="72">
        <v>0</v>
      </c>
      <c r="AI263" s="214" t="s">
        <v>74</v>
      </c>
      <c r="AJ263" s="73">
        <v>0</v>
      </c>
      <c r="AK263" s="117" t="s">
        <v>74</v>
      </c>
      <c r="AL263" s="117" t="s">
        <v>74</v>
      </c>
      <c r="AM263" s="80">
        <f t="shared" si="17"/>
        <v>0</v>
      </c>
      <c r="AN263" s="80">
        <f>+K263+AC263-AH263</f>
        <v>14760000</v>
      </c>
      <c r="AO263" s="73" t="s">
        <v>66</v>
      </c>
      <c r="AP263" s="72">
        <v>14760000</v>
      </c>
      <c r="AQ263" s="73" t="s">
        <v>95</v>
      </c>
      <c r="AR263" s="72">
        <v>0</v>
      </c>
      <c r="AS263" s="118" t="s">
        <v>74</v>
      </c>
      <c r="AT263" s="216">
        <v>2700000</v>
      </c>
      <c r="AU263" s="83">
        <f t="shared" si="18"/>
        <v>12060000</v>
      </c>
      <c r="AV263" s="84">
        <f t="shared" si="19"/>
        <v>0.18292682926829268</v>
      </c>
      <c r="AW263" s="214" t="s">
        <v>74</v>
      </c>
      <c r="AX263" s="73" t="s">
        <v>106</v>
      </c>
      <c r="AY263" s="72" t="s">
        <v>670</v>
      </c>
      <c r="AZ263" s="70" t="s">
        <v>66</v>
      </c>
      <c r="BA263" s="70" t="s">
        <v>66</v>
      </c>
    </row>
    <row r="264" spans="2:53" x14ac:dyDescent="0.25">
      <c r="B264" s="70">
        <v>2024</v>
      </c>
      <c r="C264" s="70">
        <v>891780111</v>
      </c>
      <c r="D264" s="71" t="s">
        <v>63</v>
      </c>
      <c r="E264" s="72" t="s">
        <v>669</v>
      </c>
      <c r="F264" s="72" t="s">
        <v>668</v>
      </c>
      <c r="G264" s="213">
        <v>0</v>
      </c>
      <c r="H264" s="73" t="s">
        <v>72</v>
      </c>
      <c r="I264" s="71" t="s">
        <v>64</v>
      </c>
      <c r="J264" s="72" t="s">
        <v>667</v>
      </c>
      <c r="K264" s="72">
        <v>13500000</v>
      </c>
      <c r="L264" s="70" t="s">
        <v>67</v>
      </c>
      <c r="M264" s="72" t="s">
        <v>666</v>
      </c>
      <c r="N264" s="72">
        <v>1082958221</v>
      </c>
      <c r="O264" s="76">
        <v>14</v>
      </c>
      <c r="P264" s="215">
        <v>45302</v>
      </c>
      <c r="Q264" s="72">
        <v>2126349000</v>
      </c>
      <c r="R264" s="215">
        <v>45315</v>
      </c>
      <c r="S264" s="72">
        <v>13500000</v>
      </c>
      <c r="T264" s="73" t="s">
        <v>65</v>
      </c>
      <c r="U264" s="72">
        <v>57400977</v>
      </c>
      <c r="V264" s="72" t="s">
        <v>533</v>
      </c>
      <c r="W264" s="215">
        <v>45315</v>
      </c>
      <c r="X264" s="215">
        <v>45315</v>
      </c>
      <c r="Y264" s="116" t="s">
        <v>74</v>
      </c>
      <c r="Z264" s="215">
        <v>45457</v>
      </c>
      <c r="AA264" s="80">
        <f t="shared" ref="AA264:AA287" si="20">+IF(Y264="1800-01-01",Z264-X264,Z264-Y264)</f>
        <v>142</v>
      </c>
      <c r="AB264" s="72">
        <v>0</v>
      </c>
      <c r="AC264" s="72">
        <v>0</v>
      </c>
      <c r="AD264" s="72">
        <v>0</v>
      </c>
      <c r="AE264" s="214" t="s">
        <v>74</v>
      </c>
      <c r="AF264" s="80">
        <f t="shared" ref="AF264:AF287" si="21">+IF(AE264="1800-01-01",0,AE264-Z264)</f>
        <v>0</v>
      </c>
      <c r="AG264" s="72">
        <v>0</v>
      </c>
      <c r="AH264" s="72">
        <v>0</v>
      </c>
      <c r="AI264" s="214" t="s">
        <v>74</v>
      </c>
      <c r="AJ264" s="73">
        <v>0</v>
      </c>
      <c r="AK264" s="117" t="s">
        <v>74</v>
      </c>
      <c r="AL264" s="117" t="s">
        <v>74</v>
      </c>
      <c r="AM264" s="80">
        <f t="shared" ref="AM264:AM287" si="22">+IF(AK264="1800-01-01",0,AL264-AK264)</f>
        <v>0</v>
      </c>
      <c r="AN264" s="80">
        <f>+K264+AC264-AH264</f>
        <v>13500000</v>
      </c>
      <c r="AO264" s="73" t="s">
        <v>66</v>
      </c>
      <c r="AP264" s="72">
        <v>13500000</v>
      </c>
      <c r="AQ264" s="73" t="s">
        <v>95</v>
      </c>
      <c r="AR264" s="72">
        <v>0</v>
      </c>
      <c r="AS264" s="118" t="s">
        <v>74</v>
      </c>
      <c r="AT264" s="216">
        <v>1440000</v>
      </c>
      <c r="AU264" s="83">
        <f t="shared" ref="AU264:AU287" si="23">AN264-AT264</f>
        <v>12060000</v>
      </c>
      <c r="AV264" s="84">
        <f t="shared" ref="AV264:AV287" si="24">+IFERROR(AT264/AN264,"_")</f>
        <v>0.10666666666666667</v>
      </c>
      <c r="AW264" s="214" t="s">
        <v>74</v>
      </c>
      <c r="AX264" s="73" t="s">
        <v>106</v>
      </c>
      <c r="AY264" s="72" t="s">
        <v>665</v>
      </c>
      <c r="AZ264" s="70" t="s">
        <v>66</v>
      </c>
      <c r="BA264" s="70" t="s">
        <v>66</v>
      </c>
    </row>
    <row r="265" spans="2:53" x14ac:dyDescent="0.25">
      <c r="B265" s="70">
        <v>2024</v>
      </c>
      <c r="C265" s="70">
        <v>891780111</v>
      </c>
      <c r="D265" s="71" t="s">
        <v>63</v>
      </c>
      <c r="E265" s="72" t="s">
        <v>664</v>
      </c>
      <c r="F265" s="72" t="s">
        <v>663</v>
      </c>
      <c r="G265" s="213">
        <v>0</v>
      </c>
      <c r="H265" s="73" t="s">
        <v>72</v>
      </c>
      <c r="I265" s="71" t="s">
        <v>64</v>
      </c>
      <c r="J265" s="72" t="s">
        <v>662</v>
      </c>
      <c r="K265" s="72">
        <v>14300000</v>
      </c>
      <c r="L265" s="70" t="s">
        <v>67</v>
      </c>
      <c r="M265" s="72" t="s">
        <v>661</v>
      </c>
      <c r="N265" s="72">
        <v>1122812358</v>
      </c>
      <c r="O265" s="76">
        <v>13</v>
      </c>
      <c r="P265" s="214">
        <v>45302</v>
      </c>
      <c r="Q265" s="72">
        <v>4518689382</v>
      </c>
      <c r="R265" s="215">
        <v>45315</v>
      </c>
      <c r="S265" s="72">
        <v>14300000</v>
      </c>
      <c r="T265" s="73" t="s">
        <v>65</v>
      </c>
      <c r="U265" s="72">
        <v>32770239</v>
      </c>
      <c r="V265" s="72" t="s">
        <v>660</v>
      </c>
      <c r="W265" s="215">
        <v>45315</v>
      </c>
      <c r="X265" s="215">
        <v>45315</v>
      </c>
      <c r="Y265" s="116" t="s">
        <v>74</v>
      </c>
      <c r="Z265" s="215">
        <v>45457</v>
      </c>
      <c r="AA265" s="80">
        <f t="shared" si="20"/>
        <v>142</v>
      </c>
      <c r="AB265" s="72">
        <v>0</v>
      </c>
      <c r="AC265" s="72">
        <v>0</v>
      </c>
      <c r="AD265" s="72">
        <v>0</v>
      </c>
      <c r="AE265" s="214" t="s">
        <v>74</v>
      </c>
      <c r="AF265" s="80">
        <f t="shared" si="21"/>
        <v>0</v>
      </c>
      <c r="AG265" s="72">
        <v>1</v>
      </c>
      <c r="AH265" s="72">
        <v>12900000</v>
      </c>
      <c r="AI265" s="214">
        <v>45327</v>
      </c>
      <c r="AJ265" s="73">
        <v>0</v>
      </c>
      <c r="AK265" s="117" t="s">
        <v>74</v>
      </c>
      <c r="AL265" s="117" t="s">
        <v>74</v>
      </c>
      <c r="AM265" s="80">
        <f t="shared" si="22"/>
        <v>0</v>
      </c>
      <c r="AN265" s="80">
        <f>+K265+AC265-AH265</f>
        <v>1400000</v>
      </c>
      <c r="AO265" s="73" t="s">
        <v>66</v>
      </c>
      <c r="AP265" s="72">
        <v>14300000</v>
      </c>
      <c r="AQ265" s="73" t="s">
        <v>95</v>
      </c>
      <c r="AR265" s="72">
        <v>0</v>
      </c>
      <c r="AS265" s="118" t="s">
        <v>74</v>
      </c>
      <c r="AT265" s="216">
        <v>900000</v>
      </c>
      <c r="AU265" s="83">
        <f t="shared" si="23"/>
        <v>500000</v>
      </c>
      <c r="AV265" s="84">
        <f t="shared" si="24"/>
        <v>0.6428571428571429</v>
      </c>
      <c r="AW265" s="214" t="s">
        <v>74</v>
      </c>
      <c r="AX265" s="73" t="s">
        <v>659</v>
      </c>
      <c r="AY265" s="72" t="s">
        <v>658</v>
      </c>
      <c r="AZ265" s="70" t="s">
        <v>66</v>
      </c>
      <c r="BA265" s="70" t="s">
        <v>66</v>
      </c>
    </row>
    <row r="266" spans="2:53" x14ac:dyDescent="0.25">
      <c r="B266" s="70">
        <v>2024</v>
      </c>
      <c r="C266" s="70">
        <v>891780111</v>
      </c>
      <c r="D266" s="71" t="s">
        <v>63</v>
      </c>
      <c r="E266" s="72" t="s">
        <v>657</v>
      </c>
      <c r="F266" s="72" t="s">
        <v>656</v>
      </c>
      <c r="G266" s="213">
        <v>0</v>
      </c>
      <c r="H266" s="73" t="s">
        <v>72</v>
      </c>
      <c r="I266" s="71" t="s">
        <v>64</v>
      </c>
      <c r="J266" s="72" t="s">
        <v>655</v>
      </c>
      <c r="K266" s="72">
        <v>14300000</v>
      </c>
      <c r="L266" s="70" t="s">
        <v>67</v>
      </c>
      <c r="M266" s="72" t="s">
        <v>654</v>
      </c>
      <c r="N266" s="72">
        <v>1082904561</v>
      </c>
      <c r="O266" s="76">
        <v>13</v>
      </c>
      <c r="P266" s="214">
        <v>45302</v>
      </c>
      <c r="Q266" s="72">
        <v>4518689382</v>
      </c>
      <c r="R266" s="215">
        <v>45315</v>
      </c>
      <c r="S266" s="72">
        <v>14300000</v>
      </c>
      <c r="T266" s="73" t="s">
        <v>65</v>
      </c>
      <c r="U266" s="72">
        <v>72255882</v>
      </c>
      <c r="V266" s="72" t="s">
        <v>653</v>
      </c>
      <c r="W266" s="215">
        <v>45315</v>
      </c>
      <c r="X266" s="215">
        <v>45315</v>
      </c>
      <c r="Y266" s="116" t="s">
        <v>74</v>
      </c>
      <c r="Z266" s="215">
        <v>45457</v>
      </c>
      <c r="AA266" s="80">
        <f t="shared" si="20"/>
        <v>142</v>
      </c>
      <c r="AB266" s="72">
        <v>0</v>
      </c>
      <c r="AC266" s="72">
        <v>0</v>
      </c>
      <c r="AD266" s="72">
        <v>0</v>
      </c>
      <c r="AE266" s="214" t="s">
        <v>74</v>
      </c>
      <c r="AF266" s="80">
        <f t="shared" si="21"/>
        <v>0</v>
      </c>
      <c r="AG266" s="72">
        <v>0</v>
      </c>
      <c r="AH266" s="72">
        <v>0</v>
      </c>
      <c r="AI266" s="214" t="s">
        <v>74</v>
      </c>
      <c r="AJ266" s="73">
        <v>0</v>
      </c>
      <c r="AK266" s="117" t="s">
        <v>74</v>
      </c>
      <c r="AL266" s="117" t="s">
        <v>74</v>
      </c>
      <c r="AM266" s="80">
        <f t="shared" si="22"/>
        <v>0</v>
      </c>
      <c r="AN266" s="80">
        <f>+K266+AC266-AH266</f>
        <v>14300000</v>
      </c>
      <c r="AO266" s="73" t="s">
        <v>66</v>
      </c>
      <c r="AP266" s="72">
        <v>14300000</v>
      </c>
      <c r="AQ266" s="73" t="s">
        <v>95</v>
      </c>
      <c r="AR266" s="72">
        <v>0</v>
      </c>
      <c r="AS266" s="118" t="s">
        <v>74</v>
      </c>
      <c r="AT266" s="216">
        <v>900000</v>
      </c>
      <c r="AU266" s="83">
        <f t="shared" si="23"/>
        <v>13400000</v>
      </c>
      <c r="AV266" s="84">
        <f t="shared" si="24"/>
        <v>6.2937062937062943E-2</v>
      </c>
      <c r="AW266" s="214" t="s">
        <v>74</v>
      </c>
      <c r="AX266" s="73" t="s">
        <v>106</v>
      </c>
      <c r="AY266" s="72" t="s">
        <v>652</v>
      </c>
      <c r="AZ266" s="70" t="s">
        <v>66</v>
      </c>
      <c r="BA266" s="70" t="s">
        <v>66</v>
      </c>
    </row>
    <row r="267" spans="2:53" x14ac:dyDescent="0.25">
      <c r="B267" s="70">
        <v>2024</v>
      </c>
      <c r="C267" s="70">
        <v>891780111</v>
      </c>
      <c r="D267" s="71" t="s">
        <v>63</v>
      </c>
      <c r="E267" s="72" t="s">
        <v>651</v>
      </c>
      <c r="F267" s="72" t="s">
        <v>650</v>
      </c>
      <c r="G267" s="213">
        <v>0</v>
      </c>
      <c r="H267" s="73" t="s">
        <v>72</v>
      </c>
      <c r="I267" s="71" t="s">
        <v>64</v>
      </c>
      <c r="J267" s="72" t="s">
        <v>649</v>
      </c>
      <c r="K267" s="72">
        <v>16280000</v>
      </c>
      <c r="L267" s="70" t="s">
        <v>67</v>
      </c>
      <c r="M267" s="72" t="s">
        <v>648</v>
      </c>
      <c r="N267" s="72">
        <v>1082957435</v>
      </c>
      <c r="O267" s="76">
        <v>13</v>
      </c>
      <c r="P267" s="214">
        <v>45302</v>
      </c>
      <c r="Q267" s="72">
        <v>4518689382</v>
      </c>
      <c r="R267" s="215">
        <v>45315</v>
      </c>
      <c r="S267" s="72">
        <v>16280000</v>
      </c>
      <c r="T267" s="73" t="s">
        <v>65</v>
      </c>
      <c r="U267" s="72">
        <v>1082868728</v>
      </c>
      <c r="V267" s="72" t="s">
        <v>647</v>
      </c>
      <c r="W267" s="215">
        <v>45315</v>
      </c>
      <c r="X267" s="215">
        <v>45315</v>
      </c>
      <c r="Y267" s="116" t="s">
        <v>74</v>
      </c>
      <c r="Z267" s="215">
        <v>45457</v>
      </c>
      <c r="AA267" s="80">
        <f t="shared" si="20"/>
        <v>142</v>
      </c>
      <c r="AB267" s="72">
        <v>0</v>
      </c>
      <c r="AC267" s="72">
        <v>0</v>
      </c>
      <c r="AD267" s="72">
        <v>0</v>
      </c>
      <c r="AE267" s="214" t="s">
        <v>74</v>
      </c>
      <c r="AF267" s="80">
        <f t="shared" si="21"/>
        <v>0</v>
      </c>
      <c r="AG267" s="72">
        <v>0</v>
      </c>
      <c r="AH267" s="72">
        <v>0</v>
      </c>
      <c r="AI267" s="214" t="s">
        <v>74</v>
      </c>
      <c r="AJ267" s="73">
        <v>0</v>
      </c>
      <c r="AK267" s="117" t="s">
        <v>74</v>
      </c>
      <c r="AL267" s="117" t="s">
        <v>74</v>
      </c>
      <c r="AM267" s="80">
        <f t="shared" si="22"/>
        <v>0</v>
      </c>
      <c r="AN267" s="80">
        <f>+K267+AC267-AH267</f>
        <v>16280000</v>
      </c>
      <c r="AO267" s="73" t="s">
        <v>66</v>
      </c>
      <c r="AP267" s="72">
        <v>16280000</v>
      </c>
      <c r="AQ267" s="73" t="s">
        <v>95</v>
      </c>
      <c r="AR267" s="72">
        <v>0</v>
      </c>
      <c r="AS267" s="118" t="s">
        <v>74</v>
      </c>
      <c r="AT267" s="216">
        <v>1540000</v>
      </c>
      <c r="AU267" s="83">
        <f t="shared" si="23"/>
        <v>14740000</v>
      </c>
      <c r="AV267" s="84">
        <f t="shared" si="24"/>
        <v>9.45945945945946E-2</v>
      </c>
      <c r="AW267" s="214" t="s">
        <v>74</v>
      </c>
      <c r="AX267" s="73" t="s">
        <v>106</v>
      </c>
      <c r="AY267" s="72" t="s">
        <v>646</v>
      </c>
      <c r="AZ267" s="70" t="s">
        <v>66</v>
      </c>
      <c r="BA267" s="70" t="s">
        <v>66</v>
      </c>
    </row>
    <row r="268" spans="2:53" x14ac:dyDescent="0.25">
      <c r="B268" s="70">
        <v>2024</v>
      </c>
      <c r="C268" s="70">
        <v>891780111</v>
      </c>
      <c r="D268" s="71" t="s">
        <v>63</v>
      </c>
      <c r="E268" s="72" t="s">
        <v>645</v>
      </c>
      <c r="F268" s="72" t="s">
        <v>644</v>
      </c>
      <c r="G268" s="213">
        <v>0</v>
      </c>
      <c r="H268" s="73" t="s">
        <v>72</v>
      </c>
      <c r="I268" s="71" t="s">
        <v>64</v>
      </c>
      <c r="J268" s="72" t="s">
        <v>643</v>
      </c>
      <c r="K268" s="72">
        <v>13500000</v>
      </c>
      <c r="L268" s="70" t="s">
        <v>67</v>
      </c>
      <c r="M268" s="72" t="s">
        <v>642</v>
      </c>
      <c r="N268" s="72">
        <v>57444371</v>
      </c>
      <c r="O268" s="76">
        <v>14</v>
      </c>
      <c r="P268" s="215">
        <v>45302</v>
      </c>
      <c r="Q268" s="72">
        <v>2126349000</v>
      </c>
      <c r="R268" s="215">
        <v>45315</v>
      </c>
      <c r="S268" s="72">
        <v>13500000</v>
      </c>
      <c r="T268" s="73" t="s">
        <v>65</v>
      </c>
      <c r="U268" s="72">
        <v>57400977</v>
      </c>
      <c r="V268" s="72" t="s">
        <v>533</v>
      </c>
      <c r="W268" s="215">
        <v>45315</v>
      </c>
      <c r="X268" s="215">
        <v>45315</v>
      </c>
      <c r="Y268" s="116" t="s">
        <v>74</v>
      </c>
      <c r="Z268" s="215">
        <v>45457</v>
      </c>
      <c r="AA268" s="80">
        <f t="shared" si="20"/>
        <v>142</v>
      </c>
      <c r="AB268" s="72">
        <v>0</v>
      </c>
      <c r="AC268" s="72">
        <v>0</v>
      </c>
      <c r="AD268" s="72">
        <v>0</v>
      </c>
      <c r="AE268" s="214" t="s">
        <v>74</v>
      </c>
      <c r="AF268" s="80">
        <f t="shared" si="21"/>
        <v>0</v>
      </c>
      <c r="AG268" s="72">
        <v>0</v>
      </c>
      <c r="AH268" s="72">
        <v>0</v>
      </c>
      <c r="AI268" s="214" t="s">
        <v>74</v>
      </c>
      <c r="AJ268" s="73">
        <v>0</v>
      </c>
      <c r="AK268" s="117" t="s">
        <v>74</v>
      </c>
      <c r="AL268" s="117" t="s">
        <v>74</v>
      </c>
      <c r="AM268" s="80">
        <f t="shared" si="22"/>
        <v>0</v>
      </c>
      <c r="AN268" s="80">
        <f>+K268+AC268-AH268</f>
        <v>13500000</v>
      </c>
      <c r="AO268" s="73" t="s">
        <v>66</v>
      </c>
      <c r="AP268" s="72">
        <v>13500000</v>
      </c>
      <c r="AQ268" s="73" t="s">
        <v>95</v>
      </c>
      <c r="AR268" s="72">
        <v>0</v>
      </c>
      <c r="AS268" s="118" t="s">
        <v>74</v>
      </c>
      <c r="AT268" s="216">
        <v>1440000</v>
      </c>
      <c r="AU268" s="83">
        <f t="shared" si="23"/>
        <v>12060000</v>
      </c>
      <c r="AV268" s="84">
        <f t="shared" si="24"/>
        <v>0.10666666666666667</v>
      </c>
      <c r="AW268" s="214" t="s">
        <v>74</v>
      </c>
      <c r="AX268" s="73" t="s">
        <v>106</v>
      </c>
      <c r="AY268" s="72" t="s">
        <v>641</v>
      </c>
      <c r="AZ268" s="70" t="s">
        <v>66</v>
      </c>
      <c r="BA268" s="70" t="s">
        <v>66</v>
      </c>
    </row>
    <row r="269" spans="2:53" x14ac:dyDescent="0.25">
      <c r="B269" s="70">
        <v>2024</v>
      </c>
      <c r="C269" s="70">
        <v>891780111</v>
      </c>
      <c r="D269" s="71" t="s">
        <v>63</v>
      </c>
      <c r="E269" s="72" t="s">
        <v>640</v>
      </c>
      <c r="F269" s="72" t="s">
        <v>639</v>
      </c>
      <c r="G269" s="213">
        <v>0</v>
      </c>
      <c r="H269" s="73" t="s">
        <v>72</v>
      </c>
      <c r="I269" s="71" t="s">
        <v>64</v>
      </c>
      <c r="J269" s="72" t="s">
        <v>638</v>
      </c>
      <c r="K269" s="72">
        <v>14490000</v>
      </c>
      <c r="L269" s="70" t="s">
        <v>67</v>
      </c>
      <c r="M269" s="72" t="s">
        <v>637</v>
      </c>
      <c r="N269" s="72">
        <v>4979192</v>
      </c>
      <c r="O269" s="76">
        <v>13</v>
      </c>
      <c r="P269" s="214">
        <v>45302</v>
      </c>
      <c r="Q269" s="72">
        <v>4518689382</v>
      </c>
      <c r="R269" s="215">
        <v>45315</v>
      </c>
      <c r="S269" s="72">
        <v>14490000</v>
      </c>
      <c r="T269" s="73" t="s">
        <v>65</v>
      </c>
      <c r="U269" s="72">
        <v>84457182</v>
      </c>
      <c r="V269" s="72" t="s">
        <v>631</v>
      </c>
      <c r="W269" s="215">
        <v>45315</v>
      </c>
      <c r="X269" s="215">
        <v>45315</v>
      </c>
      <c r="Y269" s="116" t="s">
        <v>74</v>
      </c>
      <c r="Z269" s="215">
        <v>45457</v>
      </c>
      <c r="AA269" s="80">
        <f t="shared" si="20"/>
        <v>142</v>
      </c>
      <c r="AB269" s="72">
        <v>0</v>
      </c>
      <c r="AC269" s="72">
        <v>0</v>
      </c>
      <c r="AD269" s="72">
        <v>0</v>
      </c>
      <c r="AE269" s="214" t="s">
        <v>74</v>
      </c>
      <c r="AF269" s="80">
        <f t="shared" si="21"/>
        <v>0</v>
      </c>
      <c r="AG269" s="72">
        <v>0</v>
      </c>
      <c r="AH269" s="72">
        <v>0</v>
      </c>
      <c r="AI269" s="214" t="s">
        <v>74</v>
      </c>
      <c r="AJ269" s="73">
        <v>0</v>
      </c>
      <c r="AK269" s="117" t="s">
        <v>74</v>
      </c>
      <c r="AL269" s="117" t="s">
        <v>74</v>
      </c>
      <c r="AM269" s="80">
        <f t="shared" si="22"/>
        <v>0</v>
      </c>
      <c r="AN269" s="80">
        <f>+K269+AC269-AH269</f>
        <v>14490000</v>
      </c>
      <c r="AO269" s="73" t="s">
        <v>66</v>
      </c>
      <c r="AP269" s="72">
        <v>14490000</v>
      </c>
      <c r="AQ269" s="73" t="s">
        <v>95</v>
      </c>
      <c r="AR269" s="72">
        <v>0</v>
      </c>
      <c r="AS269" s="118" t="s">
        <v>74</v>
      </c>
      <c r="AT269" s="216">
        <v>2430000</v>
      </c>
      <c r="AU269" s="83">
        <f t="shared" si="23"/>
        <v>12060000</v>
      </c>
      <c r="AV269" s="84">
        <f t="shared" si="24"/>
        <v>0.16770186335403728</v>
      </c>
      <c r="AW269" s="214" t="s">
        <v>74</v>
      </c>
      <c r="AX269" s="73" t="s">
        <v>106</v>
      </c>
      <c r="AY269" s="72" t="s">
        <v>636</v>
      </c>
      <c r="AZ269" s="70" t="s">
        <v>66</v>
      </c>
      <c r="BA269" s="70" t="s">
        <v>66</v>
      </c>
    </row>
    <row r="270" spans="2:53" x14ac:dyDescent="0.25">
      <c r="B270" s="70">
        <v>2024</v>
      </c>
      <c r="C270" s="70">
        <v>891780111</v>
      </c>
      <c r="D270" s="71" t="s">
        <v>63</v>
      </c>
      <c r="E270" s="72" t="s">
        <v>635</v>
      </c>
      <c r="F270" s="72" t="s">
        <v>634</v>
      </c>
      <c r="G270" s="213">
        <v>0</v>
      </c>
      <c r="H270" s="73" t="s">
        <v>72</v>
      </c>
      <c r="I270" s="71" t="s">
        <v>64</v>
      </c>
      <c r="J270" s="72" t="s">
        <v>633</v>
      </c>
      <c r="K270" s="72">
        <v>12833000</v>
      </c>
      <c r="L270" s="70" t="s">
        <v>67</v>
      </c>
      <c r="M270" s="72" t="s">
        <v>632</v>
      </c>
      <c r="N270" s="72">
        <v>1084727795</v>
      </c>
      <c r="O270" s="76">
        <v>14</v>
      </c>
      <c r="P270" s="215">
        <v>45302</v>
      </c>
      <c r="Q270" s="72">
        <v>2126349000</v>
      </c>
      <c r="R270" s="215">
        <v>45315</v>
      </c>
      <c r="S270" s="72">
        <v>12833000</v>
      </c>
      <c r="T270" s="73" t="s">
        <v>65</v>
      </c>
      <c r="U270" s="72">
        <v>84457182</v>
      </c>
      <c r="V270" s="72" t="s">
        <v>631</v>
      </c>
      <c r="W270" s="215">
        <v>45315</v>
      </c>
      <c r="X270" s="215">
        <v>45315</v>
      </c>
      <c r="Y270" s="116" t="s">
        <v>74</v>
      </c>
      <c r="Z270" s="215">
        <v>45457</v>
      </c>
      <c r="AA270" s="80">
        <f t="shared" si="20"/>
        <v>142</v>
      </c>
      <c r="AB270" s="72">
        <v>0</v>
      </c>
      <c r="AC270" s="72">
        <v>0</v>
      </c>
      <c r="AD270" s="72">
        <v>0</v>
      </c>
      <c r="AE270" s="214" t="s">
        <v>74</v>
      </c>
      <c r="AF270" s="80">
        <f t="shared" si="21"/>
        <v>0</v>
      </c>
      <c r="AG270" s="72">
        <v>0</v>
      </c>
      <c r="AH270" s="72">
        <v>0</v>
      </c>
      <c r="AI270" s="214" t="s">
        <v>74</v>
      </c>
      <c r="AJ270" s="73">
        <v>0</v>
      </c>
      <c r="AK270" s="117" t="s">
        <v>74</v>
      </c>
      <c r="AL270" s="117" t="s">
        <v>74</v>
      </c>
      <c r="AM270" s="80">
        <f t="shared" si="22"/>
        <v>0</v>
      </c>
      <c r="AN270" s="80">
        <f>+K270+AC270-AH270</f>
        <v>12833000</v>
      </c>
      <c r="AO270" s="73" t="s">
        <v>66</v>
      </c>
      <c r="AP270" s="72">
        <v>12833000</v>
      </c>
      <c r="AQ270" s="73" t="s">
        <v>95</v>
      </c>
      <c r="AR270" s="72">
        <v>0</v>
      </c>
      <c r="AS270" s="118" t="s">
        <v>74</v>
      </c>
      <c r="AT270" s="216">
        <v>1667000</v>
      </c>
      <c r="AU270" s="83">
        <f t="shared" si="23"/>
        <v>11166000</v>
      </c>
      <c r="AV270" s="84">
        <f t="shared" si="24"/>
        <v>0.12989947790851711</v>
      </c>
      <c r="AW270" s="214" t="s">
        <v>74</v>
      </c>
      <c r="AX270" s="73" t="s">
        <v>106</v>
      </c>
      <c r="AY270" s="72" t="s">
        <v>630</v>
      </c>
      <c r="AZ270" s="70" t="s">
        <v>66</v>
      </c>
      <c r="BA270" s="70" t="s">
        <v>66</v>
      </c>
    </row>
    <row r="271" spans="2:53" x14ac:dyDescent="0.25">
      <c r="B271" s="70">
        <v>2024</v>
      </c>
      <c r="C271" s="70">
        <v>891780111</v>
      </c>
      <c r="D271" s="71" t="s">
        <v>63</v>
      </c>
      <c r="E271" s="72" t="s">
        <v>629</v>
      </c>
      <c r="F271" s="72" t="s">
        <v>628</v>
      </c>
      <c r="G271" s="213">
        <v>0</v>
      </c>
      <c r="H271" s="73" t="s">
        <v>72</v>
      </c>
      <c r="I271" s="71" t="s">
        <v>64</v>
      </c>
      <c r="J271" s="72" t="s">
        <v>627</v>
      </c>
      <c r="K271" s="72">
        <v>2400000</v>
      </c>
      <c r="L271" s="70" t="s">
        <v>67</v>
      </c>
      <c r="M271" s="72" t="s">
        <v>626</v>
      </c>
      <c r="N271" s="72">
        <v>72006198</v>
      </c>
      <c r="O271" s="72">
        <v>50</v>
      </c>
      <c r="P271" s="215">
        <v>45306</v>
      </c>
      <c r="Q271" s="72">
        <v>318249309.38</v>
      </c>
      <c r="R271" s="215">
        <v>45315</v>
      </c>
      <c r="S271" s="72">
        <v>2400000</v>
      </c>
      <c r="T271" s="73" t="s">
        <v>65</v>
      </c>
      <c r="U271" s="72">
        <v>1082870070</v>
      </c>
      <c r="V271" s="72" t="s">
        <v>625</v>
      </c>
      <c r="W271" s="215">
        <v>45315</v>
      </c>
      <c r="X271" s="215">
        <v>45315</v>
      </c>
      <c r="Y271" s="116" t="s">
        <v>74</v>
      </c>
      <c r="Z271" s="215">
        <v>45322</v>
      </c>
      <c r="AA271" s="80">
        <f t="shared" si="20"/>
        <v>7</v>
      </c>
      <c r="AB271" s="72">
        <v>0</v>
      </c>
      <c r="AC271" s="72">
        <v>0</v>
      </c>
      <c r="AD271" s="72">
        <v>0</v>
      </c>
      <c r="AE271" s="214" t="s">
        <v>74</v>
      </c>
      <c r="AF271" s="80">
        <f t="shared" si="21"/>
        <v>0</v>
      </c>
      <c r="AG271" s="72">
        <v>0</v>
      </c>
      <c r="AH271" s="72">
        <v>0</v>
      </c>
      <c r="AI271" s="214" t="s">
        <v>74</v>
      </c>
      <c r="AJ271" s="73">
        <v>0</v>
      </c>
      <c r="AK271" s="117" t="s">
        <v>74</v>
      </c>
      <c r="AL271" s="117" t="s">
        <v>74</v>
      </c>
      <c r="AM271" s="80">
        <f t="shared" si="22"/>
        <v>0</v>
      </c>
      <c r="AN271" s="80">
        <f>+K271+AC271-AH271</f>
        <v>2400000</v>
      </c>
      <c r="AO271" s="73" t="s">
        <v>66</v>
      </c>
      <c r="AP271" s="72">
        <v>2400000</v>
      </c>
      <c r="AQ271" s="73" t="s">
        <v>95</v>
      </c>
      <c r="AR271" s="72">
        <v>0</v>
      </c>
      <c r="AS271" s="118" t="s">
        <v>74</v>
      </c>
      <c r="AT271" s="216">
        <v>2400000</v>
      </c>
      <c r="AU271" s="83">
        <f t="shared" si="23"/>
        <v>0</v>
      </c>
      <c r="AV271" s="84">
        <f t="shared" si="24"/>
        <v>1</v>
      </c>
      <c r="AW271" s="214" t="s">
        <v>74</v>
      </c>
      <c r="AX271" s="73" t="s">
        <v>80</v>
      </c>
      <c r="AY271" s="72" t="s">
        <v>624</v>
      </c>
      <c r="AZ271" s="70" t="s">
        <v>66</v>
      </c>
      <c r="BA271" s="70" t="s">
        <v>66</v>
      </c>
    </row>
    <row r="272" spans="2:53" x14ac:dyDescent="0.25">
      <c r="B272" s="70">
        <v>2024</v>
      </c>
      <c r="C272" s="70">
        <v>891780111</v>
      </c>
      <c r="D272" s="71" t="s">
        <v>63</v>
      </c>
      <c r="E272" s="72" t="s">
        <v>623</v>
      </c>
      <c r="F272" s="72" t="s">
        <v>622</v>
      </c>
      <c r="G272" s="213">
        <v>0</v>
      </c>
      <c r="H272" s="73" t="s">
        <v>72</v>
      </c>
      <c r="I272" s="71" t="s">
        <v>64</v>
      </c>
      <c r="J272" s="72" t="s">
        <v>621</v>
      </c>
      <c r="K272" s="72">
        <v>14300000</v>
      </c>
      <c r="L272" s="70" t="s">
        <v>67</v>
      </c>
      <c r="M272" s="72" t="s">
        <v>620</v>
      </c>
      <c r="N272" s="72">
        <v>1102864782</v>
      </c>
      <c r="O272" s="76">
        <v>13</v>
      </c>
      <c r="P272" s="214">
        <v>45302</v>
      </c>
      <c r="Q272" s="72">
        <v>4518689382</v>
      </c>
      <c r="R272" s="215">
        <v>45315</v>
      </c>
      <c r="S272" s="72">
        <v>14300000</v>
      </c>
      <c r="T272" s="73" t="s">
        <v>65</v>
      </c>
      <c r="U272" s="72">
        <v>72221403</v>
      </c>
      <c r="V272" s="72" t="s">
        <v>576</v>
      </c>
      <c r="W272" s="215">
        <v>45315</v>
      </c>
      <c r="X272" s="215">
        <v>45315</v>
      </c>
      <c r="Y272" s="116" t="s">
        <v>74</v>
      </c>
      <c r="Z272" s="215">
        <v>45457</v>
      </c>
      <c r="AA272" s="80">
        <f t="shared" si="20"/>
        <v>142</v>
      </c>
      <c r="AB272" s="72">
        <v>0</v>
      </c>
      <c r="AC272" s="72">
        <v>0</v>
      </c>
      <c r="AD272" s="72">
        <v>0</v>
      </c>
      <c r="AE272" s="214" t="s">
        <v>74</v>
      </c>
      <c r="AF272" s="80">
        <f t="shared" si="21"/>
        <v>0</v>
      </c>
      <c r="AG272" s="72">
        <v>0</v>
      </c>
      <c r="AH272" s="72">
        <v>0</v>
      </c>
      <c r="AI272" s="214" t="s">
        <v>74</v>
      </c>
      <c r="AJ272" s="73">
        <v>0</v>
      </c>
      <c r="AK272" s="117" t="s">
        <v>74</v>
      </c>
      <c r="AL272" s="117" t="s">
        <v>74</v>
      </c>
      <c r="AM272" s="80">
        <f t="shared" si="22"/>
        <v>0</v>
      </c>
      <c r="AN272" s="80">
        <f>+K272+AC272-AH272</f>
        <v>14300000</v>
      </c>
      <c r="AO272" s="73" t="s">
        <v>66</v>
      </c>
      <c r="AP272" s="72">
        <v>14300000</v>
      </c>
      <c r="AQ272" s="73" t="s">
        <v>95</v>
      </c>
      <c r="AR272" s="72">
        <v>0</v>
      </c>
      <c r="AS272" s="118" t="s">
        <v>74</v>
      </c>
      <c r="AT272" s="216">
        <v>900000</v>
      </c>
      <c r="AU272" s="83">
        <f t="shared" si="23"/>
        <v>13400000</v>
      </c>
      <c r="AV272" s="84">
        <f t="shared" si="24"/>
        <v>6.2937062937062943E-2</v>
      </c>
      <c r="AW272" s="214" t="s">
        <v>74</v>
      </c>
      <c r="AX272" s="73" t="s">
        <v>106</v>
      </c>
      <c r="AY272" s="72" t="s">
        <v>619</v>
      </c>
      <c r="AZ272" s="70" t="s">
        <v>66</v>
      </c>
      <c r="BA272" s="70" t="s">
        <v>66</v>
      </c>
    </row>
    <row r="273" spans="2:53" x14ac:dyDescent="0.25">
      <c r="B273" s="70">
        <v>2024</v>
      </c>
      <c r="C273" s="70">
        <v>891780111</v>
      </c>
      <c r="D273" s="71" t="s">
        <v>63</v>
      </c>
      <c r="E273" s="72" t="s">
        <v>618</v>
      </c>
      <c r="F273" s="72" t="s">
        <v>617</v>
      </c>
      <c r="G273" s="213">
        <v>0</v>
      </c>
      <c r="H273" s="73" t="s">
        <v>72</v>
      </c>
      <c r="I273" s="71" t="s">
        <v>64</v>
      </c>
      <c r="J273" s="72" t="s">
        <v>612</v>
      </c>
      <c r="K273" s="72">
        <v>10010000</v>
      </c>
      <c r="L273" s="70" t="s">
        <v>67</v>
      </c>
      <c r="M273" s="72" t="s">
        <v>616</v>
      </c>
      <c r="N273" s="72">
        <v>57435172</v>
      </c>
      <c r="O273" s="76">
        <v>14</v>
      </c>
      <c r="P273" s="215">
        <v>45302</v>
      </c>
      <c r="Q273" s="72">
        <v>2126349000</v>
      </c>
      <c r="R273" s="215">
        <v>45315</v>
      </c>
      <c r="S273" s="72">
        <v>10010000</v>
      </c>
      <c r="T273" s="73" t="s">
        <v>65</v>
      </c>
      <c r="U273" s="72">
        <v>57444673</v>
      </c>
      <c r="V273" s="72" t="s">
        <v>610</v>
      </c>
      <c r="W273" s="215">
        <v>45315</v>
      </c>
      <c r="X273" s="215">
        <v>45315</v>
      </c>
      <c r="Y273" s="116" t="s">
        <v>74</v>
      </c>
      <c r="Z273" s="215">
        <v>45457</v>
      </c>
      <c r="AA273" s="80">
        <f t="shared" si="20"/>
        <v>142</v>
      </c>
      <c r="AB273" s="72">
        <v>0</v>
      </c>
      <c r="AC273" s="72">
        <v>0</v>
      </c>
      <c r="AD273" s="72">
        <v>0</v>
      </c>
      <c r="AE273" s="214" t="s">
        <v>74</v>
      </c>
      <c r="AF273" s="80">
        <f t="shared" si="21"/>
        <v>0</v>
      </c>
      <c r="AG273" s="72">
        <v>0</v>
      </c>
      <c r="AH273" s="72">
        <v>0</v>
      </c>
      <c r="AI273" s="214" t="s">
        <v>74</v>
      </c>
      <c r="AJ273" s="73">
        <v>0</v>
      </c>
      <c r="AK273" s="117" t="s">
        <v>74</v>
      </c>
      <c r="AL273" s="117" t="s">
        <v>74</v>
      </c>
      <c r="AM273" s="80">
        <f t="shared" si="22"/>
        <v>0</v>
      </c>
      <c r="AN273" s="80">
        <f>+K273+AC273-AH273</f>
        <v>10010000</v>
      </c>
      <c r="AO273" s="73" t="s">
        <v>66</v>
      </c>
      <c r="AP273" s="72">
        <v>10010000</v>
      </c>
      <c r="AQ273" s="73" t="s">
        <v>95</v>
      </c>
      <c r="AR273" s="72">
        <v>0</v>
      </c>
      <c r="AS273" s="118" t="s">
        <v>74</v>
      </c>
      <c r="AT273" s="216">
        <v>630000</v>
      </c>
      <c r="AU273" s="83">
        <f t="shared" si="23"/>
        <v>9380000</v>
      </c>
      <c r="AV273" s="84">
        <f t="shared" si="24"/>
        <v>6.2937062937062943E-2</v>
      </c>
      <c r="AW273" s="214" t="s">
        <v>74</v>
      </c>
      <c r="AX273" s="73" t="s">
        <v>106</v>
      </c>
      <c r="AY273" s="72" t="s">
        <v>615</v>
      </c>
      <c r="AZ273" s="70" t="s">
        <v>66</v>
      </c>
      <c r="BA273" s="70" t="s">
        <v>66</v>
      </c>
    </row>
    <row r="274" spans="2:53" x14ac:dyDescent="0.25">
      <c r="B274" s="70">
        <v>2024</v>
      </c>
      <c r="C274" s="70">
        <v>891780111</v>
      </c>
      <c r="D274" s="71" t="s">
        <v>63</v>
      </c>
      <c r="E274" s="72" t="s">
        <v>614</v>
      </c>
      <c r="F274" s="72" t="s">
        <v>613</v>
      </c>
      <c r="G274" s="213">
        <v>0</v>
      </c>
      <c r="H274" s="73" t="s">
        <v>72</v>
      </c>
      <c r="I274" s="71" t="s">
        <v>64</v>
      </c>
      <c r="J274" s="72" t="s">
        <v>612</v>
      </c>
      <c r="K274" s="72">
        <v>10010000</v>
      </c>
      <c r="L274" s="70" t="s">
        <v>67</v>
      </c>
      <c r="M274" s="72" t="s">
        <v>611</v>
      </c>
      <c r="N274" s="72">
        <v>1082977230</v>
      </c>
      <c r="O274" s="76">
        <v>14</v>
      </c>
      <c r="P274" s="215">
        <v>45302</v>
      </c>
      <c r="Q274" s="72">
        <v>2126349000</v>
      </c>
      <c r="R274" s="215">
        <v>45315</v>
      </c>
      <c r="S274" s="72">
        <v>10010000</v>
      </c>
      <c r="T274" s="73" t="s">
        <v>65</v>
      </c>
      <c r="U274" s="72">
        <v>57444673</v>
      </c>
      <c r="V274" s="72" t="s">
        <v>610</v>
      </c>
      <c r="W274" s="215">
        <v>45315</v>
      </c>
      <c r="X274" s="215">
        <v>45315</v>
      </c>
      <c r="Y274" s="116" t="s">
        <v>74</v>
      </c>
      <c r="Z274" s="215">
        <v>45457</v>
      </c>
      <c r="AA274" s="80">
        <f t="shared" si="20"/>
        <v>142</v>
      </c>
      <c r="AB274" s="72">
        <v>0</v>
      </c>
      <c r="AC274" s="72">
        <v>0</v>
      </c>
      <c r="AD274" s="72">
        <v>0</v>
      </c>
      <c r="AE274" s="214" t="s">
        <v>74</v>
      </c>
      <c r="AF274" s="80">
        <f t="shared" si="21"/>
        <v>0</v>
      </c>
      <c r="AG274" s="72">
        <v>0</v>
      </c>
      <c r="AH274" s="72">
        <v>0</v>
      </c>
      <c r="AI274" s="214" t="s">
        <v>74</v>
      </c>
      <c r="AJ274" s="73">
        <v>0</v>
      </c>
      <c r="AK274" s="117" t="s">
        <v>74</v>
      </c>
      <c r="AL274" s="117" t="s">
        <v>74</v>
      </c>
      <c r="AM274" s="80">
        <f t="shared" si="22"/>
        <v>0</v>
      </c>
      <c r="AN274" s="80">
        <f>+K274+AC274-AH274</f>
        <v>10010000</v>
      </c>
      <c r="AO274" s="73" t="s">
        <v>66</v>
      </c>
      <c r="AP274" s="72">
        <v>10010000</v>
      </c>
      <c r="AQ274" s="73" t="s">
        <v>95</v>
      </c>
      <c r="AR274" s="72">
        <v>0</v>
      </c>
      <c r="AS274" s="118" t="s">
        <v>74</v>
      </c>
      <c r="AT274" s="216">
        <v>630000</v>
      </c>
      <c r="AU274" s="83">
        <f t="shared" si="23"/>
        <v>9380000</v>
      </c>
      <c r="AV274" s="84">
        <f t="shared" si="24"/>
        <v>6.2937062937062943E-2</v>
      </c>
      <c r="AW274" s="214" t="s">
        <v>74</v>
      </c>
      <c r="AX274" s="73" t="s">
        <v>106</v>
      </c>
      <c r="AY274" s="72" t="s">
        <v>609</v>
      </c>
      <c r="AZ274" s="70" t="s">
        <v>66</v>
      </c>
      <c r="BA274" s="70" t="s">
        <v>66</v>
      </c>
    </row>
    <row r="275" spans="2:53" x14ac:dyDescent="0.25">
      <c r="B275" s="70">
        <v>2024</v>
      </c>
      <c r="C275" s="70">
        <v>891780111</v>
      </c>
      <c r="D275" s="71" t="s">
        <v>63</v>
      </c>
      <c r="E275" s="72" t="s">
        <v>608</v>
      </c>
      <c r="F275" s="72" t="s">
        <v>607</v>
      </c>
      <c r="G275" s="213">
        <v>0</v>
      </c>
      <c r="H275" s="73" t="s">
        <v>72</v>
      </c>
      <c r="I275" s="71" t="s">
        <v>64</v>
      </c>
      <c r="J275" s="72" t="s">
        <v>606</v>
      </c>
      <c r="K275" s="72">
        <v>20000000</v>
      </c>
      <c r="L275" s="70" t="s">
        <v>67</v>
      </c>
      <c r="M275" s="72" t="s">
        <v>605</v>
      </c>
      <c r="N275" s="72">
        <v>1065883393</v>
      </c>
      <c r="O275" s="76">
        <v>13</v>
      </c>
      <c r="P275" s="214">
        <v>45302</v>
      </c>
      <c r="Q275" s="72">
        <v>4518689382</v>
      </c>
      <c r="R275" s="215">
        <v>45315</v>
      </c>
      <c r="S275" s="72">
        <v>20000000</v>
      </c>
      <c r="T275" s="73" t="s">
        <v>65</v>
      </c>
      <c r="U275" s="72">
        <v>15443332</v>
      </c>
      <c r="V275" s="72" t="s">
        <v>94</v>
      </c>
      <c r="W275" s="215">
        <v>45315</v>
      </c>
      <c r="X275" s="215">
        <v>45315</v>
      </c>
      <c r="Y275" s="116" t="s">
        <v>74</v>
      </c>
      <c r="Z275" s="215">
        <v>45457</v>
      </c>
      <c r="AA275" s="80">
        <f t="shared" si="20"/>
        <v>142</v>
      </c>
      <c r="AB275" s="72">
        <v>0</v>
      </c>
      <c r="AC275" s="72">
        <v>0</v>
      </c>
      <c r="AD275" s="72">
        <v>0</v>
      </c>
      <c r="AE275" s="214" t="s">
        <v>74</v>
      </c>
      <c r="AF275" s="80">
        <f t="shared" si="21"/>
        <v>0</v>
      </c>
      <c r="AG275" s="72">
        <v>0</v>
      </c>
      <c r="AH275" s="72">
        <v>0</v>
      </c>
      <c r="AI275" s="214" t="s">
        <v>74</v>
      </c>
      <c r="AJ275" s="73">
        <v>0</v>
      </c>
      <c r="AK275" s="117" t="s">
        <v>74</v>
      </c>
      <c r="AL275" s="117" t="s">
        <v>74</v>
      </c>
      <c r="AM275" s="80">
        <f t="shared" si="22"/>
        <v>0</v>
      </c>
      <c r="AN275" s="80">
        <f>+K275+AC275-AH275</f>
        <v>20000000</v>
      </c>
      <c r="AO275" s="73" t="s">
        <v>66</v>
      </c>
      <c r="AP275" s="72">
        <v>20000000</v>
      </c>
      <c r="AQ275" s="73" t="s">
        <v>95</v>
      </c>
      <c r="AR275" s="72">
        <v>0</v>
      </c>
      <c r="AS275" s="118" t="s">
        <v>74</v>
      </c>
      <c r="AT275" s="216">
        <v>2133000</v>
      </c>
      <c r="AU275" s="83">
        <f t="shared" si="23"/>
        <v>17867000</v>
      </c>
      <c r="AV275" s="84">
        <f t="shared" si="24"/>
        <v>0.10664999999999999</v>
      </c>
      <c r="AW275" s="214" t="s">
        <v>74</v>
      </c>
      <c r="AX275" s="73" t="s">
        <v>106</v>
      </c>
      <c r="AY275" s="72" t="s">
        <v>604</v>
      </c>
      <c r="AZ275" s="70" t="s">
        <v>66</v>
      </c>
      <c r="BA275" s="70" t="s">
        <v>66</v>
      </c>
    </row>
    <row r="276" spans="2:53" x14ac:dyDescent="0.25">
      <c r="B276" s="70">
        <v>2024</v>
      </c>
      <c r="C276" s="70">
        <v>891780111</v>
      </c>
      <c r="D276" s="71" t="s">
        <v>63</v>
      </c>
      <c r="E276" s="72" t="s">
        <v>603</v>
      </c>
      <c r="F276" s="72" t="s">
        <v>602</v>
      </c>
      <c r="G276" s="213">
        <v>0</v>
      </c>
      <c r="H276" s="73" t="s">
        <v>72</v>
      </c>
      <c r="I276" s="71" t="s">
        <v>64</v>
      </c>
      <c r="J276" s="72" t="s">
        <v>601</v>
      </c>
      <c r="K276" s="72">
        <v>30000000</v>
      </c>
      <c r="L276" s="70" t="s">
        <v>67</v>
      </c>
      <c r="M276" s="72" t="s">
        <v>600</v>
      </c>
      <c r="N276" s="72">
        <v>1018413783</v>
      </c>
      <c r="O276" s="76">
        <v>13</v>
      </c>
      <c r="P276" s="214">
        <v>45302</v>
      </c>
      <c r="Q276" s="72">
        <v>4518689382</v>
      </c>
      <c r="R276" s="215">
        <v>45316</v>
      </c>
      <c r="S276" s="72">
        <v>30000000</v>
      </c>
      <c r="T276" s="73" t="s">
        <v>65</v>
      </c>
      <c r="U276" s="72">
        <v>57461216</v>
      </c>
      <c r="V276" s="72" t="s">
        <v>599</v>
      </c>
      <c r="W276" s="215">
        <v>45316</v>
      </c>
      <c r="X276" s="215">
        <v>45316</v>
      </c>
      <c r="Y276" s="116" t="s">
        <v>74</v>
      </c>
      <c r="Z276" s="215">
        <v>45457</v>
      </c>
      <c r="AA276" s="80">
        <f t="shared" si="20"/>
        <v>141</v>
      </c>
      <c r="AB276" s="72">
        <v>0</v>
      </c>
      <c r="AC276" s="72">
        <v>0</v>
      </c>
      <c r="AD276" s="72">
        <v>0</v>
      </c>
      <c r="AE276" s="214" t="s">
        <v>74</v>
      </c>
      <c r="AF276" s="80">
        <f t="shared" si="21"/>
        <v>0</v>
      </c>
      <c r="AG276" s="72">
        <v>0</v>
      </c>
      <c r="AH276" s="72">
        <v>0</v>
      </c>
      <c r="AI276" s="214" t="s">
        <v>74</v>
      </c>
      <c r="AJ276" s="73">
        <v>0</v>
      </c>
      <c r="AK276" s="117" t="s">
        <v>74</v>
      </c>
      <c r="AL276" s="117" t="s">
        <v>74</v>
      </c>
      <c r="AM276" s="80">
        <f t="shared" si="22"/>
        <v>0</v>
      </c>
      <c r="AN276" s="80">
        <f>+K276+AC276-AH276</f>
        <v>30000000</v>
      </c>
      <c r="AO276" s="73" t="s">
        <v>66</v>
      </c>
      <c r="AP276" s="72">
        <v>30000000</v>
      </c>
      <c r="AQ276" s="73" t="s">
        <v>95</v>
      </c>
      <c r="AR276" s="72">
        <v>0</v>
      </c>
      <c r="AS276" s="118" t="s">
        <v>74</v>
      </c>
      <c r="AT276" s="216">
        <v>3200000</v>
      </c>
      <c r="AU276" s="83">
        <f t="shared" si="23"/>
        <v>26800000</v>
      </c>
      <c r="AV276" s="84">
        <f t="shared" si="24"/>
        <v>0.10666666666666667</v>
      </c>
      <c r="AW276" s="214" t="s">
        <v>74</v>
      </c>
      <c r="AX276" s="73" t="s">
        <v>106</v>
      </c>
      <c r="AY276" s="72" t="s">
        <v>598</v>
      </c>
      <c r="AZ276" s="70" t="s">
        <v>66</v>
      </c>
      <c r="BA276" s="70" t="s">
        <v>66</v>
      </c>
    </row>
    <row r="277" spans="2:53" x14ac:dyDescent="0.25">
      <c r="B277" s="70">
        <v>2024</v>
      </c>
      <c r="C277" s="70">
        <v>891780111</v>
      </c>
      <c r="D277" s="71" t="s">
        <v>63</v>
      </c>
      <c r="E277" s="72" t="s">
        <v>597</v>
      </c>
      <c r="F277" s="72" t="s">
        <v>596</v>
      </c>
      <c r="G277" s="213">
        <v>2020000100417</v>
      </c>
      <c r="H277" s="73" t="s">
        <v>72</v>
      </c>
      <c r="I277" s="71" t="s">
        <v>542</v>
      </c>
      <c r="J277" s="72" t="s">
        <v>595</v>
      </c>
      <c r="K277" s="72">
        <v>28000000</v>
      </c>
      <c r="L277" s="70" t="s">
        <v>67</v>
      </c>
      <c r="M277" s="72" t="s">
        <v>594</v>
      </c>
      <c r="N277" s="72">
        <v>85461666</v>
      </c>
      <c r="O277" s="72">
        <v>53</v>
      </c>
      <c r="P277" s="215">
        <v>45306</v>
      </c>
      <c r="Q277" s="72">
        <v>81800000</v>
      </c>
      <c r="R277" s="215">
        <v>45316</v>
      </c>
      <c r="S277" s="72">
        <v>28000000</v>
      </c>
      <c r="T277" s="73" t="s">
        <v>65</v>
      </c>
      <c r="U277" s="72">
        <v>72220242</v>
      </c>
      <c r="V277" s="72" t="s">
        <v>593</v>
      </c>
      <c r="W277" s="215">
        <v>45316</v>
      </c>
      <c r="X277" s="215">
        <v>45316</v>
      </c>
      <c r="Y277" s="116" t="s">
        <v>74</v>
      </c>
      <c r="Z277" s="215">
        <v>45473</v>
      </c>
      <c r="AA277" s="80">
        <f t="shared" si="20"/>
        <v>157</v>
      </c>
      <c r="AB277" s="72">
        <v>0</v>
      </c>
      <c r="AC277" s="72">
        <v>0</v>
      </c>
      <c r="AD277" s="72">
        <v>0</v>
      </c>
      <c r="AE277" s="214" t="s">
        <v>74</v>
      </c>
      <c r="AF277" s="80">
        <f t="shared" si="21"/>
        <v>0</v>
      </c>
      <c r="AG277" s="72">
        <v>0</v>
      </c>
      <c r="AH277" s="72">
        <v>0</v>
      </c>
      <c r="AI277" s="214" t="s">
        <v>74</v>
      </c>
      <c r="AJ277" s="73">
        <v>0</v>
      </c>
      <c r="AK277" s="117" t="s">
        <v>74</v>
      </c>
      <c r="AL277" s="117" t="s">
        <v>74</v>
      </c>
      <c r="AM277" s="80">
        <f t="shared" si="22"/>
        <v>0</v>
      </c>
      <c r="AN277" s="80">
        <f>+K277+AC277-AH277</f>
        <v>28000000</v>
      </c>
      <c r="AO277" s="73" t="s">
        <v>95</v>
      </c>
      <c r="AP277" s="72">
        <v>0</v>
      </c>
      <c r="AQ277" s="73" t="s">
        <v>95</v>
      </c>
      <c r="AR277" s="72">
        <v>0</v>
      </c>
      <c r="AS277" s="118" t="s">
        <v>74</v>
      </c>
      <c r="AT277" s="216">
        <v>2000000</v>
      </c>
      <c r="AU277" s="83">
        <f t="shared" si="23"/>
        <v>26000000</v>
      </c>
      <c r="AV277" s="84">
        <f t="shared" si="24"/>
        <v>7.1428571428571425E-2</v>
      </c>
      <c r="AW277" s="214" t="s">
        <v>74</v>
      </c>
      <c r="AX277" s="73" t="s">
        <v>106</v>
      </c>
      <c r="AY277" s="72" t="s">
        <v>592</v>
      </c>
      <c r="AZ277" s="70" t="s">
        <v>66</v>
      </c>
      <c r="BA277" s="70" t="s">
        <v>66</v>
      </c>
    </row>
    <row r="278" spans="2:53" x14ac:dyDescent="0.25">
      <c r="B278" s="70">
        <v>2024</v>
      </c>
      <c r="C278" s="70">
        <v>891780111</v>
      </c>
      <c r="D278" s="71" t="s">
        <v>63</v>
      </c>
      <c r="E278" s="72" t="s">
        <v>591</v>
      </c>
      <c r="F278" s="72" t="s">
        <v>590</v>
      </c>
      <c r="G278" s="213">
        <v>0</v>
      </c>
      <c r="H278" s="73" t="s">
        <v>72</v>
      </c>
      <c r="I278" s="71" t="s">
        <v>64</v>
      </c>
      <c r="J278" s="72" t="s">
        <v>589</v>
      </c>
      <c r="K278" s="72">
        <v>16500000</v>
      </c>
      <c r="L278" s="70" t="s">
        <v>67</v>
      </c>
      <c r="M278" s="72" t="s">
        <v>588</v>
      </c>
      <c r="N278" s="72">
        <v>17805883</v>
      </c>
      <c r="O278" s="76">
        <v>13</v>
      </c>
      <c r="P278" s="214">
        <v>45302</v>
      </c>
      <c r="Q278" s="72">
        <v>4518689382</v>
      </c>
      <c r="R278" s="215">
        <v>45316</v>
      </c>
      <c r="S278" s="72">
        <v>16500000</v>
      </c>
      <c r="T278" s="73" t="s">
        <v>65</v>
      </c>
      <c r="U278" s="72">
        <v>85449357</v>
      </c>
      <c r="V278" s="72" t="s">
        <v>587</v>
      </c>
      <c r="W278" s="215">
        <v>45316</v>
      </c>
      <c r="X278" s="215">
        <v>45316</v>
      </c>
      <c r="Y278" s="116" t="s">
        <v>74</v>
      </c>
      <c r="Z278" s="215">
        <v>45457</v>
      </c>
      <c r="AA278" s="80">
        <f t="shared" si="20"/>
        <v>141</v>
      </c>
      <c r="AB278" s="72">
        <v>0</v>
      </c>
      <c r="AC278" s="72">
        <v>0</v>
      </c>
      <c r="AD278" s="72">
        <v>0</v>
      </c>
      <c r="AE278" s="214" t="s">
        <v>74</v>
      </c>
      <c r="AF278" s="80">
        <f t="shared" si="21"/>
        <v>0</v>
      </c>
      <c r="AG278" s="72">
        <v>0</v>
      </c>
      <c r="AH278" s="72">
        <v>0</v>
      </c>
      <c r="AI278" s="214" t="s">
        <v>74</v>
      </c>
      <c r="AJ278" s="73">
        <v>0</v>
      </c>
      <c r="AK278" s="117" t="s">
        <v>74</v>
      </c>
      <c r="AL278" s="117" t="s">
        <v>74</v>
      </c>
      <c r="AM278" s="80">
        <f t="shared" si="22"/>
        <v>0</v>
      </c>
      <c r="AN278" s="80">
        <f>+K278+AC278-AH278</f>
        <v>16500000</v>
      </c>
      <c r="AO278" s="73" t="s">
        <v>66</v>
      </c>
      <c r="AP278" s="72">
        <v>16500000</v>
      </c>
      <c r="AQ278" s="73" t="s">
        <v>95</v>
      </c>
      <c r="AR278" s="72">
        <v>0</v>
      </c>
      <c r="AS278" s="118" t="s">
        <v>74</v>
      </c>
      <c r="AT278" s="216">
        <v>0</v>
      </c>
      <c r="AU278" s="83">
        <f t="shared" si="23"/>
        <v>16500000</v>
      </c>
      <c r="AV278" s="84">
        <f t="shared" si="24"/>
        <v>0</v>
      </c>
      <c r="AW278" s="214" t="s">
        <v>74</v>
      </c>
      <c r="AX278" s="73" t="s">
        <v>106</v>
      </c>
      <c r="AY278" s="72" t="s">
        <v>586</v>
      </c>
      <c r="AZ278" s="70" t="s">
        <v>66</v>
      </c>
      <c r="BA278" s="70" t="s">
        <v>66</v>
      </c>
    </row>
    <row r="279" spans="2:53" x14ac:dyDescent="0.25">
      <c r="B279" s="70">
        <v>2024</v>
      </c>
      <c r="C279" s="70">
        <v>891780111</v>
      </c>
      <c r="D279" s="71" t="s">
        <v>63</v>
      </c>
      <c r="E279" s="72" t="s">
        <v>585</v>
      </c>
      <c r="F279" s="72" t="s">
        <v>584</v>
      </c>
      <c r="G279" s="213">
        <v>0</v>
      </c>
      <c r="H279" s="73" t="s">
        <v>72</v>
      </c>
      <c r="I279" s="71" t="s">
        <v>64</v>
      </c>
      <c r="J279" s="72" t="s">
        <v>583</v>
      </c>
      <c r="K279" s="72">
        <v>14300000</v>
      </c>
      <c r="L279" s="70" t="s">
        <v>67</v>
      </c>
      <c r="M279" s="72" t="s">
        <v>582</v>
      </c>
      <c r="N279" s="72">
        <v>1004373737</v>
      </c>
      <c r="O279" s="76">
        <v>13</v>
      </c>
      <c r="P279" s="214">
        <v>45302</v>
      </c>
      <c r="Q279" s="72">
        <v>4518689382</v>
      </c>
      <c r="R279" s="215">
        <v>45316</v>
      </c>
      <c r="S279" s="72">
        <v>14300000</v>
      </c>
      <c r="T279" s="73" t="s">
        <v>65</v>
      </c>
      <c r="U279" s="72">
        <v>41947381</v>
      </c>
      <c r="V279" s="72" t="s">
        <v>552</v>
      </c>
      <c r="W279" s="215">
        <v>45316</v>
      </c>
      <c r="X279" s="215">
        <v>45316</v>
      </c>
      <c r="Y279" s="116" t="s">
        <v>74</v>
      </c>
      <c r="Z279" s="215">
        <v>45457</v>
      </c>
      <c r="AA279" s="80">
        <f t="shared" si="20"/>
        <v>141</v>
      </c>
      <c r="AB279" s="72">
        <v>0</v>
      </c>
      <c r="AC279" s="72">
        <v>0</v>
      </c>
      <c r="AD279" s="72">
        <v>0</v>
      </c>
      <c r="AE279" s="214" t="s">
        <v>74</v>
      </c>
      <c r="AF279" s="80">
        <f t="shared" si="21"/>
        <v>0</v>
      </c>
      <c r="AG279" s="72">
        <v>0</v>
      </c>
      <c r="AH279" s="72">
        <v>0</v>
      </c>
      <c r="AI279" s="214" t="s">
        <v>74</v>
      </c>
      <c r="AJ279" s="73">
        <v>0</v>
      </c>
      <c r="AK279" s="117" t="s">
        <v>74</v>
      </c>
      <c r="AL279" s="117" t="s">
        <v>74</v>
      </c>
      <c r="AM279" s="80">
        <f t="shared" si="22"/>
        <v>0</v>
      </c>
      <c r="AN279" s="80">
        <f>+K279+AC279-AH279</f>
        <v>14300000</v>
      </c>
      <c r="AO279" s="73" t="s">
        <v>66</v>
      </c>
      <c r="AP279" s="72">
        <v>14300000</v>
      </c>
      <c r="AQ279" s="73" t="s">
        <v>95</v>
      </c>
      <c r="AR279" s="72">
        <v>0</v>
      </c>
      <c r="AS279" s="118" t="s">
        <v>74</v>
      </c>
      <c r="AT279" s="216">
        <v>900000</v>
      </c>
      <c r="AU279" s="83">
        <f t="shared" si="23"/>
        <v>13400000</v>
      </c>
      <c r="AV279" s="84">
        <f t="shared" si="24"/>
        <v>6.2937062937062943E-2</v>
      </c>
      <c r="AW279" s="214" t="s">
        <v>74</v>
      </c>
      <c r="AX279" s="73" t="s">
        <v>106</v>
      </c>
      <c r="AY279" s="72" t="s">
        <v>581</v>
      </c>
      <c r="AZ279" s="70" t="s">
        <v>66</v>
      </c>
      <c r="BA279" s="70" t="s">
        <v>66</v>
      </c>
    </row>
    <row r="280" spans="2:53" x14ac:dyDescent="0.25">
      <c r="B280" s="70">
        <v>2024</v>
      </c>
      <c r="C280" s="70">
        <v>891780111</v>
      </c>
      <c r="D280" s="71" t="s">
        <v>63</v>
      </c>
      <c r="E280" s="72" t="s">
        <v>580</v>
      </c>
      <c r="F280" s="72" t="s">
        <v>579</v>
      </c>
      <c r="G280" s="213">
        <v>0</v>
      </c>
      <c r="H280" s="73" t="s">
        <v>72</v>
      </c>
      <c r="I280" s="71" t="s">
        <v>64</v>
      </c>
      <c r="J280" s="72" t="s">
        <v>578</v>
      </c>
      <c r="K280" s="72">
        <v>14300000</v>
      </c>
      <c r="L280" s="70" t="s">
        <v>67</v>
      </c>
      <c r="M280" s="72" t="s">
        <v>577</v>
      </c>
      <c r="N280" s="72">
        <v>57432322</v>
      </c>
      <c r="O280" s="76">
        <v>13</v>
      </c>
      <c r="P280" s="214">
        <v>45302</v>
      </c>
      <c r="Q280" s="72">
        <v>4518689382</v>
      </c>
      <c r="R280" s="215">
        <v>45316</v>
      </c>
      <c r="S280" s="72">
        <v>14300000</v>
      </c>
      <c r="T280" s="73" t="s">
        <v>65</v>
      </c>
      <c r="U280" s="72">
        <v>72221403</v>
      </c>
      <c r="V280" s="72" t="s">
        <v>576</v>
      </c>
      <c r="W280" s="215">
        <v>45316</v>
      </c>
      <c r="X280" s="215">
        <v>45316</v>
      </c>
      <c r="Y280" s="116" t="s">
        <v>74</v>
      </c>
      <c r="Z280" s="215">
        <v>45457</v>
      </c>
      <c r="AA280" s="80">
        <f t="shared" si="20"/>
        <v>141</v>
      </c>
      <c r="AB280" s="72">
        <v>0</v>
      </c>
      <c r="AC280" s="72">
        <v>0</v>
      </c>
      <c r="AD280" s="72">
        <v>0</v>
      </c>
      <c r="AE280" s="214" t="s">
        <v>74</v>
      </c>
      <c r="AF280" s="80">
        <f t="shared" si="21"/>
        <v>0</v>
      </c>
      <c r="AG280" s="72">
        <v>0</v>
      </c>
      <c r="AH280" s="72">
        <v>0</v>
      </c>
      <c r="AI280" s="214" t="s">
        <v>74</v>
      </c>
      <c r="AJ280" s="73">
        <v>0</v>
      </c>
      <c r="AK280" s="117" t="s">
        <v>74</v>
      </c>
      <c r="AL280" s="117" t="s">
        <v>74</v>
      </c>
      <c r="AM280" s="80">
        <f t="shared" si="22"/>
        <v>0</v>
      </c>
      <c r="AN280" s="80">
        <f>+K280+AC280-AH280</f>
        <v>14300000</v>
      </c>
      <c r="AO280" s="73" t="s">
        <v>66</v>
      </c>
      <c r="AP280" s="72">
        <v>14300000</v>
      </c>
      <c r="AQ280" s="73" t="s">
        <v>95</v>
      </c>
      <c r="AR280" s="72">
        <v>0</v>
      </c>
      <c r="AS280" s="118" t="s">
        <v>74</v>
      </c>
      <c r="AT280" s="216">
        <v>900000</v>
      </c>
      <c r="AU280" s="83">
        <f t="shared" si="23"/>
        <v>13400000</v>
      </c>
      <c r="AV280" s="84">
        <f t="shared" si="24"/>
        <v>6.2937062937062943E-2</v>
      </c>
      <c r="AW280" s="214" t="s">
        <v>74</v>
      </c>
      <c r="AX280" s="73" t="s">
        <v>106</v>
      </c>
      <c r="AY280" s="72" t="s">
        <v>575</v>
      </c>
      <c r="AZ280" s="70" t="s">
        <v>66</v>
      </c>
      <c r="BA280" s="70" t="s">
        <v>66</v>
      </c>
    </row>
    <row r="281" spans="2:53" x14ac:dyDescent="0.25">
      <c r="B281" s="70">
        <v>2024</v>
      </c>
      <c r="C281" s="70">
        <v>891780111</v>
      </c>
      <c r="D281" s="71" t="s">
        <v>63</v>
      </c>
      <c r="E281" s="72" t="s">
        <v>574</v>
      </c>
      <c r="F281" s="72" t="s">
        <v>573</v>
      </c>
      <c r="G281" s="213">
        <v>0</v>
      </c>
      <c r="H281" s="73" t="s">
        <v>72</v>
      </c>
      <c r="I281" s="71" t="s">
        <v>64</v>
      </c>
      <c r="J281" s="72" t="s">
        <v>572</v>
      </c>
      <c r="K281" s="72">
        <v>12500000</v>
      </c>
      <c r="L281" s="70" t="s">
        <v>67</v>
      </c>
      <c r="M281" s="72" t="s">
        <v>571</v>
      </c>
      <c r="N281" s="72">
        <v>1082968870</v>
      </c>
      <c r="O281" s="76">
        <v>14</v>
      </c>
      <c r="P281" s="215">
        <v>45302</v>
      </c>
      <c r="Q281" s="72">
        <v>2126349000</v>
      </c>
      <c r="R281" s="215">
        <v>45316</v>
      </c>
      <c r="S281" s="72">
        <v>12500000</v>
      </c>
      <c r="T281" s="73" t="s">
        <v>65</v>
      </c>
      <c r="U281" s="72">
        <v>57426272</v>
      </c>
      <c r="V281" s="72" t="s">
        <v>570</v>
      </c>
      <c r="W281" s="215">
        <v>45316</v>
      </c>
      <c r="X281" s="215">
        <v>45316</v>
      </c>
      <c r="Y281" s="116" t="s">
        <v>74</v>
      </c>
      <c r="Z281" s="215">
        <v>45457</v>
      </c>
      <c r="AA281" s="80">
        <f t="shared" si="20"/>
        <v>141</v>
      </c>
      <c r="AB281" s="72">
        <v>0</v>
      </c>
      <c r="AC281" s="72">
        <v>0</v>
      </c>
      <c r="AD281" s="72">
        <v>0</v>
      </c>
      <c r="AE281" s="214" t="s">
        <v>74</v>
      </c>
      <c r="AF281" s="80">
        <f t="shared" si="21"/>
        <v>0</v>
      </c>
      <c r="AG281" s="72">
        <v>0</v>
      </c>
      <c r="AH281" s="72">
        <v>0</v>
      </c>
      <c r="AI281" s="214" t="s">
        <v>74</v>
      </c>
      <c r="AJ281" s="73">
        <v>0</v>
      </c>
      <c r="AK281" s="117" t="s">
        <v>74</v>
      </c>
      <c r="AL281" s="117" t="s">
        <v>74</v>
      </c>
      <c r="AM281" s="80">
        <f t="shared" si="22"/>
        <v>0</v>
      </c>
      <c r="AN281" s="80">
        <f>+K281+AC281-AH281</f>
        <v>12500000</v>
      </c>
      <c r="AO281" s="73" t="s">
        <v>66</v>
      </c>
      <c r="AP281" s="72">
        <v>12500000</v>
      </c>
      <c r="AQ281" s="73" t="s">
        <v>95</v>
      </c>
      <c r="AR281" s="72">
        <v>0</v>
      </c>
      <c r="AS281" s="118" t="s">
        <v>74</v>
      </c>
      <c r="AT281" s="216">
        <v>1333000</v>
      </c>
      <c r="AU281" s="83">
        <f t="shared" si="23"/>
        <v>11167000</v>
      </c>
      <c r="AV281" s="84">
        <f t="shared" si="24"/>
        <v>0.10664</v>
      </c>
      <c r="AW281" s="214" t="s">
        <v>74</v>
      </c>
      <c r="AX281" s="73" t="s">
        <v>106</v>
      </c>
      <c r="AY281" s="72" t="s">
        <v>569</v>
      </c>
      <c r="AZ281" s="70" t="s">
        <v>66</v>
      </c>
      <c r="BA281" s="70" t="s">
        <v>66</v>
      </c>
    </row>
    <row r="282" spans="2:53" x14ac:dyDescent="0.25">
      <c r="B282" s="70">
        <v>2024</v>
      </c>
      <c r="C282" s="70">
        <v>891780111</v>
      </c>
      <c r="D282" s="71" t="s">
        <v>63</v>
      </c>
      <c r="E282" s="72" t="s">
        <v>568</v>
      </c>
      <c r="F282" s="72" t="s">
        <v>567</v>
      </c>
      <c r="G282" s="213">
        <v>0</v>
      </c>
      <c r="H282" s="73" t="s">
        <v>72</v>
      </c>
      <c r="I282" s="71" t="s">
        <v>64</v>
      </c>
      <c r="J282" s="72" t="s">
        <v>566</v>
      </c>
      <c r="K282" s="72">
        <v>7900000</v>
      </c>
      <c r="L282" s="70" t="s">
        <v>67</v>
      </c>
      <c r="M282" s="72" t="s">
        <v>565</v>
      </c>
      <c r="N282" s="72">
        <v>1004345117</v>
      </c>
      <c r="O282" s="76">
        <v>13</v>
      </c>
      <c r="P282" s="214">
        <v>45302</v>
      </c>
      <c r="Q282" s="72">
        <v>4518689382</v>
      </c>
      <c r="R282" s="215">
        <v>45316</v>
      </c>
      <c r="S282" s="72">
        <v>7900000</v>
      </c>
      <c r="T282" s="73" t="s">
        <v>65</v>
      </c>
      <c r="U282" s="72">
        <v>1082950841</v>
      </c>
      <c r="V282" s="72" t="s">
        <v>564</v>
      </c>
      <c r="W282" s="215">
        <v>45316</v>
      </c>
      <c r="X282" s="215">
        <v>45316</v>
      </c>
      <c r="Y282" s="116" t="s">
        <v>74</v>
      </c>
      <c r="Z282" s="215">
        <v>45327</v>
      </c>
      <c r="AA282" s="80">
        <f t="shared" si="20"/>
        <v>11</v>
      </c>
      <c r="AB282" s="72">
        <v>0</v>
      </c>
      <c r="AC282" s="72">
        <v>0</v>
      </c>
      <c r="AD282" s="72">
        <v>0</v>
      </c>
      <c r="AE282" s="214" t="s">
        <v>74</v>
      </c>
      <c r="AF282" s="80">
        <f t="shared" si="21"/>
        <v>0</v>
      </c>
      <c r="AG282" s="72">
        <v>0</v>
      </c>
      <c r="AH282" s="72">
        <v>0</v>
      </c>
      <c r="AI282" s="214" t="s">
        <v>74</v>
      </c>
      <c r="AJ282" s="73">
        <v>0</v>
      </c>
      <c r="AK282" s="117" t="s">
        <v>74</v>
      </c>
      <c r="AL282" s="117" t="s">
        <v>74</v>
      </c>
      <c r="AM282" s="80">
        <f t="shared" si="22"/>
        <v>0</v>
      </c>
      <c r="AN282" s="80">
        <f>+K282+AC282-AH282</f>
        <v>7900000</v>
      </c>
      <c r="AO282" s="73" t="s">
        <v>66</v>
      </c>
      <c r="AP282" s="72">
        <v>7900000</v>
      </c>
      <c r="AQ282" s="73" t="s">
        <v>95</v>
      </c>
      <c r="AR282" s="72">
        <v>0</v>
      </c>
      <c r="AS282" s="118" t="s">
        <v>74</v>
      </c>
      <c r="AT282" s="216">
        <v>1400000</v>
      </c>
      <c r="AU282" s="83">
        <f t="shared" si="23"/>
        <v>6500000</v>
      </c>
      <c r="AV282" s="84">
        <f t="shared" si="24"/>
        <v>0.17721518987341772</v>
      </c>
      <c r="AW282" s="214" t="s">
        <v>74</v>
      </c>
      <c r="AX282" s="73" t="s">
        <v>106</v>
      </c>
      <c r="AY282" s="72" t="s">
        <v>563</v>
      </c>
      <c r="AZ282" s="70" t="s">
        <v>66</v>
      </c>
      <c r="BA282" s="70" t="s">
        <v>66</v>
      </c>
    </row>
    <row r="283" spans="2:53" x14ac:dyDescent="0.25">
      <c r="B283" s="70">
        <v>2024</v>
      </c>
      <c r="C283" s="70">
        <v>891780111</v>
      </c>
      <c r="D283" s="71" t="s">
        <v>63</v>
      </c>
      <c r="E283" s="72" t="s">
        <v>562</v>
      </c>
      <c r="F283" s="72" t="s">
        <v>561</v>
      </c>
      <c r="G283" s="213">
        <v>0</v>
      </c>
      <c r="H283" s="73" t="s">
        <v>72</v>
      </c>
      <c r="I283" s="71" t="s">
        <v>64</v>
      </c>
      <c r="J283" s="72" t="s">
        <v>560</v>
      </c>
      <c r="K283" s="72">
        <v>18253000</v>
      </c>
      <c r="L283" s="70" t="s">
        <v>67</v>
      </c>
      <c r="M283" s="72" t="s">
        <v>559</v>
      </c>
      <c r="N283" s="72">
        <v>36726367</v>
      </c>
      <c r="O283" s="76">
        <v>13</v>
      </c>
      <c r="P283" s="214">
        <v>45302</v>
      </c>
      <c r="Q283" s="72">
        <v>4518689382</v>
      </c>
      <c r="R283" s="215">
        <v>45316</v>
      </c>
      <c r="S283" s="72">
        <v>18253000</v>
      </c>
      <c r="T283" s="73" t="s">
        <v>65</v>
      </c>
      <c r="U283" s="72">
        <v>12542472</v>
      </c>
      <c r="V283" s="72" t="s">
        <v>558</v>
      </c>
      <c r="W283" s="215">
        <v>45316</v>
      </c>
      <c r="X283" s="215">
        <v>45316</v>
      </c>
      <c r="Y283" s="116" t="s">
        <v>74</v>
      </c>
      <c r="Z283" s="215">
        <v>45457</v>
      </c>
      <c r="AA283" s="80">
        <f t="shared" si="20"/>
        <v>141</v>
      </c>
      <c r="AB283" s="72">
        <v>0</v>
      </c>
      <c r="AC283" s="72">
        <v>0</v>
      </c>
      <c r="AD283" s="72">
        <v>0</v>
      </c>
      <c r="AE283" s="214" t="s">
        <v>74</v>
      </c>
      <c r="AF283" s="80">
        <f t="shared" si="21"/>
        <v>0</v>
      </c>
      <c r="AG283" s="72">
        <v>0</v>
      </c>
      <c r="AH283" s="72">
        <v>0</v>
      </c>
      <c r="AI283" s="214" t="s">
        <v>74</v>
      </c>
      <c r="AJ283" s="73">
        <v>0</v>
      </c>
      <c r="AK283" s="117" t="s">
        <v>74</v>
      </c>
      <c r="AL283" s="117" t="s">
        <v>74</v>
      </c>
      <c r="AM283" s="80">
        <f t="shared" si="22"/>
        <v>0</v>
      </c>
      <c r="AN283" s="80">
        <f>+K283+AC283-AH283</f>
        <v>18253000</v>
      </c>
      <c r="AO283" s="73" t="s">
        <v>66</v>
      </c>
      <c r="AP283" s="72">
        <v>18253000</v>
      </c>
      <c r="AQ283" s="73" t="s">
        <v>95</v>
      </c>
      <c r="AR283" s="72">
        <v>0</v>
      </c>
      <c r="AS283" s="118" t="s">
        <v>74</v>
      </c>
      <c r="AT283" s="216">
        <v>1727000</v>
      </c>
      <c r="AU283" s="83">
        <f t="shared" si="23"/>
        <v>16526000</v>
      </c>
      <c r="AV283" s="84">
        <f t="shared" si="24"/>
        <v>9.4614583904015781E-2</v>
      </c>
      <c r="AW283" s="214" t="s">
        <v>74</v>
      </c>
      <c r="AX283" s="73" t="s">
        <v>106</v>
      </c>
      <c r="AY283" s="72" t="s">
        <v>557</v>
      </c>
      <c r="AZ283" s="70" t="s">
        <v>66</v>
      </c>
      <c r="BA283" s="70" t="s">
        <v>66</v>
      </c>
    </row>
    <row r="284" spans="2:53" x14ac:dyDescent="0.25">
      <c r="B284" s="70">
        <v>2024</v>
      </c>
      <c r="C284" s="70">
        <v>891780111</v>
      </c>
      <c r="D284" s="71" t="s">
        <v>63</v>
      </c>
      <c r="E284" s="72" t="s">
        <v>556</v>
      </c>
      <c r="F284" s="72" t="s">
        <v>555</v>
      </c>
      <c r="G284" s="213">
        <v>0</v>
      </c>
      <c r="H284" s="73" t="s">
        <v>72</v>
      </c>
      <c r="I284" s="71" t="s">
        <v>64</v>
      </c>
      <c r="J284" s="72" t="s">
        <v>554</v>
      </c>
      <c r="K284" s="72">
        <v>14300000</v>
      </c>
      <c r="L284" s="70" t="s">
        <v>67</v>
      </c>
      <c r="M284" s="72" t="s">
        <v>553</v>
      </c>
      <c r="N284" s="72">
        <v>1082915040</v>
      </c>
      <c r="O284" s="76">
        <v>13</v>
      </c>
      <c r="P284" s="214">
        <v>45302</v>
      </c>
      <c r="Q284" s="72">
        <v>4518689382</v>
      </c>
      <c r="R284" s="215">
        <v>45317</v>
      </c>
      <c r="S284" s="72">
        <v>14300000</v>
      </c>
      <c r="T284" s="73" t="s">
        <v>65</v>
      </c>
      <c r="U284" s="72">
        <v>41947381</v>
      </c>
      <c r="V284" s="72" t="s">
        <v>552</v>
      </c>
      <c r="W284" s="215">
        <v>45317</v>
      </c>
      <c r="X284" s="215">
        <v>45317</v>
      </c>
      <c r="Y284" s="116" t="s">
        <v>74</v>
      </c>
      <c r="Z284" s="215">
        <v>45457</v>
      </c>
      <c r="AA284" s="80">
        <f t="shared" si="20"/>
        <v>140</v>
      </c>
      <c r="AB284" s="72">
        <v>0</v>
      </c>
      <c r="AC284" s="72">
        <v>0</v>
      </c>
      <c r="AD284" s="72">
        <v>0</v>
      </c>
      <c r="AE284" s="214" t="s">
        <v>74</v>
      </c>
      <c r="AF284" s="80">
        <f t="shared" si="21"/>
        <v>0</v>
      </c>
      <c r="AG284" s="72">
        <v>0</v>
      </c>
      <c r="AH284" s="72">
        <v>0</v>
      </c>
      <c r="AI284" s="214" t="s">
        <v>74</v>
      </c>
      <c r="AJ284" s="73">
        <v>0</v>
      </c>
      <c r="AK284" s="117" t="s">
        <v>74</v>
      </c>
      <c r="AL284" s="117" t="s">
        <v>74</v>
      </c>
      <c r="AM284" s="80">
        <f t="shared" si="22"/>
        <v>0</v>
      </c>
      <c r="AN284" s="80">
        <f>+K284+AC284-AH284</f>
        <v>14300000</v>
      </c>
      <c r="AO284" s="73" t="s">
        <v>66</v>
      </c>
      <c r="AP284" s="72">
        <v>14300000</v>
      </c>
      <c r="AQ284" s="73" t="s">
        <v>95</v>
      </c>
      <c r="AR284" s="72">
        <v>0</v>
      </c>
      <c r="AS284" s="118" t="s">
        <v>74</v>
      </c>
      <c r="AT284" s="216">
        <v>900000</v>
      </c>
      <c r="AU284" s="83">
        <f t="shared" si="23"/>
        <v>13400000</v>
      </c>
      <c r="AV284" s="84">
        <f t="shared" si="24"/>
        <v>6.2937062937062943E-2</v>
      </c>
      <c r="AW284" s="214" t="s">
        <v>74</v>
      </c>
      <c r="AX284" s="73" t="s">
        <v>106</v>
      </c>
      <c r="AY284" s="72" t="s">
        <v>551</v>
      </c>
      <c r="AZ284" s="70" t="s">
        <v>66</v>
      </c>
      <c r="BA284" s="70" t="s">
        <v>66</v>
      </c>
    </row>
    <row r="285" spans="2:53" x14ac:dyDescent="0.25">
      <c r="B285" s="70">
        <v>2024</v>
      </c>
      <c r="C285" s="70">
        <v>891780111</v>
      </c>
      <c r="D285" s="71" t="s">
        <v>63</v>
      </c>
      <c r="E285" s="72" t="s">
        <v>550</v>
      </c>
      <c r="F285" s="72" t="s">
        <v>549</v>
      </c>
      <c r="G285" s="213">
        <v>0</v>
      </c>
      <c r="H285" s="73" t="s">
        <v>72</v>
      </c>
      <c r="I285" s="71" t="s">
        <v>64</v>
      </c>
      <c r="J285" s="72" t="s">
        <v>548</v>
      </c>
      <c r="K285" s="72">
        <v>30500000</v>
      </c>
      <c r="L285" s="70" t="s">
        <v>67</v>
      </c>
      <c r="M285" s="72" t="s">
        <v>547</v>
      </c>
      <c r="N285" s="72">
        <v>7603745</v>
      </c>
      <c r="O285" s="76">
        <v>13</v>
      </c>
      <c r="P285" s="214">
        <v>45302</v>
      </c>
      <c r="Q285" s="72">
        <v>4518689382</v>
      </c>
      <c r="R285" s="215">
        <v>45317</v>
      </c>
      <c r="S285" s="72">
        <v>30500000</v>
      </c>
      <c r="T285" s="73" t="s">
        <v>65</v>
      </c>
      <c r="U285" s="72">
        <v>12621405</v>
      </c>
      <c r="V285" s="72" t="s">
        <v>546</v>
      </c>
      <c r="W285" s="215">
        <v>45317</v>
      </c>
      <c r="X285" s="215">
        <v>45317</v>
      </c>
      <c r="Y285" s="116" t="s">
        <v>74</v>
      </c>
      <c r="Z285" s="215">
        <v>45457</v>
      </c>
      <c r="AA285" s="80">
        <f t="shared" si="20"/>
        <v>140</v>
      </c>
      <c r="AB285" s="72">
        <v>0</v>
      </c>
      <c r="AC285" s="72">
        <v>0</v>
      </c>
      <c r="AD285" s="72">
        <v>0</v>
      </c>
      <c r="AE285" s="214" t="s">
        <v>74</v>
      </c>
      <c r="AF285" s="80">
        <f t="shared" si="21"/>
        <v>0</v>
      </c>
      <c r="AG285" s="72">
        <v>0</v>
      </c>
      <c r="AH285" s="72">
        <v>0</v>
      </c>
      <c r="AI285" s="214" t="s">
        <v>74</v>
      </c>
      <c r="AJ285" s="73">
        <v>0</v>
      </c>
      <c r="AK285" s="117" t="s">
        <v>74</v>
      </c>
      <c r="AL285" s="117" t="s">
        <v>74</v>
      </c>
      <c r="AM285" s="80">
        <f t="shared" si="22"/>
        <v>0</v>
      </c>
      <c r="AN285" s="80">
        <f>+K285+AC285-AH285</f>
        <v>30500000</v>
      </c>
      <c r="AO285" s="73" t="s">
        <v>66</v>
      </c>
      <c r="AP285" s="72">
        <v>30500000</v>
      </c>
      <c r="AQ285" s="73" t="s">
        <v>95</v>
      </c>
      <c r="AR285" s="72">
        <v>0</v>
      </c>
      <c r="AS285" s="118" t="s">
        <v>74</v>
      </c>
      <c r="AT285" s="216">
        <v>3253000</v>
      </c>
      <c r="AU285" s="83">
        <f t="shared" si="23"/>
        <v>27247000</v>
      </c>
      <c r="AV285" s="84">
        <f t="shared" si="24"/>
        <v>0.10665573770491803</v>
      </c>
      <c r="AW285" s="214" t="s">
        <v>74</v>
      </c>
      <c r="AX285" s="73" t="s">
        <v>106</v>
      </c>
      <c r="AY285" s="72" t="s">
        <v>545</v>
      </c>
      <c r="AZ285" s="70" t="s">
        <v>66</v>
      </c>
      <c r="BA285" s="70" t="s">
        <v>66</v>
      </c>
    </row>
    <row r="286" spans="2:53" x14ac:dyDescent="0.25">
      <c r="B286" s="70">
        <v>2024</v>
      </c>
      <c r="C286" s="70">
        <v>891780111</v>
      </c>
      <c r="D286" s="71" t="s">
        <v>63</v>
      </c>
      <c r="E286" s="72" t="s">
        <v>544</v>
      </c>
      <c r="F286" s="72" t="s">
        <v>543</v>
      </c>
      <c r="G286" s="213">
        <v>2020000100417</v>
      </c>
      <c r="H286" s="73" t="s">
        <v>72</v>
      </c>
      <c r="I286" s="71" t="s">
        <v>542</v>
      </c>
      <c r="J286" s="72" t="s">
        <v>541</v>
      </c>
      <c r="K286" s="72">
        <v>23000000</v>
      </c>
      <c r="L286" s="70" t="s">
        <v>67</v>
      </c>
      <c r="M286" s="72" t="s">
        <v>540</v>
      </c>
      <c r="N286" s="72">
        <v>57297436</v>
      </c>
      <c r="O286" s="72">
        <v>53</v>
      </c>
      <c r="P286" s="215">
        <v>45306</v>
      </c>
      <c r="Q286" s="72">
        <v>81800000</v>
      </c>
      <c r="R286" s="215">
        <v>45317</v>
      </c>
      <c r="S286" s="72">
        <v>23000000</v>
      </c>
      <c r="T286" s="73" t="s">
        <v>65</v>
      </c>
      <c r="U286" s="72">
        <v>36724655</v>
      </c>
      <c r="V286" s="72" t="s">
        <v>539</v>
      </c>
      <c r="W286" s="215">
        <v>45317</v>
      </c>
      <c r="X286" s="215">
        <v>45317</v>
      </c>
      <c r="Y286" s="116" t="s">
        <v>74</v>
      </c>
      <c r="Z286" s="215">
        <v>45473</v>
      </c>
      <c r="AA286" s="80">
        <f t="shared" si="20"/>
        <v>156</v>
      </c>
      <c r="AB286" s="72">
        <v>0</v>
      </c>
      <c r="AC286" s="72">
        <v>0</v>
      </c>
      <c r="AD286" s="72">
        <v>0</v>
      </c>
      <c r="AE286" s="214" t="s">
        <v>74</v>
      </c>
      <c r="AF286" s="80">
        <f t="shared" si="21"/>
        <v>0</v>
      </c>
      <c r="AG286" s="72">
        <v>0</v>
      </c>
      <c r="AH286" s="72">
        <v>0</v>
      </c>
      <c r="AI286" s="214" t="s">
        <v>74</v>
      </c>
      <c r="AJ286" s="73">
        <v>0</v>
      </c>
      <c r="AK286" s="117" t="s">
        <v>74</v>
      </c>
      <c r="AL286" s="117" t="s">
        <v>74</v>
      </c>
      <c r="AM286" s="80">
        <f t="shared" si="22"/>
        <v>0</v>
      </c>
      <c r="AN286" s="80">
        <f>+K286+AC286-AH286</f>
        <v>23000000</v>
      </c>
      <c r="AO286" s="73" t="s">
        <v>95</v>
      </c>
      <c r="AP286" s="72">
        <v>0</v>
      </c>
      <c r="AQ286" s="73" t="s">
        <v>95</v>
      </c>
      <c r="AR286" s="72">
        <v>0</v>
      </c>
      <c r="AS286" s="118" t="s">
        <v>74</v>
      </c>
      <c r="AT286" s="216">
        <v>4500000</v>
      </c>
      <c r="AU286" s="83">
        <f t="shared" si="23"/>
        <v>18500000</v>
      </c>
      <c r="AV286" s="84">
        <f t="shared" si="24"/>
        <v>0.19565217391304349</v>
      </c>
      <c r="AW286" s="214" t="s">
        <v>74</v>
      </c>
      <c r="AX286" s="73" t="s">
        <v>106</v>
      </c>
      <c r="AY286" s="72" t="s">
        <v>538</v>
      </c>
      <c r="AZ286" s="70" t="s">
        <v>66</v>
      </c>
      <c r="BA286" s="70" t="s">
        <v>66</v>
      </c>
    </row>
    <row r="287" spans="2:53" ht="15.75" thickBot="1" x14ac:dyDescent="0.3">
      <c r="B287" s="119">
        <v>2024</v>
      </c>
      <c r="C287" s="119">
        <v>891780111</v>
      </c>
      <c r="D287" s="120" t="s">
        <v>63</v>
      </c>
      <c r="E287" s="121" t="s">
        <v>537</v>
      </c>
      <c r="F287" s="121" t="s">
        <v>536</v>
      </c>
      <c r="G287" s="218">
        <v>0</v>
      </c>
      <c r="H287" s="122" t="s">
        <v>72</v>
      </c>
      <c r="I287" s="120" t="s">
        <v>64</v>
      </c>
      <c r="J287" s="121" t="s">
        <v>535</v>
      </c>
      <c r="K287" s="121">
        <v>15000000</v>
      </c>
      <c r="L287" s="119" t="s">
        <v>67</v>
      </c>
      <c r="M287" s="121" t="s">
        <v>534</v>
      </c>
      <c r="N287" s="121">
        <v>57441673</v>
      </c>
      <c r="O287" s="125">
        <v>14</v>
      </c>
      <c r="P287" s="219">
        <v>45302</v>
      </c>
      <c r="Q287" s="121">
        <v>2126349000</v>
      </c>
      <c r="R287" s="219">
        <v>45320</v>
      </c>
      <c r="S287" s="121">
        <v>15000000</v>
      </c>
      <c r="T287" s="122" t="s">
        <v>65</v>
      </c>
      <c r="U287" s="121">
        <v>57400977</v>
      </c>
      <c r="V287" s="121" t="s">
        <v>533</v>
      </c>
      <c r="W287" s="219">
        <v>45320</v>
      </c>
      <c r="X287" s="219">
        <v>45320</v>
      </c>
      <c r="Y287" s="129" t="s">
        <v>74</v>
      </c>
      <c r="Z287" s="219">
        <v>45457</v>
      </c>
      <c r="AA287" s="170">
        <f t="shared" si="20"/>
        <v>137</v>
      </c>
      <c r="AB287" s="121">
        <v>0</v>
      </c>
      <c r="AC287" s="121">
        <v>0</v>
      </c>
      <c r="AD287" s="121">
        <v>0</v>
      </c>
      <c r="AE287" s="220" t="s">
        <v>74</v>
      </c>
      <c r="AF287" s="170">
        <f t="shared" si="21"/>
        <v>0</v>
      </c>
      <c r="AG287" s="121">
        <v>0</v>
      </c>
      <c r="AH287" s="121">
        <v>0</v>
      </c>
      <c r="AI287" s="220" t="s">
        <v>74</v>
      </c>
      <c r="AJ287" s="122">
        <v>0</v>
      </c>
      <c r="AK287" s="131" t="s">
        <v>74</v>
      </c>
      <c r="AL287" s="131" t="s">
        <v>74</v>
      </c>
      <c r="AM287" s="170">
        <f t="shared" si="22"/>
        <v>0</v>
      </c>
      <c r="AN287" s="170">
        <f>+K287+AC287-AH287</f>
        <v>15000000</v>
      </c>
      <c r="AO287" s="122" t="s">
        <v>66</v>
      </c>
      <c r="AP287" s="121">
        <v>15000000</v>
      </c>
      <c r="AQ287" s="122" t="s">
        <v>95</v>
      </c>
      <c r="AR287" s="121">
        <v>0</v>
      </c>
      <c r="AS287" s="132" t="s">
        <v>74</v>
      </c>
      <c r="AT287" s="221">
        <v>1600000</v>
      </c>
      <c r="AU287" s="171">
        <f t="shared" si="23"/>
        <v>13400000</v>
      </c>
      <c r="AV287" s="172">
        <f t="shared" si="24"/>
        <v>0.10666666666666667</v>
      </c>
      <c r="AW287" s="220" t="s">
        <v>74</v>
      </c>
      <c r="AX287" s="122" t="s">
        <v>106</v>
      </c>
      <c r="AY287" s="121" t="s">
        <v>532</v>
      </c>
      <c r="AZ287" s="119" t="s">
        <v>66</v>
      </c>
      <c r="BA287" s="119" t="s">
        <v>66</v>
      </c>
    </row>
    <row r="288" spans="2:53" s="23" customFormat="1" ht="15.75" thickBot="1" x14ac:dyDescent="0.3">
      <c r="B288" s="339" t="s">
        <v>68</v>
      </c>
      <c r="C288" s="340"/>
      <c r="D288" s="341"/>
      <c r="E288" s="43">
        <f>+SUBTOTAL(3,E8:E287)</f>
        <v>280</v>
      </c>
      <c r="F288" s="204"/>
      <c r="G288" s="205"/>
      <c r="H288" s="206"/>
      <c r="I288" s="206"/>
      <c r="J288" s="206"/>
      <c r="K288" s="46">
        <f>SUM(K8:K287)</f>
        <v>3975298000</v>
      </c>
      <c r="L288" s="368"/>
      <c r="M288" s="369"/>
      <c r="N288" s="369"/>
      <c r="O288" s="369"/>
      <c r="P288" s="369"/>
      <c r="Q288" s="369"/>
      <c r="R288" s="369"/>
      <c r="S288" s="369"/>
      <c r="T288" s="369"/>
      <c r="U288" s="369"/>
      <c r="V288" s="369"/>
      <c r="W288" s="369"/>
      <c r="X288" s="369"/>
      <c r="Y288" s="369"/>
      <c r="Z288" s="369"/>
      <c r="AA288" s="370"/>
      <c r="AB288" s="47">
        <f>SUM(AB8:AB287)</f>
        <v>8</v>
      </c>
      <c r="AC288" s="48">
        <f>SUM(AC8:AC287)</f>
        <v>14300000</v>
      </c>
      <c r="AD288" s="48">
        <f>SUM(AD8:AD287)</f>
        <v>7</v>
      </c>
      <c r="AE288" s="207"/>
      <c r="AF288" s="48">
        <f>SUM(AF8:AF287)</f>
        <v>49</v>
      </c>
      <c r="AG288" s="48">
        <f>SUM(AG8:AG287)</f>
        <v>5</v>
      </c>
      <c r="AH288" s="50">
        <f>SUM(AH8:AH287)</f>
        <v>94472000</v>
      </c>
      <c r="AI288" s="207"/>
      <c r="AJ288" s="51">
        <f>SUM(AJ8:AJ287)</f>
        <v>0</v>
      </c>
      <c r="AK288" s="368"/>
      <c r="AL288" s="369"/>
      <c r="AM288" s="370"/>
      <c r="AN288" s="47">
        <f>SUM(AN8:AN287)</f>
        <v>3895126000</v>
      </c>
      <c r="AO288" s="52"/>
      <c r="AP288" s="52"/>
      <c r="AQ288" s="208"/>
      <c r="AR288" s="48">
        <f>SUM(AR8:AR287)</f>
        <v>0</v>
      </c>
      <c r="AS288" s="208"/>
      <c r="AT288" s="53">
        <f>SUM(AT8:AT287)</f>
        <v>560799000</v>
      </c>
      <c r="AU288" s="54">
        <f>SUM(AU8:AU287)</f>
        <v>3334327000</v>
      </c>
      <c r="AV288" s="368"/>
      <c r="AW288" s="369"/>
      <c r="AX288" s="369"/>
      <c r="AY288" s="369"/>
      <c r="AZ288" s="369"/>
      <c r="BA288" s="369"/>
    </row>
  </sheetData>
  <sheetProtection formatCells="0" formatColumns="0" formatRows="0" insertRows="0" deleteRows="0" autoFilter="0"/>
  <mergeCells count="22">
    <mergeCell ref="B3:C6"/>
    <mergeCell ref="D3:G4"/>
    <mergeCell ref="H3:I5"/>
    <mergeCell ref="E6:G6"/>
    <mergeCell ref="AV288:BA288"/>
    <mergeCell ref="AO6:AP6"/>
    <mergeCell ref="B288:D288"/>
    <mergeCell ref="L288:AA288"/>
    <mergeCell ref="AY6:BA6"/>
    <mergeCell ref="M6:N6"/>
    <mergeCell ref="O6:Q6"/>
    <mergeCell ref="R6:S6"/>
    <mergeCell ref="AK288:AM288"/>
    <mergeCell ref="T6:V6"/>
    <mergeCell ref="AV6:AX6"/>
    <mergeCell ref="AQ6:AU6"/>
    <mergeCell ref="F5:G5"/>
    <mergeCell ref="AB5:AM5"/>
    <mergeCell ref="W6:AA6"/>
    <mergeCell ref="AB6:AF6"/>
    <mergeCell ref="AG6:AI6"/>
    <mergeCell ref="AJ6:AM6"/>
  </mergeCells>
  <conditionalFormatting sqref="F5 E6">
    <cfRule type="containsText" dxfId="4"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287 AF8:AF287 AM8:AP287 AU8:AV287">
    <cfRule type="expression" dxfId="3" priority="1">
      <formula>+_xlfn.ISFORMULA(AA8)</formula>
    </cfRule>
  </conditionalFormatting>
  <dataValidations count="8">
    <dataValidation type="list" allowBlank="1" showInputMessage="1" showErrorMessage="1" sqref="AX8:AX287" xr:uid="{63DA7620-CE4C-4F8A-896E-61CFBC4FF58E}">
      <formula1>"Por iniciar,En ejecucion,Suspendido,Terminado,Liquidado"</formula1>
    </dataValidation>
    <dataValidation type="list" allowBlank="1" showInputMessage="1" showErrorMessage="1" sqref="H8:H287" xr:uid="{0702C2A5-72D9-4820-8D3B-D816F8654FDD}">
      <formula1>"OTRO SECTOR"</formula1>
    </dataValidation>
    <dataValidation type="list" allowBlank="1" showInputMessage="1" showErrorMessage="1" sqref="L8:L287" xr:uid="{EE8EE2F2-8BC1-46D7-B28C-9776309D777D}">
      <formula1>"DIRECTA"</formula1>
    </dataValidation>
    <dataValidation type="list" allowBlank="1" showInputMessage="1" showErrorMessage="1" sqref="I8:I287" xr:uid="{824282D2-6949-47C9-9CE1-93CEB98509B5}">
      <formula1>"FUNCIONAMIENTO,INVERSION,OTROS"</formula1>
    </dataValidation>
    <dataValidation type="list" allowBlank="1" showInputMessage="1" showErrorMessage="1" sqref="AZ8:BA287"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287 AQ8:AQ287 AO8:AO287"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B4AC-0C00-4243-BCDD-58C86890C844}">
  <dimension ref="A1:Q25"/>
  <sheetViews>
    <sheetView workbookViewId="0">
      <selection sqref="A1:Q25"/>
    </sheetView>
  </sheetViews>
  <sheetFormatPr baseColWidth="10" defaultRowHeight="15" x14ac:dyDescent="0.25"/>
  <sheetData>
    <row r="1" spans="1:17" ht="15" customHeight="1" x14ac:dyDescent="0.25">
      <c r="A1" s="356" t="s">
        <v>1974</v>
      </c>
      <c r="B1" s="356"/>
      <c r="C1" s="356"/>
      <c r="D1" s="356"/>
      <c r="E1" s="356"/>
      <c r="F1" s="356"/>
      <c r="G1" s="356"/>
      <c r="H1" s="356"/>
      <c r="I1" s="356"/>
      <c r="J1" s="356"/>
      <c r="K1" s="356"/>
      <c r="L1" s="356"/>
      <c r="M1" s="356"/>
      <c r="N1" s="356"/>
      <c r="O1" s="356"/>
      <c r="P1" s="356"/>
      <c r="Q1" s="356"/>
    </row>
    <row r="2" spans="1:17" ht="15" customHeight="1" x14ac:dyDescent="0.25">
      <c r="A2" s="356"/>
      <c r="B2" s="356"/>
      <c r="C2" s="356"/>
      <c r="D2" s="356"/>
      <c r="E2" s="356"/>
      <c r="F2" s="356"/>
      <c r="G2" s="356"/>
      <c r="H2" s="356"/>
      <c r="I2" s="356"/>
      <c r="J2" s="356"/>
      <c r="K2" s="356"/>
      <c r="L2" s="356"/>
      <c r="M2" s="356"/>
      <c r="N2" s="356"/>
      <c r="O2" s="356"/>
      <c r="P2" s="356"/>
      <c r="Q2" s="356"/>
    </row>
    <row r="3" spans="1:17" ht="15" customHeight="1" x14ac:dyDescent="0.25">
      <c r="A3" s="356"/>
      <c r="B3" s="356"/>
      <c r="C3" s="356"/>
      <c r="D3" s="356"/>
      <c r="E3" s="356"/>
      <c r="F3" s="356"/>
      <c r="G3" s="356"/>
      <c r="H3" s="356"/>
      <c r="I3" s="356"/>
      <c r="J3" s="356"/>
      <c r="K3" s="356"/>
      <c r="L3" s="356"/>
      <c r="M3" s="356"/>
      <c r="N3" s="356"/>
      <c r="O3" s="356"/>
      <c r="P3" s="356"/>
      <c r="Q3" s="356"/>
    </row>
    <row r="4" spans="1:17" ht="15" customHeight="1" x14ac:dyDescent="0.25">
      <c r="A4" s="356"/>
      <c r="B4" s="356"/>
      <c r="C4" s="356"/>
      <c r="D4" s="356"/>
      <c r="E4" s="356"/>
      <c r="F4" s="356"/>
      <c r="G4" s="356"/>
      <c r="H4" s="356"/>
      <c r="I4" s="356"/>
      <c r="J4" s="356"/>
      <c r="K4" s="356"/>
      <c r="L4" s="356"/>
      <c r="M4" s="356"/>
      <c r="N4" s="356"/>
      <c r="O4" s="356"/>
      <c r="P4" s="356"/>
      <c r="Q4" s="356"/>
    </row>
    <row r="5" spans="1:17" ht="15" customHeight="1" x14ac:dyDescent="0.25">
      <c r="A5" s="356"/>
      <c r="B5" s="356"/>
      <c r="C5" s="356"/>
      <c r="D5" s="356"/>
      <c r="E5" s="356"/>
      <c r="F5" s="356"/>
      <c r="G5" s="356"/>
      <c r="H5" s="356"/>
      <c r="I5" s="356"/>
      <c r="J5" s="356"/>
      <c r="K5" s="356"/>
      <c r="L5" s="356"/>
      <c r="M5" s="356"/>
      <c r="N5" s="356"/>
      <c r="O5" s="356"/>
      <c r="P5" s="356"/>
      <c r="Q5" s="356"/>
    </row>
    <row r="6" spans="1:17" ht="15" customHeight="1" x14ac:dyDescent="0.25">
      <c r="A6" s="356"/>
      <c r="B6" s="356"/>
      <c r="C6" s="356"/>
      <c r="D6" s="356"/>
      <c r="E6" s="356"/>
      <c r="F6" s="356"/>
      <c r="G6" s="356"/>
      <c r="H6" s="356"/>
      <c r="I6" s="356"/>
      <c r="J6" s="356"/>
      <c r="K6" s="356"/>
      <c r="L6" s="356"/>
      <c r="M6" s="356"/>
      <c r="N6" s="356"/>
      <c r="O6" s="356"/>
      <c r="P6" s="356"/>
      <c r="Q6" s="356"/>
    </row>
    <row r="7" spans="1:17" ht="15" customHeight="1" x14ac:dyDescent="0.25">
      <c r="A7" s="356"/>
      <c r="B7" s="356"/>
      <c r="C7" s="356"/>
      <c r="D7" s="356"/>
      <c r="E7" s="356"/>
      <c r="F7" s="356"/>
      <c r="G7" s="356"/>
      <c r="H7" s="356"/>
      <c r="I7" s="356"/>
      <c r="J7" s="356"/>
      <c r="K7" s="356"/>
      <c r="L7" s="356"/>
      <c r="M7" s="356"/>
      <c r="N7" s="356"/>
      <c r="O7" s="356"/>
      <c r="P7" s="356"/>
      <c r="Q7" s="356"/>
    </row>
    <row r="8" spans="1:17" ht="15" customHeight="1" x14ac:dyDescent="0.25">
      <c r="A8" s="356"/>
      <c r="B8" s="356"/>
      <c r="C8" s="356"/>
      <c r="D8" s="356"/>
      <c r="E8" s="356"/>
      <c r="F8" s="356"/>
      <c r="G8" s="356"/>
      <c r="H8" s="356"/>
      <c r="I8" s="356"/>
      <c r="J8" s="356"/>
      <c r="K8" s="356"/>
      <c r="L8" s="356"/>
      <c r="M8" s="356"/>
      <c r="N8" s="356"/>
      <c r="O8" s="356"/>
      <c r="P8" s="356"/>
      <c r="Q8" s="356"/>
    </row>
    <row r="9" spans="1:17" ht="15" customHeight="1" x14ac:dyDescent="0.25">
      <c r="A9" s="356"/>
      <c r="B9" s="356"/>
      <c r="C9" s="356"/>
      <c r="D9" s="356"/>
      <c r="E9" s="356"/>
      <c r="F9" s="356"/>
      <c r="G9" s="356"/>
      <c r="H9" s="356"/>
      <c r="I9" s="356"/>
      <c r="J9" s="356"/>
      <c r="K9" s="356"/>
      <c r="L9" s="356"/>
      <c r="M9" s="356"/>
      <c r="N9" s="356"/>
      <c r="O9" s="356"/>
      <c r="P9" s="356"/>
      <c r="Q9" s="356"/>
    </row>
    <row r="10" spans="1:17" ht="15" customHeight="1" x14ac:dyDescent="0.25">
      <c r="A10" s="356"/>
      <c r="B10" s="356"/>
      <c r="C10" s="356"/>
      <c r="D10" s="356"/>
      <c r="E10" s="356"/>
      <c r="F10" s="356"/>
      <c r="G10" s="356"/>
      <c r="H10" s="356"/>
      <c r="I10" s="356"/>
      <c r="J10" s="356"/>
      <c r="K10" s="356"/>
      <c r="L10" s="356"/>
      <c r="M10" s="356"/>
      <c r="N10" s="356"/>
      <c r="O10" s="356"/>
      <c r="P10" s="356"/>
      <c r="Q10" s="356"/>
    </row>
    <row r="11" spans="1:17" ht="15" customHeight="1" x14ac:dyDescent="0.25">
      <c r="A11" s="356"/>
      <c r="B11" s="356"/>
      <c r="C11" s="356"/>
      <c r="D11" s="356"/>
      <c r="E11" s="356"/>
      <c r="F11" s="356"/>
      <c r="G11" s="356"/>
      <c r="H11" s="356"/>
      <c r="I11" s="356"/>
      <c r="J11" s="356"/>
      <c r="K11" s="356"/>
      <c r="L11" s="356"/>
      <c r="M11" s="356"/>
      <c r="N11" s="356"/>
      <c r="O11" s="356"/>
      <c r="P11" s="356"/>
      <c r="Q11" s="356"/>
    </row>
    <row r="12" spans="1:17" ht="15" customHeight="1" x14ac:dyDescent="0.25">
      <c r="A12" s="356"/>
      <c r="B12" s="356"/>
      <c r="C12" s="356"/>
      <c r="D12" s="356"/>
      <c r="E12" s="356"/>
      <c r="F12" s="356"/>
      <c r="G12" s="356"/>
      <c r="H12" s="356"/>
      <c r="I12" s="356"/>
      <c r="J12" s="356"/>
      <c r="K12" s="356"/>
      <c r="L12" s="356"/>
      <c r="M12" s="356"/>
      <c r="N12" s="356"/>
      <c r="O12" s="356"/>
      <c r="P12" s="356"/>
      <c r="Q12" s="356"/>
    </row>
    <row r="13" spans="1:17" ht="15" customHeight="1" x14ac:dyDescent="0.25">
      <c r="A13" s="356"/>
      <c r="B13" s="356"/>
      <c r="C13" s="356"/>
      <c r="D13" s="356"/>
      <c r="E13" s="356"/>
      <c r="F13" s="356"/>
      <c r="G13" s="356"/>
      <c r="H13" s="356"/>
      <c r="I13" s="356"/>
      <c r="J13" s="356"/>
      <c r="K13" s="356"/>
      <c r="L13" s="356"/>
      <c r="M13" s="356"/>
      <c r="N13" s="356"/>
      <c r="O13" s="356"/>
      <c r="P13" s="356"/>
      <c r="Q13" s="356"/>
    </row>
    <row r="14" spans="1:17" ht="15" customHeight="1" x14ac:dyDescent="0.25">
      <c r="A14" s="356"/>
      <c r="B14" s="356"/>
      <c r="C14" s="356"/>
      <c r="D14" s="356"/>
      <c r="E14" s="356"/>
      <c r="F14" s="356"/>
      <c r="G14" s="356"/>
      <c r="H14" s="356"/>
      <c r="I14" s="356"/>
      <c r="J14" s="356"/>
      <c r="K14" s="356"/>
      <c r="L14" s="356"/>
      <c r="M14" s="356"/>
      <c r="N14" s="356"/>
      <c r="O14" s="356"/>
      <c r="P14" s="356"/>
      <c r="Q14" s="356"/>
    </row>
    <row r="15" spans="1:17" ht="15" customHeight="1" x14ac:dyDescent="0.25">
      <c r="A15" s="356"/>
      <c r="B15" s="356"/>
      <c r="C15" s="356"/>
      <c r="D15" s="356"/>
      <c r="E15" s="356"/>
      <c r="F15" s="356"/>
      <c r="G15" s="356"/>
      <c r="H15" s="356"/>
      <c r="I15" s="356"/>
      <c r="J15" s="356"/>
      <c r="K15" s="356"/>
      <c r="L15" s="356"/>
      <c r="M15" s="356"/>
      <c r="N15" s="356"/>
      <c r="O15" s="356"/>
      <c r="P15" s="356"/>
      <c r="Q15" s="356"/>
    </row>
    <row r="16" spans="1:17" ht="15" customHeight="1" x14ac:dyDescent="0.25">
      <c r="A16" s="356"/>
      <c r="B16" s="356"/>
      <c r="C16" s="356"/>
      <c r="D16" s="356"/>
      <c r="E16" s="356"/>
      <c r="F16" s="356"/>
      <c r="G16" s="356"/>
      <c r="H16" s="356"/>
      <c r="I16" s="356"/>
      <c r="J16" s="356"/>
      <c r="K16" s="356"/>
      <c r="L16" s="356"/>
      <c r="M16" s="356"/>
      <c r="N16" s="356"/>
      <c r="O16" s="356"/>
      <c r="P16" s="356"/>
      <c r="Q16" s="356"/>
    </row>
    <row r="17" spans="1:17" ht="15" customHeight="1" x14ac:dyDescent="0.25">
      <c r="A17" s="356"/>
      <c r="B17" s="356"/>
      <c r="C17" s="356"/>
      <c r="D17" s="356"/>
      <c r="E17" s="356"/>
      <c r="F17" s="356"/>
      <c r="G17" s="356"/>
      <c r="H17" s="356"/>
      <c r="I17" s="356"/>
      <c r="J17" s="356"/>
      <c r="K17" s="356"/>
      <c r="L17" s="356"/>
      <c r="M17" s="356"/>
      <c r="N17" s="356"/>
      <c r="O17" s="356"/>
      <c r="P17" s="356"/>
      <c r="Q17" s="356"/>
    </row>
    <row r="18" spans="1:17" ht="15" customHeight="1" x14ac:dyDescent="0.25">
      <c r="A18" s="356"/>
      <c r="B18" s="356"/>
      <c r="C18" s="356"/>
      <c r="D18" s="356"/>
      <c r="E18" s="356"/>
      <c r="F18" s="356"/>
      <c r="G18" s="356"/>
      <c r="H18" s="356"/>
      <c r="I18" s="356"/>
      <c r="J18" s="356"/>
      <c r="K18" s="356"/>
      <c r="L18" s="356"/>
      <c r="M18" s="356"/>
      <c r="N18" s="356"/>
      <c r="O18" s="356"/>
      <c r="P18" s="356"/>
      <c r="Q18" s="356"/>
    </row>
    <row r="19" spans="1:17" ht="15" customHeight="1" x14ac:dyDescent="0.25">
      <c r="A19" s="356"/>
      <c r="B19" s="356"/>
      <c r="C19" s="356"/>
      <c r="D19" s="356"/>
      <c r="E19" s="356"/>
      <c r="F19" s="356"/>
      <c r="G19" s="356"/>
      <c r="H19" s="356"/>
      <c r="I19" s="356"/>
      <c r="J19" s="356"/>
      <c r="K19" s="356"/>
      <c r="L19" s="356"/>
      <c r="M19" s="356"/>
      <c r="N19" s="356"/>
      <c r="O19" s="356"/>
      <c r="P19" s="356"/>
      <c r="Q19" s="356"/>
    </row>
    <row r="20" spans="1:17" ht="15" customHeight="1" x14ac:dyDescent="0.25">
      <c r="A20" s="356"/>
      <c r="B20" s="356"/>
      <c r="C20" s="356"/>
      <c r="D20" s="356"/>
      <c r="E20" s="356"/>
      <c r="F20" s="356"/>
      <c r="G20" s="356"/>
      <c r="H20" s="356"/>
      <c r="I20" s="356"/>
      <c r="J20" s="356"/>
      <c r="K20" s="356"/>
      <c r="L20" s="356"/>
      <c r="M20" s="356"/>
      <c r="N20" s="356"/>
      <c r="O20" s="356"/>
      <c r="P20" s="356"/>
      <c r="Q20" s="356"/>
    </row>
    <row r="21" spans="1:17" ht="15" customHeight="1" x14ac:dyDescent="0.25">
      <c r="A21" s="356"/>
      <c r="B21" s="356"/>
      <c r="C21" s="356"/>
      <c r="D21" s="356"/>
      <c r="E21" s="356"/>
      <c r="F21" s="356"/>
      <c r="G21" s="356"/>
      <c r="H21" s="356"/>
      <c r="I21" s="356"/>
      <c r="J21" s="356"/>
      <c r="K21" s="356"/>
      <c r="L21" s="356"/>
      <c r="M21" s="356"/>
      <c r="N21" s="356"/>
      <c r="O21" s="356"/>
      <c r="P21" s="356"/>
      <c r="Q21" s="356"/>
    </row>
    <row r="22" spans="1:17" ht="15" customHeight="1" x14ac:dyDescent="0.25">
      <c r="A22" s="356"/>
      <c r="B22" s="356"/>
      <c r="C22" s="356"/>
      <c r="D22" s="356"/>
      <c r="E22" s="356"/>
      <c r="F22" s="356"/>
      <c r="G22" s="356"/>
      <c r="H22" s="356"/>
      <c r="I22" s="356"/>
      <c r="J22" s="356"/>
      <c r="K22" s="356"/>
      <c r="L22" s="356"/>
      <c r="M22" s="356"/>
      <c r="N22" s="356"/>
      <c r="O22" s="356"/>
      <c r="P22" s="356"/>
      <c r="Q22" s="356"/>
    </row>
    <row r="23" spans="1:17" ht="15" customHeight="1" x14ac:dyDescent="0.25">
      <c r="A23" s="356"/>
      <c r="B23" s="356"/>
      <c r="C23" s="356"/>
      <c r="D23" s="356"/>
      <c r="E23" s="356"/>
      <c r="F23" s="356"/>
      <c r="G23" s="356"/>
      <c r="H23" s="356"/>
      <c r="I23" s="356"/>
      <c r="J23" s="356"/>
      <c r="K23" s="356"/>
      <c r="L23" s="356"/>
      <c r="M23" s="356"/>
      <c r="N23" s="356"/>
      <c r="O23" s="356"/>
      <c r="P23" s="356"/>
      <c r="Q23" s="356"/>
    </row>
    <row r="24" spans="1:17" ht="15" customHeight="1" x14ac:dyDescent="0.25">
      <c r="A24" s="356"/>
      <c r="B24" s="356"/>
      <c r="C24" s="356"/>
      <c r="D24" s="356"/>
      <c r="E24" s="356"/>
      <c r="F24" s="356"/>
      <c r="G24" s="356"/>
      <c r="H24" s="356"/>
      <c r="I24" s="356"/>
      <c r="J24" s="356"/>
      <c r="K24" s="356"/>
      <c r="L24" s="356"/>
      <c r="M24" s="356"/>
      <c r="N24" s="356"/>
      <c r="O24" s="356"/>
      <c r="P24" s="356"/>
      <c r="Q24" s="356"/>
    </row>
    <row r="25" spans="1:17" ht="15" customHeight="1" x14ac:dyDescent="0.25">
      <c r="A25" s="356"/>
      <c r="B25" s="356"/>
      <c r="C25" s="356"/>
      <c r="D25" s="356"/>
      <c r="E25" s="356"/>
      <c r="F25" s="356"/>
      <c r="G25" s="356"/>
      <c r="H25" s="356"/>
      <c r="I25" s="356"/>
      <c r="J25" s="356"/>
      <c r="K25" s="356"/>
      <c r="L25" s="356"/>
      <c r="M25" s="356"/>
      <c r="N25" s="356"/>
      <c r="O25" s="356"/>
      <c r="P25" s="356"/>
      <c r="Q25" s="356"/>
    </row>
  </sheetData>
  <mergeCells count="1">
    <mergeCell ref="A1:Q2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8159-6F5D-4339-BC03-EEA485021BE0}">
  <dimension ref="A1:BT63"/>
  <sheetViews>
    <sheetView showGridLines="0" zoomScaleNormal="100" workbookViewId="0">
      <selection activeCell="BE7" sqref="BE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7.85546875" customWidth="1"/>
    <col min="6" max="6" width="15.7109375" customWidth="1"/>
    <col min="7" max="7" width="12.7109375" customWidth="1"/>
    <col min="8" max="8" width="13.140625" customWidth="1"/>
    <col min="9" max="9" width="13.7109375" customWidth="1"/>
    <col min="10" max="10" width="15.7109375" customWidth="1"/>
    <col min="11" max="11" width="15.42578125" customWidth="1"/>
    <col min="12" max="12" width="13.42578125" customWidth="1"/>
    <col min="13" max="13" width="38.85546875" customWidth="1"/>
    <col min="14" max="14" width="16.42578125" customWidth="1"/>
    <col min="15" max="15" width="11.5703125" bestFit="1" customWidth="1"/>
    <col min="16" max="16" width="12.42578125" customWidth="1"/>
    <col min="17" max="17" width="16.7109375" bestFit="1" customWidth="1"/>
    <col min="18" max="18" width="14.7109375" customWidth="1"/>
    <col min="19" max="19" width="12.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2" customWidth="1"/>
    <col min="28" max="29" width="11.5703125" bestFit="1"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0" width="16.42578125" style="143" customWidth="1"/>
    <col min="41" max="42" width="14.85546875" customWidth="1"/>
    <col min="43" max="43" width="14.7109375" customWidth="1"/>
    <col min="44" max="45" width="14.28515625" customWidth="1"/>
    <col min="46" max="46" width="13.42578125" customWidth="1"/>
    <col min="47" max="47" width="16" customWidth="1"/>
    <col min="48"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146"/>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1000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146"/>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1300000000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146"/>
      <c r="AO5" s="5"/>
      <c r="AP5" s="5"/>
      <c r="AQ5" s="5"/>
      <c r="AR5" s="5"/>
      <c r="AS5" s="5"/>
      <c r="AT5" s="5"/>
      <c r="AU5" s="5"/>
      <c r="AV5" s="5"/>
      <c r="AW5" s="5"/>
      <c r="AX5" s="5"/>
      <c r="AY5" s="5"/>
      <c r="AZ5" s="5"/>
      <c r="BA5" s="5"/>
    </row>
    <row r="6" spans="1:72" s="12" customFormat="1" ht="23.25" customHeight="1" thickBot="1" x14ac:dyDescent="0.3">
      <c r="B6" s="321"/>
      <c r="C6" s="322"/>
      <c r="D6" s="13" t="s">
        <v>4</v>
      </c>
      <c r="E6" s="345" t="s">
        <v>509</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146"/>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34" t="s">
        <v>15</v>
      </c>
      <c r="C7" s="135" t="s">
        <v>16</v>
      </c>
      <c r="D7" s="141" t="s">
        <v>17</v>
      </c>
      <c r="E7" s="142" t="s">
        <v>18</v>
      </c>
      <c r="F7" s="142" t="s">
        <v>19</v>
      </c>
      <c r="G7" s="141" t="s">
        <v>20</v>
      </c>
      <c r="H7" s="134" t="s">
        <v>21</v>
      </c>
      <c r="I7" s="134" t="s">
        <v>71</v>
      </c>
      <c r="J7" s="134" t="s">
        <v>22</v>
      </c>
      <c r="K7" s="134" t="s">
        <v>23</v>
      </c>
      <c r="L7" s="134" t="s">
        <v>24</v>
      </c>
      <c r="M7" s="134" t="s">
        <v>25</v>
      </c>
      <c r="N7" s="135" t="s">
        <v>26</v>
      </c>
      <c r="O7" s="135" t="s">
        <v>27</v>
      </c>
      <c r="P7" s="134" t="s">
        <v>28</v>
      </c>
      <c r="Q7" s="134" t="s">
        <v>29</v>
      </c>
      <c r="R7" s="134" t="s">
        <v>30</v>
      </c>
      <c r="S7" s="134" t="s">
        <v>31</v>
      </c>
      <c r="T7" s="134" t="s">
        <v>32</v>
      </c>
      <c r="U7" s="135" t="s">
        <v>33</v>
      </c>
      <c r="V7" s="134" t="s">
        <v>34</v>
      </c>
      <c r="W7" s="134" t="s">
        <v>69</v>
      </c>
      <c r="X7" s="134" t="s">
        <v>35</v>
      </c>
      <c r="Y7" s="134" t="s">
        <v>36</v>
      </c>
      <c r="Z7" s="140" t="s">
        <v>37</v>
      </c>
      <c r="AA7" s="139" t="s">
        <v>38</v>
      </c>
      <c r="AB7" s="134" t="s">
        <v>39</v>
      </c>
      <c r="AC7" s="134" t="s">
        <v>40</v>
      </c>
      <c r="AD7" s="134" t="s">
        <v>41</v>
      </c>
      <c r="AE7" s="140" t="s">
        <v>42</v>
      </c>
      <c r="AF7" s="139" t="s">
        <v>43</v>
      </c>
      <c r="AG7" s="134" t="s">
        <v>44</v>
      </c>
      <c r="AH7" s="134" t="s">
        <v>45</v>
      </c>
      <c r="AI7" s="140" t="s">
        <v>46</v>
      </c>
      <c r="AJ7" s="134" t="s">
        <v>47</v>
      </c>
      <c r="AK7" s="140" t="s">
        <v>48</v>
      </c>
      <c r="AL7" s="140" t="s">
        <v>49</v>
      </c>
      <c r="AM7" s="139" t="s">
        <v>50</v>
      </c>
      <c r="AN7" s="145" t="s">
        <v>51</v>
      </c>
      <c r="AO7" s="134" t="s">
        <v>78</v>
      </c>
      <c r="AP7" s="134" t="s">
        <v>79</v>
      </c>
      <c r="AQ7" s="134" t="s">
        <v>52</v>
      </c>
      <c r="AR7" s="134" t="s">
        <v>53</v>
      </c>
      <c r="AS7" s="134" t="s">
        <v>54</v>
      </c>
      <c r="AT7" s="137" t="s">
        <v>55</v>
      </c>
      <c r="AU7" s="138" t="s">
        <v>56</v>
      </c>
      <c r="AV7" s="136" t="s">
        <v>57</v>
      </c>
      <c r="AW7" s="134" t="s">
        <v>58</v>
      </c>
      <c r="AX7" s="134" t="s">
        <v>59</v>
      </c>
      <c r="AY7" s="135" t="s">
        <v>60</v>
      </c>
      <c r="AZ7" s="135" t="s">
        <v>61</v>
      </c>
      <c r="BA7" s="135"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5">
        <v>2024</v>
      </c>
      <c r="C8" s="55">
        <v>891780111</v>
      </c>
      <c r="D8" s="56" t="s">
        <v>63</v>
      </c>
      <c r="E8" s="57" t="s">
        <v>508</v>
      </c>
      <c r="F8" s="222" t="s">
        <v>1973</v>
      </c>
      <c r="G8" s="58">
        <v>0</v>
      </c>
      <c r="H8" s="58" t="s">
        <v>72</v>
      </c>
      <c r="I8" s="55" t="s">
        <v>258</v>
      </c>
      <c r="J8" s="57" t="s">
        <v>507</v>
      </c>
      <c r="K8" s="236">
        <v>24510000</v>
      </c>
      <c r="L8" s="55" t="s">
        <v>67</v>
      </c>
      <c r="M8" s="57" t="s">
        <v>506</v>
      </c>
      <c r="N8" s="196">
        <v>1082944860</v>
      </c>
      <c r="O8" s="187">
        <v>35</v>
      </c>
      <c r="P8" s="223">
        <v>45306</v>
      </c>
      <c r="Q8" s="240">
        <v>807300000</v>
      </c>
      <c r="R8" s="223">
        <v>45306</v>
      </c>
      <c r="S8" s="57">
        <f>+K8</f>
        <v>24510000</v>
      </c>
      <c r="T8" s="58" t="s">
        <v>65</v>
      </c>
      <c r="U8" s="224">
        <v>57461852</v>
      </c>
      <c r="V8" s="57" t="s">
        <v>465</v>
      </c>
      <c r="W8" s="223">
        <v>45306</v>
      </c>
      <c r="X8" s="223">
        <v>45306</v>
      </c>
      <c r="Y8" s="225" t="s">
        <v>74</v>
      </c>
      <c r="Z8" s="223">
        <v>45473</v>
      </c>
      <c r="AA8" s="65">
        <f t="shared" ref="AA8:AA39" si="0">+IF(Y8="1800-01-01",Z8-X8,Z8-Y8)</f>
        <v>167</v>
      </c>
      <c r="AB8" s="57">
        <v>0</v>
      </c>
      <c r="AC8" s="57">
        <v>0</v>
      </c>
      <c r="AD8" s="57">
        <v>0</v>
      </c>
      <c r="AE8" s="66" t="s">
        <v>74</v>
      </c>
      <c r="AF8" s="65">
        <f t="shared" ref="AF8:AF39" si="1">+IF(AE8="1800-01-01",0,AE8-Z8)</f>
        <v>0</v>
      </c>
      <c r="AG8" s="57">
        <v>0</v>
      </c>
      <c r="AH8" s="57">
        <v>0</v>
      </c>
      <c r="AI8" s="111" t="s">
        <v>74</v>
      </c>
      <c r="AJ8" s="57">
        <v>0</v>
      </c>
      <c r="AK8" s="111" t="s">
        <v>74</v>
      </c>
      <c r="AL8" s="111" t="s">
        <v>74</v>
      </c>
      <c r="AM8" s="65">
        <f t="shared" ref="AM8:AM39" si="2">+IF(AK8="1800-01-01",0,AL8-AK8)</f>
        <v>0</v>
      </c>
      <c r="AN8" s="243">
        <f>+K8+AC8-AH8</f>
        <v>24510000</v>
      </c>
      <c r="AO8" s="58" t="s">
        <v>66</v>
      </c>
      <c r="AP8" s="57">
        <f t="shared" ref="AP8:AP39" si="3">+AN8</f>
        <v>24510000</v>
      </c>
      <c r="AQ8" s="58" t="s">
        <v>95</v>
      </c>
      <c r="AR8" s="57">
        <v>0</v>
      </c>
      <c r="AS8" s="112" t="s">
        <v>74</v>
      </c>
      <c r="AT8" s="247">
        <f t="shared" ref="AT8:AT39" si="4">+AN8-AU8</f>
        <v>3010000</v>
      </c>
      <c r="AU8" s="248">
        <v>21500000</v>
      </c>
      <c r="AV8" s="69">
        <f>+IFERROR(AT8/AN8,"_")</f>
        <v>0.12280701754385964</v>
      </c>
      <c r="AW8" s="112" t="s">
        <v>74</v>
      </c>
      <c r="AX8" s="58" t="s">
        <v>106</v>
      </c>
      <c r="AY8" s="311" t="s">
        <v>505</v>
      </c>
      <c r="AZ8" s="55" t="s">
        <v>66</v>
      </c>
      <c r="BA8" s="55" t="s">
        <v>66</v>
      </c>
    </row>
    <row r="9" spans="1:72" s="12" customFormat="1" ht="12.75" x14ac:dyDescent="0.2">
      <c r="B9" s="70">
        <v>2024</v>
      </c>
      <c r="C9" s="70">
        <v>891780111</v>
      </c>
      <c r="D9" s="71" t="s">
        <v>63</v>
      </c>
      <c r="E9" s="72" t="s">
        <v>504</v>
      </c>
      <c r="F9" s="226" t="s">
        <v>503</v>
      </c>
      <c r="G9" s="73">
        <v>0</v>
      </c>
      <c r="H9" s="73" t="s">
        <v>72</v>
      </c>
      <c r="I9" s="70" t="s">
        <v>258</v>
      </c>
      <c r="J9" s="72" t="s">
        <v>502</v>
      </c>
      <c r="K9" s="237">
        <v>32300000</v>
      </c>
      <c r="L9" s="70" t="s">
        <v>67</v>
      </c>
      <c r="M9" s="72" t="s">
        <v>501</v>
      </c>
      <c r="N9" s="192">
        <v>80766019</v>
      </c>
      <c r="O9" s="189">
        <v>35</v>
      </c>
      <c r="P9" s="228">
        <v>45306</v>
      </c>
      <c r="Q9" s="241">
        <v>807300000</v>
      </c>
      <c r="R9" s="228">
        <v>45306</v>
      </c>
      <c r="S9" s="72">
        <f>+K9</f>
        <v>32300000</v>
      </c>
      <c r="T9" s="73" t="s">
        <v>65</v>
      </c>
      <c r="U9" s="229">
        <v>57461852</v>
      </c>
      <c r="V9" s="72" t="s">
        <v>465</v>
      </c>
      <c r="W9" s="228">
        <v>45306</v>
      </c>
      <c r="X9" s="228">
        <v>45306</v>
      </c>
      <c r="Y9" s="230" t="s">
        <v>74</v>
      </c>
      <c r="Z9" s="228">
        <v>45473</v>
      </c>
      <c r="AA9" s="80">
        <f t="shared" si="0"/>
        <v>167</v>
      </c>
      <c r="AB9" s="72">
        <v>0</v>
      </c>
      <c r="AC9" s="72">
        <v>0</v>
      </c>
      <c r="AD9" s="72">
        <v>0</v>
      </c>
      <c r="AE9" s="81" t="s">
        <v>74</v>
      </c>
      <c r="AF9" s="80">
        <f t="shared" si="1"/>
        <v>0</v>
      </c>
      <c r="AG9" s="72">
        <v>0</v>
      </c>
      <c r="AH9" s="72">
        <v>0</v>
      </c>
      <c r="AI9" s="117" t="s">
        <v>74</v>
      </c>
      <c r="AJ9" s="72">
        <v>0</v>
      </c>
      <c r="AK9" s="117" t="s">
        <v>74</v>
      </c>
      <c r="AL9" s="117" t="s">
        <v>74</v>
      </c>
      <c r="AM9" s="80">
        <f t="shared" si="2"/>
        <v>0</v>
      </c>
      <c r="AN9" s="244">
        <f>+K9+AC9-AH9</f>
        <v>32300000</v>
      </c>
      <c r="AO9" s="73" t="s">
        <v>66</v>
      </c>
      <c r="AP9" s="72">
        <f t="shared" si="3"/>
        <v>32300000</v>
      </c>
      <c r="AQ9" s="73" t="s">
        <v>95</v>
      </c>
      <c r="AR9" s="72">
        <v>0</v>
      </c>
      <c r="AS9" s="118" t="s">
        <v>74</v>
      </c>
      <c r="AT9" s="249">
        <f t="shared" si="4"/>
        <v>3800000</v>
      </c>
      <c r="AU9" s="250">
        <v>28500000</v>
      </c>
      <c r="AV9" s="84">
        <f>+IFERROR(AT8/AN9,"_")</f>
        <v>9.3188854489164086E-2</v>
      </c>
      <c r="AW9" s="118" t="s">
        <v>74</v>
      </c>
      <c r="AX9" s="73" t="s">
        <v>106</v>
      </c>
      <c r="AY9" s="312" t="s">
        <v>500</v>
      </c>
      <c r="AZ9" s="70" t="s">
        <v>66</v>
      </c>
      <c r="BA9" s="70" t="s">
        <v>66</v>
      </c>
    </row>
    <row r="10" spans="1:72" s="12" customFormat="1" ht="12.75" x14ac:dyDescent="0.2">
      <c r="B10" s="70">
        <v>2024</v>
      </c>
      <c r="C10" s="70">
        <v>891780111</v>
      </c>
      <c r="D10" s="71" t="s">
        <v>63</v>
      </c>
      <c r="E10" s="72" t="s">
        <v>499</v>
      </c>
      <c r="F10" s="226" t="s">
        <v>498</v>
      </c>
      <c r="G10" s="73">
        <v>0</v>
      </c>
      <c r="H10" s="73" t="s">
        <v>72</v>
      </c>
      <c r="I10" s="70" t="s">
        <v>258</v>
      </c>
      <c r="J10" s="72" t="s">
        <v>497</v>
      </c>
      <c r="K10" s="237">
        <v>21533333</v>
      </c>
      <c r="L10" s="70" t="s">
        <v>67</v>
      </c>
      <c r="M10" s="72" t="s">
        <v>496</v>
      </c>
      <c r="N10" s="192">
        <v>1082981781</v>
      </c>
      <c r="O10" s="189">
        <v>35</v>
      </c>
      <c r="P10" s="228">
        <v>45306</v>
      </c>
      <c r="Q10" s="241">
        <v>807300000</v>
      </c>
      <c r="R10" s="228">
        <v>45306</v>
      </c>
      <c r="S10" s="72">
        <f>+K10</f>
        <v>21533333</v>
      </c>
      <c r="T10" s="73" t="s">
        <v>65</v>
      </c>
      <c r="U10" s="229">
        <v>57461852</v>
      </c>
      <c r="V10" s="72" t="s">
        <v>465</v>
      </c>
      <c r="W10" s="228">
        <v>45306</v>
      </c>
      <c r="X10" s="228">
        <v>45306</v>
      </c>
      <c r="Y10" s="230" t="s">
        <v>74</v>
      </c>
      <c r="Z10" s="228">
        <v>45473</v>
      </c>
      <c r="AA10" s="80">
        <f t="shared" si="0"/>
        <v>167</v>
      </c>
      <c r="AB10" s="72">
        <v>0</v>
      </c>
      <c r="AC10" s="72">
        <v>0</v>
      </c>
      <c r="AD10" s="72">
        <v>0</v>
      </c>
      <c r="AE10" s="81" t="s">
        <v>74</v>
      </c>
      <c r="AF10" s="80">
        <f t="shared" si="1"/>
        <v>0</v>
      </c>
      <c r="AG10" s="72">
        <v>0</v>
      </c>
      <c r="AH10" s="72">
        <v>0</v>
      </c>
      <c r="AI10" s="117" t="s">
        <v>74</v>
      </c>
      <c r="AJ10" s="72">
        <v>0</v>
      </c>
      <c r="AK10" s="117" t="s">
        <v>74</v>
      </c>
      <c r="AL10" s="117" t="s">
        <v>74</v>
      </c>
      <c r="AM10" s="80">
        <f t="shared" si="2"/>
        <v>0</v>
      </c>
      <c r="AN10" s="244">
        <f>+K10+AC10-AH10</f>
        <v>21533333</v>
      </c>
      <c r="AO10" s="73" t="s">
        <v>66</v>
      </c>
      <c r="AP10" s="72">
        <f t="shared" si="3"/>
        <v>21533333</v>
      </c>
      <c r="AQ10" s="73" t="s">
        <v>95</v>
      </c>
      <c r="AR10" s="72">
        <v>0</v>
      </c>
      <c r="AS10" s="118" t="s">
        <v>74</v>
      </c>
      <c r="AT10" s="249">
        <f t="shared" si="4"/>
        <v>2533333</v>
      </c>
      <c r="AU10" s="250">
        <v>19000000</v>
      </c>
      <c r="AV10" s="84">
        <f t="shared" ref="AV10:AV57" si="5">+IFERROR(AT10/AN10,"_")</f>
        <v>0.11764704516481495</v>
      </c>
      <c r="AW10" s="118" t="s">
        <v>74</v>
      </c>
      <c r="AX10" s="73" t="s">
        <v>106</v>
      </c>
      <c r="AY10" s="312" t="s">
        <v>495</v>
      </c>
      <c r="AZ10" s="70" t="s">
        <v>66</v>
      </c>
      <c r="BA10" s="70" t="s">
        <v>66</v>
      </c>
    </row>
    <row r="11" spans="1:72" s="12" customFormat="1" ht="12.75" x14ac:dyDescent="0.2">
      <c r="B11" s="70">
        <v>2024</v>
      </c>
      <c r="C11" s="70">
        <v>891780111</v>
      </c>
      <c r="D11" s="71" t="s">
        <v>63</v>
      </c>
      <c r="E11" s="72" t="s">
        <v>494</v>
      </c>
      <c r="F11" s="226" t="s">
        <v>493</v>
      </c>
      <c r="G11" s="73">
        <v>0</v>
      </c>
      <c r="H11" s="73" t="s">
        <v>72</v>
      </c>
      <c r="I11" s="70" t="s">
        <v>258</v>
      </c>
      <c r="J11" s="72" t="s">
        <v>492</v>
      </c>
      <c r="K11" s="237">
        <v>21153333</v>
      </c>
      <c r="L11" s="70" t="s">
        <v>67</v>
      </c>
      <c r="M11" s="72" t="s">
        <v>491</v>
      </c>
      <c r="N11" s="192">
        <v>1082943812</v>
      </c>
      <c r="O11" s="189">
        <v>35</v>
      </c>
      <c r="P11" s="228">
        <v>45306</v>
      </c>
      <c r="Q11" s="241">
        <v>807300000</v>
      </c>
      <c r="R11" s="228">
        <v>45306</v>
      </c>
      <c r="S11" s="72">
        <f>+K11</f>
        <v>21153333</v>
      </c>
      <c r="T11" s="73" t="s">
        <v>65</v>
      </c>
      <c r="U11" s="229">
        <v>57461852</v>
      </c>
      <c r="V11" s="72" t="s">
        <v>465</v>
      </c>
      <c r="W11" s="228">
        <v>45306</v>
      </c>
      <c r="X11" s="228">
        <v>45306</v>
      </c>
      <c r="Y11" s="230" t="s">
        <v>74</v>
      </c>
      <c r="Z11" s="228">
        <v>45473</v>
      </c>
      <c r="AA11" s="80">
        <f t="shared" si="0"/>
        <v>167</v>
      </c>
      <c r="AB11" s="72">
        <v>0</v>
      </c>
      <c r="AC11" s="72">
        <v>0</v>
      </c>
      <c r="AD11" s="72">
        <v>0</v>
      </c>
      <c r="AE11" s="81" t="s">
        <v>74</v>
      </c>
      <c r="AF11" s="80">
        <f t="shared" si="1"/>
        <v>0</v>
      </c>
      <c r="AG11" s="72">
        <v>0</v>
      </c>
      <c r="AH11" s="72">
        <v>0</v>
      </c>
      <c r="AI11" s="117" t="s">
        <v>74</v>
      </c>
      <c r="AJ11" s="72">
        <v>0</v>
      </c>
      <c r="AK11" s="117" t="s">
        <v>74</v>
      </c>
      <c r="AL11" s="117" t="s">
        <v>74</v>
      </c>
      <c r="AM11" s="80">
        <f t="shared" si="2"/>
        <v>0</v>
      </c>
      <c r="AN11" s="244">
        <f>+K11+AC11-AH11</f>
        <v>21153333</v>
      </c>
      <c r="AO11" s="73" t="s">
        <v>66</v>
      </c>
      <c r="AP11" s="72">
        <f t="shared" si="3"/>
        <v>21153333</v>
      </c>
      <c r="AQ11" s="73" t="s">
        <v>95</v>
      </c>
      <c r="AR11" s="72">
        <v>0</v>
      </c>
      <c r="AS11" s="118" t="s">
        <v>74</v>
      </c>
      <c r="AT11" s="249">
        <f t="shared" si="4"/>
        <v>2153333</v>
      </c>
      <c r="AU11" s="250">
        <v>19000000</v>
      </c>
      <c r="AV11" s="84">
        <f t="shared" si="5"/>
        <v>0.10179639303177423</v>
      </c>
      <c r="AW11" s="118" t="s">
        <v>74</v>
      </c>
      <c r="AX11" s="73" t="s">
        <v>106</v>
      </c>
      <c r="AY11" s="312" t="s">
        <v>490</v>
      </c>
      <c r="AZ11" s="70" t="s">
        <v>66</v>
      </c>
      <c r="BA11" s="70" t="s">
        <v>66</v>
      </c>
    </row>
    <row r="12" spans="1:72" s="12" customFormat="1" ht="12.75" x14ac:dyDescent="0.2">
      <c r="B12" s="70">
        <v>2024</v>
      </c>
      <c r="C12" s="70">
        <v>891780111</v>
      </c>
      <c r="D12" s="71" t="s">
        <v>63</v>
      </c>
      <c r="E12" s="72" t="s">
        <v>489</v>
      </c>
      <c r="F12" s="226" t="s">
        <v>488</v>
      </c>
      <c r="G12" s="73">
        <v>0</v>
      </c>
      <c r="H12" s="73" t="s">
        <v>72</v>
      </c>
      <c r="I12" s="70" t="s">
        <v>258</v>
      </c>
      <c r="J12" s="72" t="s">
        <v>487</v>
      </c>
      <c r="K12" s="237">
        <v>21026667</v>
      </c>
      <c r="L12" s="70" t="s">
        <v>67</v>
      </c>
      <c r="M12" s="72" t="s">
        <v>486</v>
      </c>
      <c r="N12" s="192">
        <v>1082984183</v>
      </c>
      <c r="O12" s="189">
        <v>36</v>
      </c>
      <c r="P12" s="228">
        <v>45306</v>
      </c>
      <c r="Q12" s="241">
        <v>734700000</v>
      </c>
      <c r="R12" s="228">
        <v>45306</v>
      </c>
      <c r="S12" s="72">
        <f>+K12</f>
        <v>21026667</v>
      </c>
      <c r="T12" s="73" t="s">
        <v>65</v>
      </c>
      <c r="U12" s="229">
        <v>85155551</v>
      </c>
      <c r="V12" s="72" t="s">
        <v>255</v>
      </c>
      <c r="W12" s="228">
        <v>45306</v>
      </c>
      <c r="X12" s="228">
        <v>45306</v>
      </c>
      <c r="Y12" s="230" t="s">
        <v>74</v>
      </c>
      <c r="Z12" s="228">
        <v>45473</v>
      </c>
      <c r="AA12" s="80">
        <f t="shared" si="0"/>
        <v>167</v>
      </c>
      <c r="AB12" s="72">
        <v>0</v>
      </c>
      <c r="AC12" s="72">
        <v>0</v>
      </c>
      <c r="AD12" s="72">
        <v>0</v>
      </c>
      <c r="AE12" s="81" t="s">
        <v>74</v>
      </c>
      <c r="AF12" s="80">
        <f t="shared" si="1"/>
        <v>0</v>
      </c>
      <c r="AG12" s="72">
        <v>0</v>
      </c>
      <c r="AH12" s="72">
        <v>0</v>
      </c>
      <c r="AI12" s="117" t="s">
        <v>74</v>
      </c>
      <c r="AJ12" s="72">
        <v>0</v>
      </c>
      <c r="AK12" s="117" t="s">
        <v>74</v>
      </c>
      <c r="AL12" s="117" t="s">
        <v>74</v>
      </c>
      <c r="AM12" s="80">
        <f t="shared" si="2"/>
        <v>0</v>
      </c>
      <c r="AN12" s="244">
        <f>+K12+AC12-AH12</f>
        <v>21026667</v>
      </c>
      <c r="AO12" s="73" t="s">
        <v>66</v>
      </c>
      <c r="AP12" s="72">
        <f t="shared" si="3"/>
        <v>21026667</v>
      </c>
      <c r="AQ12" s="73" t="s">
        <v>95</v>
      </c>
      <c r="AR12" s="72">
        <v>0</v>
      </c>
      <c r="AS12" s="118" t="s">
        <v>74</v>
      </c>
      <c r="AT12" s="249">
        <f t="shared" si="4"/>
        <v>2026667</v>
      </c>
      <c r="AU12" s="250">
        <v>19000000</v>
      </c>
      <c r="AV12" s="84">
        <f t="shared" si="5"/>
        <v>9.6385556493570765E-2</v>
      </c>
      <c r="AW12" s="118" t="s">
        <v>74</v>
      </c>
      <c r="AX12" s="73" t="s">
        <v>106</v>
      </c>
      <c r="AY12" s="312" t="s">
        <v>485</v>
      </c>
      <c r="AZ12" s="70" t="s">
        <v>66</v>
      </c>
      <c r="BA12" s="70" t="s">
        <v>66</v>
      </c>
    </row>
    <row r="13" spans="1:72" s="12" customFormat="1" ht="12.75" x14ac:dyDescent="0.2">
      <c r="B13" s="70">
        <v>2024</v>
      </c>
      <c r="C13" s="70">
        <v>891780111</v>
      </c>
      <c r="D13" s="71" t="s">
        <v>63</v>
      </c>
      <c r="E13" s="72" t="s">
        <v>484</v>
      </c>
      <c r="F13" s="226" t="s">
        <v>483</v>
      </c>
      <c r="G13" s="73">
        <v>0</v>
      </c>
      <c r="H13" s="73" t="s">
        <v>72</v>
      </c>
      <c r="I13" s="70" t="s">
        <v>258</v>
      </c>
      <c r="J13" s="72" t="s">
        <v>482</v>
      </c>
      <c r="K13" s="237">
        <v>21153333</v>
      </c>
      <c r="L13" s="70" t="s">
        <v>67</v>
      </c>
      <c r="M13" s="72" t="s">
        <v>481</v>
      </c>
      <c r="N13" s="192">
        <v>1082966865</v>
      </c>
      <c r="O13" s="189">
        <v>35</v>
      </c>
      <c r="P13" s="228">
        <v>45306</v>
      </c>
      <c r="Q13" s="241">
        <v>807300000</v>
      </c>
      <c r="R13" s="228">
        <v>45306</v>
      </c>
      <c r="S13" s="72">
        <f>+K13</f>
        <v>21153333</v>
      </c>
      <c r="T13" s="73" t="s">
        <v>65</v>
      </c>
      <c r="U13" s="229">
        <v>57461852</v>
      </c>
      <c r="V13" s="72" t="s">
        <v>465</v>
      </c>
      <c r="W13" s="228">
        <v>45306</v>
      </c>
      <c r="X13" s="228">
        <v>45306</v>
      </c>
      <c r="Y13" s="230" t="s">
        <v>74</v>
      </c>
      <c r="Z13" s="228">
        <v>45473</v>
      </c>
      <c r="AA13" s="80">
        <f t="shared" si="0"/>
        <v>167</v>
      </c>
      <c r="AB13" s="72">
        <v>0</v>
      </c>
      <c r="AC13" s="72">
        <v>0</v>
      </c>
      <c r="AD13" s="72">
        <v>0</v>
      </c>
      <c r="AE13" s="81" t="s">
        <v>74</v>
      </c>
      <c r="AF13" s="80">
        <f t="shared" si="1"/>
        <v>0</v>
      </c>
      <c r="AG13" s="72">
        <v>0</v>
      </c>
      <c r="AH13" s="72">
        <v>0</v>
      </c>
      <c r="AI13" s="117" t="s">
        <v>74</v>
      </c>
      <c r="AJ13" s="72">
        <v>0</v>
      </c>
      <c r="AK13" s="117" t="s">
        <v>74</v>
      </c>
      <c r="AL13" s="117" t="s">
        <v>74</v>
      </c>
      <c r="AM13" s="80">
        <f t="shared" si="2"/>
        <v>0</v>
      </c>
      <c r="AN13" s="244">
        <f>+K13+AC13-AH13</f>
        <v>21153333</v>
      </c>
      <c r="AO13" s="73" t="s">
        <v>66</v>
      </c>
      <c r="AP13" s="72">
        <f t="shared" si="3"/>
        <v>21153333</v>
      </c>
      <c r="AQ13" s="73" t="s">
        <v>95</v>
      </c>
      <c r="AR13" s="72">
        <v>0</v>
      </c>
      <c r="AS13" s="118" t="s">
        <v>74</v>
      </c>
      <c r="AT13" s="249">
        <f t="shared" si="4"/>
        <v>2153333</v>
      </c>
      <c r="AU13" s="250">
        <v>19000000</v>
      </c>
      <c r="AV13" s="84">
        <f t="shared" si="5"/>
        <v>0.10179639303177423</v>
      </c>
      <c r="AW13" s="118" t="s">
        <v>74</v>
      </c>
      <c r="AX13" s="73" t="s">
        <v>106</v>
      </c>
      <c r="AY13" s="312" t="s">
        <v>480</v>
      </c>
      <c r="AZ13" s="70" t="s">
        <v>66</v>
      </c>
      <c r="BA13" s="70" t="s">
        <v>66</v>
      </c>
    </row>
    <row r="14" spans="1:72" s="12" customFormat="1" ht="12.75" x14ac:dyDescent="0.2">
      <c r="B14" s="70">
        <v>2024</v>
      </c>
      <c r="C14" s="70">
        <v>891780111</v>
      </c>
      <c r="D14" s="71" t="s">
        <v>63</v>
      </c>
      <c r="E14" s="72" t="s">
        <v>479</v>
      </c>
      <c r="F14" s="226" t="s">
        <v>478</v>
      </c>
      <c r="G14" s="73">
        <v>0</v>
      </c>
      <c r="H14" s="73" t="s">
        <v>72</v>
      </c>
      <c r="I14" s="70" t="s">
        <v>258</v>
      </c>
      <c r="J14" s="72" t="s">
        <v>477</v>
      </c>
      <c r="K14" s="237">
        <v>21153333</v>
      </c>
      <c r="L14" s="70" t="s">
        <v>67</v>
      </c>
      <c r="M14" s="72" t="s">
        <v>476</v>
      </c>
      <c r="N14" s="192">
        <v>1082966245</v>
      </c>
      <c r="O14" s="189">
        <v>35</v>
      </c>
      <c r="P14" s="228">
        <v>45306</v>
      </c>
      <c r="Q14" s="241">
        <v>807300000</v>
      </c>
      <c r="R14" s="228">
        <v>45306</v>
      </c>
      <c r="S14" s="72">
        <f>+K14</f>
        <v>21153333</v>
      </c>
      <c r="T14" s="73" t="s">
        <v>65</v>
      </c>
      <c r="U14" s="229">
        <v>57461852</v>
      </c>
      <c r="V14" s="72" t="s">
        <v>465</v>
      </c>
      <c r="W14" s="228">
        <v>45306</v>
      </c>
      <c r="X14" s="228">
        <v>45306</v>
      </c>
      <c r="Y14" s="230" t="s">
        <v>74</v>
      </c>
      <c r="Z14" s="228">
        <v>45473</v>
      </c>
      <c r="AA14" s="80">
        <f t="shared" si="0"/>
        <v>167</v>
      </c>
      <c r="AB14" s="72">
        <v>0</v>
      </c>
      <c r="AC14" s="72">
        <v>0</v>
      </c>
      <c r="AD14" s="72">
        <v>0</v>
      </c>
      <c r="AE14" s="81" t="s">
        <v>74</v>
      </c>
      <c r="AF14" s="80">
        <f t="shared" si="1"/>
        <v>0</v>
      </c>
      <c r="AG14" s="72">
        <v>0</v>
      </c>
      <c r="AH14" s="72">
        <v>0</v>
      </c>
      <c r="AI14" s="117" t="s">
        <v>74</v>
      </c>
      <c r="AJ14" s="72">
        <v>0</v>
      </c>
      <c r="AK14" s="117" t="s">
        <v>74</v>
      </c>
      <c r="AL14" s="117" t="s">
        <v>74</v>
      </c>
      <c r="AM14" s="80">
        <f t="shared" si="2"/>
        <v>0</v>
      </c>
      <c r="AN14" s="244">
        <f>+K14+AC14-AH14</f>
        <v>21153333</v>
      </c>
      <c r="AO14" s="73" t="s">
        <v>66</v>
      </c>
      <c r="AP14" s="72">
        <f t="shared" si="3"/>
        <v>21153333</v>
      </c>
      <c r="AQ14" s="73" t="s">
        <v>95</v>
      </c>
      <c r="AR14" s="72">
        <v>0</v>
      </c>
      <c r="AS14" s="118" t="s">
        <v>74</v>
      </c>
      <c r="AT14" s="249">
        <f t="shared" si="4"/>
        <v>2153333</v>
      </c>
      <c r="AU14" s="250">
        <v>19000000</v>
      </c>
      <c r="AV14" s="84">
        <f t="shared" si="5"/>
        <v>0.10179639303177423</v>
      </c>
      <c r="AW14" s="118" t="s">
        <v>74</v>
      </c>
      <c r="AX14" s="73" t="s">
        <v>106</v>
      </c>
      <c r="AY14" s="312" t="s">
        <v>475</v>
      </c>
      <c r="AZ14" s="70" t="s">
        <v>66</v>
      </c>
      <c r="BA14" s="70" t="s">
        <v>66</v>
      </c>
    </row>
    <row r="15" spans="1:72" s="12" customFormat="1" ht="12.75" x14ac:dyDescent="0.2">
      <c r="B15" s="70">
        <v>2024</v>
      </c>
      <c r="C15" s="70">
        <v>891780111</v>
      </c>
      <c r="D15" s="71" t="s">
        <v>63</v>
      </c>
      <c r="E15" s="72" t="s">
        <v>474</v>
      </c>
      <c r="F15" s="226" t="s">
        <v>473</v>
      </c>
      <c r="G15" s="73">
        <v>0</v>
      </c>
      <c r="H15" s="73" t="s">
        <v>72</v>
      </c>
      <c r="I15" s="70" t="s">
        <v>258</v>
      </c>
      <c r="J15" s="72" t="s">
        <v>472</v>
      </c>
      <c r="K15" s="237">
        <v>21153333</v>
      </c>
      <c r="L15" s="70" t="s">
        <v>67</v>
      </c>
      <c r="M15" s="72" t="s">
        <v>471</v>
      </c>
      <c r="N15" s="192">
        <v>1075258984</v>
      </c>
      <c r="O15" s="189">
        <v>35</v>
      </c>
      <c r="P15" s="228">
        <v>45306</v>
      </c>
      <c r="Q15" s="241">
        <v>807300000</v>
      </c>
      <c r="R15" s="228">
        <v>45306</v>
      </c>
      <c r="S15" s="72">
        <f>+K15</f>
        <v>21153333</v>
      </c>
      <c r="T15" s="73" t="s">
        <v>65</v>
      </c>
      <c r="U15" s="229">
        <v>57461852</v>
      </c>
      <c r="V15" s="72" t="s">
        <v>465</v>
      </c>
      <c r="W15" s="228">
        <v>45306</v>
      </c>
      <c r="X15" s="228">
        <v>45306</v>
      </c>
      <c r="Y15" s="230" t="s">
        <v>74</v>
      </c>
      <c r="Z15" s="228">
        <v>45473</v>
      </c>
      <c r="AA15" s="80">
        <f t="shared" si="0"/>
        <v>167</v>
      </c>
      <c r="AB15" s="72">
        <v>0</v>
      </c>
      <c r="AC15" s="72">
        <v>0</v>
      </c>
      <c r="AD15" s="72">
        <v>0</v>
      </c>
      <c r="AE15" s="81" t="s">
        <v>74</v>
      </c>
      <c r="AF15" s="80">
        <f t="shared" si="1"/>
        <v>0</v>
      </c>
      <c r="AG15" s="72">
        <v>0</v>
      </c>
      <c r="AH15" s="72">
        <v>0</v>
      </c>
      <c r="AI15" s="117" t="s">
        <v>74</v>
      </c>
      <c r="AJ15" s="72">
        <v>0</v>
      </c>
      <c r="AK15" s="117" t="s">
        <v>74</v>
      </c>
      <c r="AL15" s="117" t="s">
        <v>74</v>
      </c>
      <c r="AM15" s="80">
        <f t="shared" si="2"/>
        <v>0</v>
      </c>
      <c r="AN15" s="244">
        <f>+K15+AC15-AH15</f>
        <v>21153333</v>
      </c>
      <c r="AO15" s="73" t="s">
        <v>66</v>
      </c>
      <c r="AP15" s="72">
        <f t="shared" si="3"/>
        <v>21153333</v>
      </c>
      <c r="AQ15" s="73" t="s">
        <v>95</v>
      </c>
      <c r="AR15" s="72">
        <v>0</v>
      </c>
      <c r="AS15" s="118" t="s">
        <v>74</v>
      </c>
      <c r="AT15" s="249">
        <f t="shared" si="4"/>
        <v>2153333</v>
      </c>
      <c r="AU15" s="250">
        <v>19000000</v>
      </c>
      <c r="AV15" s="84">
        <f t="shared" si="5"/>
        <v>0.10179639303177423</v>
      </c>
      <c r="AW15" s="118" t="s">
        <v>74</v>
      </c>
      <c r="AX15" s="73" t="s">
        <v>106</v>
      </c>
      <c r="AY15" s="226" t="s">
        <v>470</v>
      </c>
      <c r="AZ15" s="70" t="s">
        <v>66</v>
      </c>
      <c r="BA15" s="70" t="s">
        <v>66</v>
      </c>
    </row>
    <row r="16" spans="1:72" s="12" customFormat="1" ht="12.75" x14ac:dyDescent="0.2">
      <c r="B16" s="70">
        <v>2024</v>
      </c>
      <c r="C16" s="70">
        <v>891780111</v>
      </c>
      <c r="D16" s="71" t="s">
        <v>63</v>
      </c>
      <c r="E16" s="72" t="s">
        <v>469</v>
      </c>
      <c r="F16" s="226" t="s">
        <v>468</v>
      </c>
      <c r="G16" s="73">
        <v>0</v>
      </c>
      <c r="H16" s="73" t="s">
        <v>72</v>
      </c>
      <c r="I16" s="70" t="s">
        <v>258</v>
      </c>
      <c r="J16" s="72" t="s">
        <v>467</v>
      </c>
      <c r="K16" s="237">
        <v>21153333</v>
      </c>
      <c r="L16" s="70" t="s">
        <v>67</v>
      </c>
      <c r="M16" s="72" t="s">
        <v>466</v>
      </c>
      <c r="N16" s="192">
        <v>1082931591</v>
      </c>
      <c r="O16" s="189">
        <v>35</v>
      </c>
      <c r="P16" s="228">
        <v>45306</v>
      </c>
      <c r="Q16" s="241">
        <v>807300000</v>
      </c>
      <c r="R16" s="228">
        <v>45306</v>
      </c>
      <c r="S16" s="72">
        <f>+K16</f>
        <v>21153333</v>
      </c>
      <c r="T16" s="73" t="s">
        <v>65</v>
      </c>
      <c r="U16" s="229">
        <v>57461852</v>
      </c>
      <c r="V16" s="72" t="s">
        <v>465</v>
      </c>
      <c r="W16" s="228">
        <v>45306</v>
      </c>
      <c r="X16" s="228">
        <v>45306</v>
      </c>
      <c r="Y16" s="230" t="s">
        <v>74</v>
      </c>
      <c r="Z16" s="228">
        <v>45473</v>
      </c>
      <c r="AA16" s="80">
        <f t="shared" si="0"/>
        <v>167</v>
      </c>
      <c r="AB16" s="72">
        <v>0</v>
      </c>
      <c r="AC16" s="72">
        <v>0</v>
      </c>
      <c r="AD16" s="72">
        <v>0</v>
      </c>
      <c r="AE16" s="81" t="s">
        <v>74</v>
      </c>
      <c r="AF16" s="80">
        <f t="shared" si="1"/>
        <v>0</v>
      </c>
      <c r="AG16" s="72">
        <v>0</v>
      </c>
      <c r="AH16" s="72">
        <v>0</v>
      </c>
      <c r="AI16" s="117" t="s">
        <v>74</v>
      </c>
      <c r="AJ16" s="72">
        <v>0</v>
      </c>
      <c r="AK16" s="117" t="s">
        <v>74</v>
      </c>
      <c r="AL16" s="117" t="s">
        <v>74</v>
      </c>
      <c r="AM16" s="80">
        <f t="shared" si="2"/>
        <v>0</v>
      </c>
      <c r="AN16" s="244">
        <f>+K16+AC16-AH16</f>
        <v>21153333</v>
      </c>
      <c r="AO16" s="73" t="s">
        <v>66</v>
      </c>
      <c r="AP16" s="72">
        <f t="shared" si="3"/>
        <v>21153333</v>
      </c>
      <c r="AQ16" s="73" t="s">
        <v>95</v>
      </c>
      <c r="AR16" s="72">
        <v>0</v>
      </c>
      <c r="AS16" s="118" t="s">
        <v>74</v>
      </c>
      <c r="AT16" s="249">
        <f t="shared" si="4"/>
        <v>2153333</v>
      </c>
      <c r="AU16" s="250">
        <v>19000000</v>
      </c>
      <c r="AV16" s="84">
        <f t="shared" si="5"/>
        <v>0.10179639303177423</v>
      </c>
      <c r="AW16" s="118" t="s">
        <v>74</v>
      </c>
      <c r="AX16" s="73" t="s">
        <v>106</v>
      </c>
      <c r="AY16" s="312" t="s">
        <v>464</v>
      </c>
      <c r="AZ16" s="70" t="s">
        <v>66</v>
      </c>
      <c r="BA16" s="70" t="s">
        <v>66</v>
      </c>
    </row>
    <row r="17" spans="2:53" s="12" customFormat="1" ht="12.75" x14ac:dyDescent="0.2">
      <c r="B17" s="70">
        <v>2024</v>
      </c>
      <c r="C17" s="70">
        <v>891780111</v>
      </c>
      <c r="D17" s="71" t="s">
        <v>63</v>
      </c>
      <c r="E17" s="72" t="s">
        <v>463</v>
      </c>
      <c r="F17" s="226" t="s">
        <v>462</v>
      </c>
      <c r="G17" s="73">
        <v>0</v>
      </c>
      <c r="H17" s="73" t="s">
        <v>72</v>
      </c>
      <c r="I17" s="70" t="s">
        <v>258</v>
      </c>
      <c r="J17" s="72" t="s">
        <v>461</v>
      </c>
      <c r="K17" s="237">
        <v>21026667</v>
      </c>
      <c r="L17" s="70" t="s">
        <v>67</v>
      </c>
      <c r="M17" s="72" t="s">
        <v>460</v>
      </c>
      <c r="N17" s="192">
        <v>1082934092</v>
      </c>
      <c r="O17" s="189">
        <v>35</v>
      </c>
      <c r="P17" s="228">
        <v>45306</v>
      </c>
      <c r="Q17" s="241">
        <v>807300000</v>
      </c>
      <c r="R17" s="228">
        <v>45306</v>
      </c>
      <c r="S17" s="72">
        <f>+K17</f>
        <v>21026667</v>
      </c>
      <c r="T17" s="73" t="s">
        <v>65</v>
      </c>
      <c r="U17" s="229">
        <v>57435262</v>
      </c>
      <c r="V17" s="72" t="s">
        <v>459</v>
      </c>
      <c r="W17" s="228">
        <v>45306</v>
      </c>
      <c r="X17" s="228">
        <v>45306</v>
      </c>
      <c r="Y17" s="230" t="s">
        <v>74</v>
      </c>
      <c r="Z17" s="228">
        <v>45473</v>
      </c>
      <c r="AA17" s="80">
        <f t="shared" si="0"/>
        <v>167</v>
      </c>
      <c r="AB17" s="72">
        <v>0</v>
      </c>
      <c r="AC17" s="72">
        <v>0</v>
      </c>
      <c r="AD17" s="72">
        <v>0</v>
      </c>
      <c r="AE17" s="81" t="s">
        <v>74</v>
      </c>
      <c r="AF17" s="80">
        <f t="shared" si="1"/>
        <v>0</v>
      </c>
      <c r="AG17" s="72">
        <v>0</v>
      </c>
      <c r="AH17" s="72">
        <v>0</v>
      </c>
      <c r="AI17" s="117" t="s">
        <v>74</v>
      </c>
      <c r="AJ17" s="72">
        <v>0</v>
      </c>
      <c r="AK17" s="117" t="s">
        <v>74</v>
      </c>
      <c r="AL17" s="117" t="s">
        <v>74</v>
      </c>
      <c r="AM17" s="80">
        <f t="shared" si="2"/>
        <v>0</v>
      </c>
      <c r="AN17" s="244">
        <f>+K17+AC17-AH17</f>
        <v>21026667</v>
      </c>
      <c r="AO17" s="73" t="s">
        <v>66</v>
      </c>
      <c r="AP17" s="72">
        <f t="shared" si="3"/>
        <v>21026667</v>
      </c>
      <c r="AQ17" s="73" t="s">
        <v>95</v>
      </c>
      <c r="AR17" s="72">
        <v>0</v>
      </c>
      <c r="AS17" s="118" t="s">
        <v>74</v>
      </c>
      <c r="AT17" s="249">
        <f t="shared" si="4"/>
        <v>2026667</v>
      </c>
      <c r="AU17" s="250">
        <v>19000000</v>
      </c>
      <c r="AV17" s="84">
        <f t="shared" si="5"/>
        <v>9.6385556493570765E-2</v>
      </c>
      <c r="AW17" s="118" t="s">
        <v>74</v>
      </c>
      <c r="AX17" s="73" t="s">
        <v>106</v>
      </c>
      <c r="AY17" s="312" t="s">
        <v>458</v>
      </c>
      <c r="AZ17" s="70" t="s">
        <v>66</v>
      </c>
      <c r="BA17" s="70" t="s">
        <v>66</v>
      </c>
    </row>
    <row r="18" spans="2:53" s="12" customFormat="1" ht="12.75" x14ac:dyDescent="0.2">
      <c r="B18" s="70">
        <v>2024</v>
      </c>
      <c r="C18" s="70">
        <v>891780111</v>
      </c>
      <c r="D18" s="71" t="s">
        <v>63</v>
      </c>
      <c r="E18" s="72" t="s">
        <v>457</v>
      </c>
      <c r="F18" s="226" t="s">
        <v>456</v>
      </c>
      <c r="G18" s="73">
        <v>0</v>
      </c>
      <c r="H18" s="73" t="s">
        <v>72</v>
      </c>
      <c r="I18" s="70" t="s">
        <v>258</v>
      </c>
      <c r="J18" s="72" t="s">
        <v>455</v>
      </c>
      <c r="K18" s="237">
        <v>21026667</v>
      </c>
      <c r="L18" s="70" t="s">
        <v>67</v>
      </c>
      <c r="M18" s="72" t="s">
        <v>454</v>
      </c>
      <c r="N18" s="192">
        <v>1082374545</v>
      </c>
      <c r="O18" s="189">
        <v>35</v>
      </c>
      <c r="P18" s="228">
        <v>45306</v>
      </c>
      <c r="Q18" s="241">
        <v>807300000</v>
      </c>
      <c r="R18" s="228">
        <v>45306</v>
      </c>
      <c r="S18" s="72">
        <f>+K18</f>
        <v>21026667</v>
      </c>
      <c r="T18" s="73" t="s">
        <v>65</v>
      </c>
      <c r="U18" s="229">
        <v>36694483</v>
      </c>
      <c r="V18" s="72" t="s">
        <v>453</v>
      </c>
      <c r="W18" s="228">
        <v>45306</v>
      </c>
      <c r="X18" s="228">
        <v>45306</v>
      </c>
      <c r="Y18" s="230" t="s">
        <v>74</v>
      </c>
      <c r="Z18" s="228">
        <v>45473</v>
      </c>
      <c r="AA18" s="80">
        <f t="shared" si="0"/>
        <v>167</v>
      </c>
      <c r="AB18" s="72">
        <v>0</v>
      </c>
      <c r="AC18" s="72">
        <v>0</v>
      </c>
      <c r="AD18" s="72">
        <v>0</v>
      </c>
      <c r="AE18" s="81" t="s">
        <v>74</v>
      </c>
      <c r="AF18" s="80">
        <f t="shared" si="1"/>
        <v>0</v>
      </c>
      <c r="AG18" s="72">
        <v>0</v>
      </c>
      <c r="AH18" s="72">
        <v>0</v>
      </c>
      <c r="AI18" s="117" t="s">
        <v>74</v>
      </c>
      <c r="AJ18" s="72">
        <v>0</v>
      </c>
      <c r="AK18" s="117" t="s">
        <v>74</v>
      </c>
      <c r="AL18" s="117" t="s">
        <v>74</v>
      </c>
      <c r="AM18" s="80">
        <f t="shared" si="2"/>
        <v>0</v>
      </c>
      <c r="AN18" s="244">
        <f>+K18+AC18-AH18</f>
        <v>21026667</v>
      </c>
      <c r="AO18" s="73" t="s">
        <v>66</v>
      </c>
      <c r="AP18" s="72">
        <f t="shared" si="3"/>
        <v>21026667</v>
      </c>
      <c r="AQ18" s="73" t="s">
        <v>95</v>
      </c>
      <c r="AR18" s="72">
        <v>0</v>
      </c>
      <c r="AS18" s="118" t="s">
        <v>74</v>
      </c>
      <c r="AT18" s="249">
        <f t="shared" si="4"/>
        <v>2026667</v>
      </c>
      <c r="AU18" s="250">
        <v>19000000</v>
      </c>
      <c r="AV18" s="84">
        <f t="shared" si="5"/>
        <v>9.6385556493570765E-2</v>
      </c>
      <c r="AW18" s="118" t="s">
        <v>74</v>
      </c>
      <c r="AX18" s="73" t="s">
        <v>106</v>
      </c>
      <c r="AY18" s="312" t="s">
        <v>452</v>
      </c>
      <c r="AZ18" s="70" t="s">
        <v>66</v>
      </c>
      <c r="BA18" s="70" t="s">
        <v>66</v>
      </c>
    </row>
    <row r="19" spans="2:53" s="12" customFormat="1" ht="12.75" x14ac:dyDescent="0.2">
      <c r="B19" s="70">
        <v>2024</v>
      </c>
      <c r="C19" s="70">
        <v>891780111</v>
      </c>
      <c r="D19" s="71" t="s">
        <v>63</v>
      </c>
      <c r="E19" s="72" t="s">
        <v>451</v>
      </c>
      <c r="F19" s="226" t="s">
        <v>450</v>
      </c>
      <c r="G19" s="73">
        <v>0</v>
      </c>
      <c r="H19" s="73" t="s">
        <v>72</v>
      </c>
      <c r="I19" s="70" t="s">
        <v>258</v>
      </c>
      <c r="J19" s="72" t="s">
        <v>449</v>
      </c>
      <c r="K19" s="237">
        <v>36520000</v>
      </c>
      <c r="L19" s="70" t="s">
        <v>67</v>
      </c>
      <c r="M19" s="72" t="s">
        <v>448</v>
      </c>
      <c r="N19" s="192">
        <v>52695882</v>
      </c>
      <c r="O19" s="189">
        <v>36</v>
      </c>
      <c r="P19" s="228">
        <v>45306</v>
      </c>
      <c r="Q19" s="241">
        <v>734700000</v>
      </c>
      <c r="R19" s="228">
        <v>45306</v>
      </c>
      <c r="S19" s="72">
        <f>+K19</f>
        <v>36520000</v>
      </c>
      <c r="T19" s="73" t="s">
        <v>65</v>
      </c>
      <c r="U19" s="229">
        <v>85155551</v>
      </c>
      <c r="V19" s="72" t="s">
        <v>255</v>
      </c>
      <c r="W19" s="228">
        <v>45306</v>
      </c>
      <c r="X19" s="228">
        <v>45306</v>
      </c>
      <c r="Y19" s="230" t="s">
        <v>74</v>
      </c>
      <c r="Z19" s="228">
        <v>45473</v>
      </c>
      <c r="AA19" s="80">
        <f t="shared" si="0"/>
        <v>167</v>
      </c>
      <c r="AB19" s="72">
        <v>0</v>
      </c>
      <c r="AC19" s="72">
        <v>0</v>
      </c>
      <c r="AD19" s="72">
        <v>0</v>
      </c>
      <c r="AE19" s="81" t="s">
        <v>74</v>
      </c>
      <c r="AF19" s="80">
        <f t="shared" si="1"/>
        <v>0</v>
      </c>
      <c r="AG19" s="72">
        <v>0</v>
      </c>
      <c r="AH19" s="72">
        <v>0</v>
      </c>
      <c r="AI19" s="117" t="s">
        <v>74</v>
      </c>
      <c r="AJ19" s="72">
        <v>0</v>
      </c>
      <c r="AK19" s="117" t="s">
        <v>74</v>
      </c>
      <c r="AL19" s="117" t="s">
        <v>74</v>
      </c>
      <c r="AM19" s="80">
        <f t="shared" si="2"/>
        <v>0</v>
      </c>
      <c r="AN19" s="244">
        <f>+K19+AC19-AH19</f>
        <v>36520000</v>
      </c>
      <c r="AO19" s="73" t="s">
        <v>66</v>
      </c>
      <c r="AP19" s="72">
        <f t="shared" si="3"/>
        <v>36520000</v>
      </c>
      <c r="AQ19" s="73" t="s">
        <v>95</v>
      </c>
      <c r="AR19" s="72">
        <v>0</v>
      </c>
      <c r="AS19" s="118" t="s">
        <v>74</v>
      </c>
      <c r="AT19" s="249">
        <f t="shared" si="4"/>
        <v>3520000</v>
      </c>
      <c r="AU19" s="250">
        <v>33000000</v>
      </c>
      <c r="AV19" s="84">
        <f t="shared" si="5"/>
        <v>9.6385542168674704E-2</v>
      </c>
      <c r="AW19" s="118" t="s">
        <v>74</v>
      </c>
      <c r="AX19" s="73" t="s">
        <v>106</v>
      </c>
      <c r="AY19" s="312" t="s">
        <v>447</v>
      </c>
      <c r="AZ19" s="70" t="s">
        <v>66</v>
      </c>
      <c r="BA19" s="70" t="s">
        <v>66</v>
      </c>
    </row>
    <row r="20" spans="2:53" s="12" customFormat="1" ht="12.75" x14ac:dyDescent="0.2">
      <c r="B20" s="70">
        <v>2024</v>
      </c>
      <c r="C20" s="70">
        <v>891780111</v>
      </c>
      <c r="D20" s="71" t="s">
        <v>63</v>
      </c>
      <c r="E20" s="72" t="s">
        <v>446</v>
      </c>
      <c r="F20" s="226" t="s">
        <v>445</v>
      </c>
      <c r="G20" s="73">
        <v>0</v>
      </c>
      <c r="H20" s="73" t="s">
        <v>72</v>
      </c>
      <c r="I20" s="70" t="s">
        <v>258</v>
      </c>
      <c r="J20" s="72" t="s">
        <v>440</v>
      </c>
      <c r="K20" s="237">
        <v>21026667</v>
      </c>
      <c r="L20" s="70" t="s">
        <v>67</v>
      </c>
      <c r="M20" s="72" t="s">
        <v>444</v>
      </c>
      <c r="N20" s="192">
        <v>1084788615</v>
      </c>
      <c r="O20" s="189">
        <v>35</v>
      </c>
      <c r="P20" s="228">
        <v>45306</v>
      </c>
      <c r="Q20" s="241">
        <v>807300000</v>
      </c>
      <c r="R20" s="228">
        <v>45306</v>
      </c>
      <c r="S20" s="72">
        <f>+K20</f>
        <v>21026667</v>
      </c>
      <c r="T20" s="73" t="s">
        <v>65</v>
      </c>
      <c r="U20" s="229">
        <v>72004252</v>
      </c>
      <c r="V20" s="72" t="s">
        <v>438</v>
      </c>
      <c r="W20" s="228">
        <v>45306</v>
      </c>
      <c r="X20" s="228">
        <v>45306</v>
      </c>
      <c r="Y20" s="230" t="s">
        <v>74</v>
      </c>
      <c r="Z20" s="228">
        <v>45473</v>
      </c>
      <c r="AA20" s="80">
        <f t="shared" si="0"/>
        <v>167</v>
      </c>
      <c r="AB20" s="72">
        <v>0</v>
      </c>
      <c r="AC20" s="72">
        <v>0</v>
      </c>
      <c r="AD20" s="72">
        <v>0</v>
      </c>
      <c r="AE20" s="81" t="s">
        <v>74</v>
      </c>
      <c r="AF20" s="80">
        <f t="shared" si="1"/>
        <v>0</v>
      </c>
      <c r="AG20" s="72">
        <v>0</v>
      </c>
      <c r="AH20" s="72">
        <v>0</v>
      </c>
      <c r="AI20" s="117" t="s">
        <v>74</v>
      </c>
      <c r="AJ20" s="72">
        <v>0</v>
      </c>
      <c r="AK20" s="117" t="s">
        <v>74</v>
      </c>
      <c r="AL20" s="117" t="s">
        <v>74</v>
      </c>
      <c r="AM20" s="80">
        <f t="shared" si="2"/>
        <v>0</v>
      </c>
      <c r="AN20" s="244">
        <f>+K20+AC20-AH20</f>
        <v>21026667</v>
      </c>
      <c r="AO20" s="73" t="s">
        <v>66</v>
      </c>
      <c r="AP20" s="72">
        <f t="shared" si="3"/>
        <v>21026667</v>
      </c>
      <c r="AQ20" s="73" t="s">
        <v>95</v>
      </c>
      <c r="AR20" s="72">
        <v>0</v>
      </c>
      <c r="AS20" s="118" t="s">
        <v>74</v>
      </c>
      <c r="AT20" s="249">
        <f t="shared" si="4"/>
        <v>2026667</v>
      </c>
      <c r="AU20" s="250">
        <v>19000000</v>
      </c>
      <c r="AV20" s="84">
        <f t="shared" si="5"/>
        <v>9.6385556493570765E-2</v>
      </c>
      <c r="AW20" s="118" t="s">
        <v>74</v>
      </c>
      <c r="AX20" s="73" t="s">
        <v>106</v>
      </c>
      <c r="AY20" s="312" t="s">
        <v>443</v>
      </c>
      <c r="AZ20" s="70" t="s">
        <v>66</v>
      </c>
      <c r="BA20" s="70" t="s">
        <v>66</v>
      </c>
    </row>
    <row r="21" spans="2:53" s="12" customFormat="1" ht="12.75" x14ac:dyDescent="0.2">
      <c r="B21" s="70">
        <v>2024</v>
      </c>
      <c r="C21" s="70">
        <v>891780111</v>
      </c>
      <c r="D21" s="71" t="s">
        <v>63</v>
      </c>
      <c r="E21" s="72" t="s">
        <v>442</v>
      </c>
      <c r="F21" s="226" t="s">
        <v>441</v>
      </c>
      <c r="G21" s="73">
        <v>0</v>
      </c>
      <c r="H21" s="73" t="s">
        <v>72</v>
      </c>
      <c r="I21" s="70" t="s">
        <v>258</v>
      </c>
      <c r="J21" s="72" t="s">
        <v>440</v>
      </c>
      <c r="K21" s="237">
        <v>21026667</v>
      </c>
      <c r="L21" s="70" t="s">
        <v>67</v>
      </c>
      <c r="M21" s="72" t="s">
        <v>439</v>
      </c>
      <c r="N21" s="192">
        <v>57422539</v>
      </c>
      <c r="O21" s="189">
        <v>35</v>
      </c>
      <c r="P21" s="228">
        <v>45306</v>
      </c>
      <c r="Q21" s="241">
        <v>807300000</v>
      </c>
      <c r="R21" s="228">
        <v>45306</v>
      </c>
      <c r="S21" s="72">
        <f>+K21</f>
        <v>21026667</v>
      </c>
      <c r="T21" s="73" t="s">
        <v>65</v>
      </c>
      <c r="U21" s="229">
        <v>72004252</v>
      </c>
      <c r="V21" s="72" t="s">
        <v>438</v>
      </c>
      <c r="W21" s="228">
        <v>45306</v>
      </c>
      <c r="X21" s="228">
        <v>45306</v>
      </c>
      <c r="Y21" s="230" t="s">
        <v>74</v>
      </c>
      <c r="Z21" s="228">
        <v>45473</v>
      </c>
      <c r="AA21" s="80">
        <f t="shared" si="0"/>
        <v>167</v>
      </c>
      <c r="AB21" s="72">
        <v>0</v>
      </c>
      <c r="AC21" s="72">
        <v>0</v>
      </c>
      <c r="AD21" s="72">
        <v>0</v>
      </c>
      <c r="AE21" s="81" t="s">
        <v>74</v>
      </c>
      <c r="AF21" s="80">
        <f t="shared" si="1"/>
        <v>0</v>
      </c>
      <c r="AG21" s="72">
        <v>0</v>
      </c>
      <c r="AH21" s="72">
        <v>0</v>
      </c>
      <c r="AI21" s="117" t="s">
        <v>74</v>
      </c>
      <c r="AJ21" s="72">
        <v>0</v>
      </c>
      <c r="AK21" s="117" t="s">
        <v>74</v>
      </c>
      <c r="AL21" s="117" t="s">
        <v>74</v>
      </c>
      <c r="AM21" s="80">
        <f t="shared" si="2"/>
        <v>0</v>
      </c>
      <c r="AN21" s="244">
        <f>+K21+AC21-AH21</f>
        <v>21026667</v>
      </c>
      <c r="AO21" s="73" t="s">
        <v>66</v>
      </c>
      <c r="AP21" s="72">
        <f t="shared" si="3"/>
        <v>21026667</v>
      </c>
      <c r="AQ21" s="73" t="s">
        <v>95</v>
      </c>
      <c r="AR21" s="72">
        <v>0</v>
      </c>
      <c r="AS21" s="118" t="s">
        <v>74</v>
      </c>
      <c r="AT21" s="249">
        <f t="shared" si="4"/>
        <v>2026667</v>
      </c>
      <c r="AU21" s="250">
        <v>19000000</v>
      </c>
      <c r="AV21" s="84">
        <f t="shared" si="5"/>
        <v>9.6385556493570765E-2</v>
      </c>
      <c r="AW21" s="118" t="s">
        <v>74</v>
      </c>
      <c r="AX21" s="73" t="s">
        <v>106</v>
      </c>
      <c r="AY21" s="312" t="s">
        <v>437</v>
      </c>
      <c r="AZ21" s="70" t="s">
        <v>66</v>
      </c>
      <c r="BA21" s="70" t="s">
        <v>66</v>
      </c>
    </row>
    <row r="22" spans="2:53" s="12" customFormat="1" ht="12.75" x14ac:dyDescent="0.2">
      <c r="B22" s="70">
        <v>2024</v>
      </c>
      <c r="C22" s="70">
        <v>891780111</v>
      </c>
      <c r="D22" s="71" t="s">
        <v>63</v>
      </c>
      <c r="E22" s="72" t="s">
        <v>436</v>
      </c>
      <c r="F22" s="226" t="s">
        <v>435</v>
      </c>
      <c r="G22" s="73">
        <v>0</v>
      </c>
      <c r="H22" s="73" t="s">
        <v>72</v>
      </c>
      <c r="I22" s="70" t="s">
        <v>258</v>
      </c>
      <c r="J22" s="72" t="s">
        <v>434</v>
      </c>
      <c r="K22" s="237">
        <v>3800000</v>
      </c>
      <c r="L22" s="70" t="s">
        <v>67</v>
      </c>
      <c r="M22" s="72" t="s">
        <v>433</v>
      </c>
      <c r="N22" s="192">
        <v>1083002889</v>
      </c>
      <c r="O22" s="189">
        <v>35</v>
      </c>
      <c r="P22" s="228">
        <v>45306</v>
      </c>
      <c r="Q22" s="241">
        <v>807300000</v>
      </c>
      <c r="R22" s="228">
        <v>45306</v>
      </c>
      <c r="S22" s="72">
        <f>+K22</f>
        <v>3800000</v>
      </c>
      <c r="T22" s="73" t="s">
        <v>65</v>
      </c>
      <c r="U22" s="229">
        <v>85081920</v>
      </c>
      <c r="V22" s="72" t="s">
        <v>432</v>
      </c>
      <c r="W22" s="228">
        <v>45306</v>
      </c>
      <c r="X22" s="228">
        <v>45306</v>
      </c>
      <c r="Y22" s="230" t="s">
        <v>74</v>
      </c>
      <c r="Z22" s="228">
        <v>45336</v>
      </c>
      <c r="AA22" s="80">
        <f t="shared" si="0"/>
        <v>30</v>
      </c>
      <c r="AB22" s="72">
        <v>0</v>
      </c>
      <c r="AC22" s="72">
        <v>0</v>
      </c>
      <c r="AD22" s="72">
        <v>0</v>
      </c>
      <c r="AE22" s="81" t="s">
        <v>74</v>
      </c>
      <c r="AF22" s="80">
        <f t="shared" si="1"/>
        <v>0</v>
      </c>
      <c r="AG22" s="72">
        <v>0</v>
      </c>
      <c r="AH22" s="72">
        <v>0</v>
      </c>
      <c r="AI22" s="117" t="s">
        <v>74</v>
      </c>
      <c r="AJ22" s="72">
        <v>0</v>
      </c>
      <c r="AK22" s="117" t="s">
        <v>74</v>
      </c>
      <c r="AL22" s="117" t="s">
        <v>74</v>
      </c>
      <c r="AM22" s="80">
        <f t="shared" si="2"/>
        <v>0</v>
      </c>
      <c r="AN22" s="244">
        <f>+K22+AC22-AH22</f>
        <v>3800000</v>
      </c>
      <c r="AO22" s="73" t="s">
        <v>66</v>
      </c>
      <c r="AP22" s="72">
        <f t="shared" si="3"/>
        <v>3800000</v>
      </c>
      <c r="AQ22" s="73" t="s">
        <v>95</v>
      </c>
      <c r="AR22" s="72">
        <v>0</v>
      </c>
      <c r="AS22" s="118" t="s">
        <v>74</v>
      </c>
      <c r="AT22" s="249">
        <f t="shared" si="4"/>
        <v>1900000</v>
      </c>
      <c r="AU22" s="250">
        <v>1900000</v>
      </c>
      <c r="AV22" s="84">
        <f t="shared" si="5"/>
        <v>0.5</v>
      </c>
      <c r="AW22" s="118" t="s">
        <v>74</v>
      </c>
      <c r="AX22" s="73" t="s">
        <v>106</v>
      </c>
      <c r="AY22" s="312" t="s">
        <v>431</v>
      </c>
      <c r="AZ22" s="70" t="s">
        <v>66</v>
      </c>
      <c r="BA22" s="70" t="s">
        <v>66</v>
      </c>
    </row>
    <row r="23" spans="2:53" s="12" customFormat="1" ht="12.75" x14ac:dyDescent="0.2">
      <c r="B23" s="70">
        <v>2024</v>
      </c>
      <c r="C23" s="70">
        <v>891780111</v>
      </c>
      <c r="D23" s="71" t="s">
        <v>63</v>
      </c>
      <c r="E23" s="72" t="s">
        <v>430</v>
      </c>
      <c r="F23" s="226" t="s">
        <v>429</v>
      </c>
      <c r="G23" s="73">
        <v>0</v>
      </c>
      <c r="H23" s="73" t="s">
        <v>72</v>
      </c>
      <c r="I23" s="70" t="s">
        <v>258</v>
      </c>
      <c r="J23" s="72" t="s">
        <v>428</v>
      </c>
      <c r="K23" s="237">
        <v>1900000</v>
      </c>
      <c r="L23" s="70" t="s">
        <v>67</v>
      </c>
      <c r="M23" s="72" t="s">
        <v>427</v>
      </c>
      <c r="N23" s="192">
        <v>1081918985</v>
      </c>
      <c r="O23" s="189">
        <v>36</v>
      </c>
      <c r="P23" s="228">
        <v>45306</v>
      </c>
      <c r="Q23" s="241">
        <v>734700000</v>
      </c>
      <c r="R23" s="228">
        <v>45308</v>
      </c>
      <c r="S23" s="72">
        <f>+K23</f>
        <v>1900000</v>
      </c>
      <c r="T23" s="73" t="s">
        <v>65</v>
      </c>
      <c r="U23" s="229">
        <v>85155551</v>
      </c>
      <c r="V23" s="72" t="s">
        <v>255</v>
      </c>
      <c r="W23" s="228">
        <v>45308</v>
      </c>
      <c r="X23" s="228">
        <v>45308</v>
      </c>
      <c r="Y23" s="230" t="s">
        <v>74</v>
      </c>
      <c r="Z23" s="228">
        <v>45321</v>
      </c>
      <c r="AA23" s="80">
        <f t="shared" si="0"/>
        <v>13</v>
      </c>
      <c r="AB23" s="72">
        <v>0</v>
      </c>
      <c r="AC23" s="72">
        <v>0</v>
      </c>
      <c r="AD23" s="72">
        <v>0</v>
      </c>
      <c r="AE23" s="81" t="s">
        <v>74</v>
      </c>
      <c r="AF23" s="80">
        <f t="shared" si="1"/>
        <v>0</v>
      </c>
      <c r="AG23" s="72">
        <v>0</v>
      </c>
      <c r="AH23" s="72">
        <v>0</v>
      </c>
      <c r="AI23" s="117" t="s">
        <v>74</v>
      </c>
      <c r="AJ23" s="72">
        <v>0</v>
      </c>
      <c r="AK23" s="117" t="s">
        <v>74</v>
      </c>
      <c r="AL23" s="117" t="s">
        <v>74</v>
      </c>
      <c r="AM23" s="80">
        <f t="shared" si="2"/>
        <v>0</v>
      </c>
      <c r="AN23" s="244">
        <f>+K23+AC23-AH23</f>
        <v>1900000</v>
      </c>
      <c r="AO23" s="73" t="s">
        <v>66</v>
      </c>
      <c r="AP23" s="72">
        <f t="shared" si="3"/>
        <v>1900000</v>
      </c>
      <c r="AQ23" s="73" t="s">
        <v>95</v>
      </c>
      <c r="AR23" s="72">
        <v>0</v>
      </c>
      <c r="AS23" s="118" t="s">
        <v>74</v>
      </c>
      <c r="AT23" s="249">
        <f t="shared" si="4"/>
        <v>1900000</v>
      </c>
      <c r="AU23" s="250">
        <v>0</v>
      </c>
      <c r="AV23" s="84">
        <f t="shared" si="5"/>
        <v>1</v>
      </c>
      <c r="AW23" s="118" t="s">
        <v>74</v>
      </c>
      <c r="AX23" s="73" t="s">
        <v>80</v>
      </c>
      <c r="AY23" s="312" t="s">
        <v>426</v>
      </c>
      <c r="AZ23" s="70" t="s">
        <v>66</v>
      </c>
      <c r="BA23" s="70" t="s">
        <v>66</v>
      </c>
    </row>
    <row r="24" spans="2:53" s="12" customFormat="1" ht="12.75" x14ac:dyDescent="0.2">
      <c r="B24" s="70">
        <v>2024</v>
      </c>
      <c r="C24" s="70">
        <v>891780111</v>
      </c>
      <c r="D24" s="71" t="s">
        <v>63</v>
      </c>
      <c r="E24" s="72" t="s">
        <v>425</v>
      </c>
      <c r="F24" s="203" t="s">
        <v>424</v>
      </c>
      <c r="G24" s="73">
        <v>0</v>
      </c>
      <c r="H24" s="73" t="s">
        <v>72</v>
      </c>
      <c r="I24" s="70" t="s">
        <v>258</v>
      </c>
      <c r="J24" s="72" t="s">
        <v>423</v>
      </c>
      <c r="K24" s="237">
        <v>20773333</v>
      </c>
      <c r="L24" s="70" t="s">
        <v>67</v>
      </c>
      <c r="M24" s="72" t="s">
        <v>422</v>
      </c>
      <c r="N24" s="192">
        <v>1020794175</v>
      </c>
      <c r="O24" s="189">
        <v>39</v>
      </c>
      <c r="P24" s="228">
        <v>45306</v>
      </c>
      <c r="Q24" s="241">
        <v>524300000</v>
      </c>
      <c r="R24" s="228">
        <v>45308</v>
      </c>
      <c r="S24" s="72">
        <f>+K24</f>
        <v>20773333</v>
      </c>
      <c r="T24" s="73" t="s">
        <v>65</v>
      </c>
      <c r="U24" s="229">
        <v>39049658</v>
      </c>
      <c r="V24" s="72" t="s">
        <v>303</v>
      </c>
      <c r="W24" s="228">
        <v>45308</v>
      </c>
      <c r="X24" s="228">
        <v>45308</v>
      </c>
      <c r="Y24" s="230" t="s">
        <v>74</v>
      </c>
      <c r="Z24" s="228">
        <v>45473</v>
      </c>
      <c r="AA24" s="80">
        <f t="shared" si="0"/>
        <v>165</v>
      </c>
      <c r="AB24" s="72">
        <v>0</v>
      </c>
      <c r="AC24" s="72">
        <v>0</v>
      </c>
      <c r="AD24" s="72">
        <v>0</v>
      </c>
      <c r="AE24" s="81" t="s">
        <v>74</v>
      </c>
      <c r="AF24" s="80">
        <f t="shared" si="1"/>
        <v>0</v>
      </c>
      <c r="AG24" s="72">
        <v>0</v>
      </c>
      <c r="AH24" s="72">
        <v>0</v>
      </c>
      <c r="AI24" s="117" t="s">
        <v>74</v>
      </c>
      <c r="AJ24" s="72">
        <v>0</v>
      </c>
      <c r="AK24" s="117" t="s">
        <v>74</v>
      </c>
      <c r="AL24" s="117" t="s">
        <v>74</v>
      </c>
      <c r="AM24" s="80">
        <f t="shared" si="2"/>
        <v>0</v>
      </c>
      <c r="AN24" s="244">
        <f>+K24+AC24-AH24</f>
        <v>20773333</v>
      </c>
      <c r="AO24" s="73" t="s">
        <v>66</v>
      </c>
      <c r="AP24" s="72">
        <f t="shared" si="3"/>
        <v>20773333</v>
      </c>
      <c r="AQ24" s="73" t="s">
        <v>95</v>
      </c>
      <c r="AR24" s="72">
        <v>0</v>
      </c>
      <c r="AS24" s="118" t="s">
        <v>74</v>
      </c>
      <c r="AT24" s="249">
        <f t="shared" si="4"/>
        <v>1773333</v>
      </c>
      <c r="AU24" s="250">
        <v>19000000</v>
      </c>
      <c r="AV24" s="84">
        <f t="shared" si="5"/>
        <v>8.5365838982121939E-2</v>
      </c>
      <c r="AW24" s="118" t="s">
        <v>74</v>
      </c>
      <c r="AX24" s="73" t="s">
        <v>106</v>
      </c>
      <c r="AY24" s="312" t="s">
        <v>421</v>
      </c>
      <c r="AZ24" s="70" t="s">
        <v>66</v>
      </c>
      <c r="BA24" s="70" t="s">
        <v>66</v>
      </c>
    </row>
    <row r="25" spans="2:53" s="12" customFormat="1" ht="12.75" x14ac:dyDescent="0.2">
      <c r="B25" s="70">
        <v>2024</v>
      </c>
      <c r="C25" s="70">
        <v>891780111</v>
      </c>
      <c r="D25" s="71" t="s">
        <v>63</v>
      </c>
      <c r="E25" s="72" t="s">
        <v>420</v>
      </c>
      <c r="F25" s="226" t="s">
        <v>419</v>
      </c>
      <c r="G25" s="73">
        <v>0</v>
      </c>
      <c r="H25" s="73" t="s">
        <v>72</v>
      </c>
      <c r="I25" s="70" t="s">
        <v>258</v>
      </c>
      <c r="J25" s="72" t="s">
        <v>418</v>
      </c>
      <c r="K25" s="237">
        <v>22960000</v>
      </c>
      <c r="L25" s="70" t="s">
        <v>67</v>
      </c>
      <c r="M25" s="72" t="s">
        <v>417</v>
      </c>
      <c r="N25" s="192">
        <v>84454392</v>
      </c>
      <c r="O25" s="189">
        <v>36</v>
      </c>
      <c r="P25" s="228">
        <v>45306</v>
      </c>
      <c r="Q25" s="241">
        <v>734700000</v>
      </c>
      <c r="R25" s="228">
        <v>45308</v>
      </c>
      <c r="S25" s="72">
        <f>+K25</f>
        <v>22960000</v>
      </c>
      <c r="T25" s="73" t="s">
        <v>65</v>
      </c>
      <c r="U25" s="229">
        <v>85155551</v>
      </c>
      <c r="V25" s="72" t="s">
        <v>255</v>
      </c>
      <c r="W25" s="228">
        <v>45308</v>
      </c>
      <c r="X25" s="228">
        <v>45308</v>
      </c>
      <c r="Y25" s="230" t="s">
        <v>74</v>
      </c>
      <c r="Z25" s="228">
        <v>45473</v>
      </c>
      <c r="AA25" s="80">
        <f t="shared" si="0"/>
        <v>165</v>
      </c>
      <c r="AB25" s="72">
        <v>0</v>
      </c>
      <c r="AC25" s="72">
        <v>0</v>
      </c>
      <c r="AD25" s="72">
        <v>0</v>
      </c>
      <c r="AE25" s="81" t="s">
        <v>74</v>
      </c>
      <c r="AF25" s="80">
        <f t="shared" si="1"/>
        <v>0</v>
      </c>
      <c r="AG25" s="72">
        <v>0</v>
      </c>
      <c r="AH25" s="72">
        <v>0</v>
      </c>
      <c r="AI25" s="117" t="s">
        <v>74</v>
      </c>
      <c r="AJ25" s="72">
        <v>0</v>
      </c>
      <c r="AK25" s="117" t="s">
        <v>74</v>
      </c>
      <c r="AL25" s="117" t="s">
        <v>74</v>
      </c>
      <c r="AM25" s="80">
        <f t="shared" si="2"/>
        <v>0</v>
      </c>
      <c r="AN25" s="244">
        <f>+K25+AC25-AH25</f>
        <v>22960000</v>
      </c>
      <c r="AO25" s="73" t="s">
        <v>66</v>
      </c>
      <c r="AP25" s="72">
        <f t="shared" si="3"/>
        <v>22960000</v>
      </c>
      <c r="AQ25" s="73" t="s">
        <v>95</v>
      </c>
      <c r="AR25" s="72">
        <v>0</v>
      </c>
      <c r="AS25" s="118" t="s">
        <v>74</v>
      </c>
      <c r="AT25" s="249">
        <f t="shared" si="4"/>
        <v>1960000</v>
      </c>
      <c r="AU25" s="250">
        <v>21000000</v>
      </c>
      <c r="AV25" s="84">
        <f t="shared" si="5"/>
        <v>8.5365853658536592E-2</v>
      </c>
      <c r="AW25" s="118" t="s">
        <v>74</v>
      </c>
      <c r="AX25" s="73" t="s">
        <v>106</v>
      </c>
      <c r="AY25" s="312" t="s">
        <v>416</v>
      </c>
      <c r="AZ25" s="70" t="s">
        <v>66</v>
      </c>
      <c r="BA25" s="70" t="s">
        <v>66</v>
      </c>
    </row>
    <row r="26" spans="2:53" s="12" customFormat="1" ht="12.75" x14ac:dyDescent="0.2">
      <c r="B26" s="70">
        <v>2024</v>
      </c>
      <c r="C26" s="70">
        <v>891780111</v>
      </c>
      <c r="D26" s="71" t="s">
        <v>63</v>
      </c>
      <c r="E26" s="72" t="s">
        <v>415</v>
      </c>
      <c r="F26" s="226" t="s">
        <v>414</v>
      </c>
      <c r="G26" s="73">
        <v>0</v>
      </c>
      <c r="H26" s="73" t="s">
        <v>72</v>
      </c>
      <c r="I26" s="70" t="s">
        <v>258</v>
      </c>
      <c r="J26" s="72" t="s">
        <v>413</v>
      </c>
      <c r="K26" s="237">
        <v>22960000</v>
      </c>
      <c r="L26" s="70" t="s">
        <v>67</v>
      </c>
      <c r="M26" s="72" t="s">
        <v>412</v>
      </c>
      <c r="N26" s="192">
        <v>1082925044</v>
      </c>
      <c r="O26" s="189">
        <v>36</v>
      </c>
      <c r="P26" s="228">
        <v>45306</v>
      </c>
      <c r="Q26" s="241">
        <v>734700000</v>
      </c>
      <c r="R26" s="228">
        <v>45308</v>
      </c>
      <c r="S26" s="72">
        <f>+K26</f>
        <v>22960000</v>
      </c>
      <c r="T26" s="73" t="s">
        <v>65</v>
      </c>
      <c r="U26" s="229">
        <v>85155551</v>
      </c>
      <c r="V26" s="72" t="s">
        <v>255</v>
      </c>
      <c r="W26" s="228">
        <v>45308</v>
      </c>
      <c r="X26" s="228">
        <v>45308</v>
      </c>
      <c r="Y26" s="230" t="s">
        <v>74</v>
      </c>
      <c r="Z26" s="228">
        <v>45473</v>
      </c>
      <c r="AA26" s="80">
        <f t="shared" si="0"/>
        <v>165</v>
      </c>
      <c r="AB26" s="72">
        <v>0</v>
      </c>
      <c r="AC26" s="72">
        <v>0</v>
      </c>
      <c r="AD26" s="72">
        <v>0</v>
      </c>
      <c r="AE26" s="81" t="s">
        <v>74</v>
      </c>
      <c r="AF26" s="80">
        <f t="shared" si="1"/>
        <v>0</v>
      </c>
      <c r="AG26" s="72">
        <v>0</v>
      </c>
      <c r="AH26" s="72">
        <v>0</v>
      </c>
      <c r="AI26" s="117" t="s">
        <v>74</v>
      </c>
      <c r="AJ26" s="72">
        <v>0</v>
      </c>
      <c r="AK26" s="117" t="s">
        <v>74</v>
      </c>
      <c r="AL26" s="117" t="s">
        <v>74</v>
      </c>
      <c r="AM26" s="80">
        <f t="shared" si="2"/>
        <v>0</v>
      </c>
      <c r="AN26" s="244">
        <f>+K26+AC26-AH26</f>
        <v>22960000</v>
      </c>
      <c r="AO26" s="73" t="s">
        <v>66</v>
      </c>
      <c r="AP26" s="72">
        <f t="shared" si="3"/>
        <v>22960000</v>
      </c>
      <c r="AQ26" s="73" t="s">
        <v>95</v>
      </c>
      <c r="AR26" s="72">
        <v>0</v>
      </c>
      <c r="AS26" s="118" t="s">
        <v>74</v>
      </c>
      <c r="AT26" s="249">
        <f t="shared" si="4"/>
        <v>1960000</v>
      </c>
      <c r="AU26" s="250">
        <v>21000000</v>
      </c>
      <c r="AV26" s="84">
        <f t="shared" si="5"/>
        <v>8.5365853658536592E-2</v>
      </c>
      <c r="AW26" s="118" t="s">
        <v>74</v>
      </c>
      <c r="AX26" s="73" t="s">
        <v>106</v>
      </c>
      <c r="AY26" s="312" t="s">
        <v>411</v>
      </c>
      <c r="AZ26" s="70" t="s">
        <v>66</v>
      </c>
      <c r="BA26" s="70" t="s">
        <v>66</v>
      </c>
    </row>
    <row r="27" spans="2:53" s="12" customFormat="1" ht="12.75" x14ac:dyDescent="0.2">
      <c r="B27" s="70">
        <v>2024</v>
      </c>
      <c r="C27" s="70">
        <v>891780111</v>
      </c>
      <c r="D27" s="71" t="s">
        <v>63</v>
      </c>
      <c r="E27" s="72" t="s">
        <v>410</v>
      </c>
      <c r="F27" s="192" t="s">
        <v>409</v>
      </c>
      <c r="G27" s="73">
        <v>0</v>
      </c>
      <c r="H27" s="73" t="s">
        <v>72</v>
      </c>
      <c r="I27" s="70" t="s">
        <v>258</v>
      </c>
      <c r="J27" s="72" t="s">
        <v>408</v>
      </c>
      <c r="K27" s="237">
        <v>20140000</v>
      </c>
      <c r="L27" s="70" t="s">
        <v>67</v>
      </c>
      <c r="M27" s="72" t="s">
        <v>407</v>
      </c>
      <c r="N27" s="192">
        <v>1082875832</v>
      </c>
      <c r="O27" s="189">
        <v>39</v>
      </c>
      <c r="P27" s="228">
        <v>45306</v>
      </c>
      <c r="Q27" s="241">
        <v>524300000</v>
      </c>
      <c r="R27" s="228">
        <v>45310</v>
      </c>
      <c r="S27" s="72">
        <f>+K27</f>
        <v>20140000</v>
      </c>
      <c r="T27" s="73" t="s">
        <v>65</v>
      </c>
      <c r="U27" s="229">
        <v>39049658</v>
      </c>
      <c r="V27" s="72" t="s">
        <v>303</v>
      </c>
      <c r="W27" s="228">
        <v>45310</v>
      </c>
      <c r="X27" s="228">
        <v>45313</v>
      </c>
      <c r="Y27" s="230" t="s">
        <v>74</v>
      </c>
      <c r="Z27" s="228">
        <v>45473</v>
      </c>
      <c r="AA27" s="80">
        <f t="shared" si="0"/>
        <v>160</v>
      </c>
      <c r="AB27" s="72">
        <v>0</v>
      </c>
      <c r="AC27" s="72">
        <v>0</v>
      </c>
      <c r="AD27" s="72">
        <v>0</v>
      </c>
      <c r="AE27" s="81" t="s">
        <v>74</v>
      </c>
      <c r="AF27" s="80">
        <f t="shared" si="1"/>
        <v>0</v>
      </c>
      <c r="AG27" s="72">
        <v>0</v>
      </c>
      <c r="AH27" s="72">
        <v>0</v>
      </c>
      <c r="AI27" s="117" t="s">
        <v>74</v>
      </c>
      <c r="AJ27" s="72">
        <v>0</v>
      </c>
      <c r="AK27" s="117" t="s">
        <v>74</v>
      </c>
      <c r="AL27" s="117" t="s">
        <v>74</v>
      </c>
      <c r="AM27" s="80">
        <f t="shared" si="2"/>
        <v>0</v>
      </c>
      <c r="AN27" s="244">
        <f>+K27+AC27-AH27</f>
        <v>20140000</v>
      </c>
      <c r="AO27" s="73" t="s">
        <v>66</v>
      </c>
      <c r="AP27" s="72">
        <f t="shared" si="3"/>
        <v>20140000</v>
      </c>
      <c r="AQ27" s="73" t="s">
        <v>95</v>
      </c>
      <c r="AR27" s="72">
        <v>0</v>
      </c>
      <c r="AS27" s="118" t="s">
        <v>74</v>
      </c>
      <c r="AT27" s="249">
        <f t="shared" si="4"/>
        <v>1140000</v>
      </c>
      <c r="AU27" s="250">
        <v>19000000</v>
      </c>
      <c r="AV27" s="84">
        <f t="shared" si="5"/>
        <v>5.6603773584905662E-2</v>
      </c>
      <c r="AW27" s="118" t="s">
        <v>74</v>
      </c>
      <c r="AX27" s="73" t="s">
        <v>106</v>
      </c>
      <c r="AY27" s="192" t="s">
        <v>406</v>
      </c>
      <c r="AZ27" s="70" t="s">
        <v>66</v>
      </c>
      <c r="BA27" s="70" t="s">
        <v>66</v>
      </c>
    </row>
    <row r="28" spans="2:53" s="12" customFormat="1" ht="12.75" x14ac:dyDescent="0.2">
      <c r="B28" s="70">
        <v>2024</v>
      </c>
      <c r="C28" s="70">
        <v>891780111</v>
      </c>
      <c r="D28" s="71" t="s">
        <v>63</v>
      </c>
      <c r="E28" s="72" t="s">
        <v>405</v>
      </c>
      <c r="F28" s="192" t="s">
        <v>404</v>
      </c>
      <c r="G28" s="73">
        <v>0</v>
      </c>
      <c r="H28" s="73" t="s">
        <v>72</v>
      </c>
      <c r="I28" s="70" t="s">
        <v>258</v>
      </c>
      <c r="J28" s="72" t="s">
        <v>403</v>
      </c>
      <c r="K28" s="237">
        <v>8740000</v>
      </c>
      <c r="L28" s="70" t="s">
        <v>67</v>
      </c>
      <c r="M28" s="72" t="s">
        <v>402</v>
      </c>
      <c r="N28" s="192">
        <v>1004461196</v>
      </c>
      <c r="O28" s="189">
        <v>39</v>
      </c>
      <c r="P28" s="228">
        <v>45306</v>
      </c>
      <c r="Q28" s="241">
        <v>524300000</v>
      </c>
      <c r="R28" s="228">
        <v>45310</v>
      </c>
      <c r="S28" s="72">
        <f>+K28</f>
        <v>8740000</v>
      </c>
      <c r="T28" s="73" t="s">
        <v>65</v>
      </c>
      <c r="U28" s="229">
        <v>39049658</v>
      </c>
      <c r="V28" s="72" t="s">
        <v>303</v>
      </c>
      <c r="W28" s="228">
        <v>45310</v>
      </c>
      <c r="X28" s="228">
        <v>45313</v>
      </c>
      <c r="Y28" s="230" t="s">
        <v>74</v>
      </c>
      <c r="Z28" s="228">
        <v>45381</v>
      </c>
      <c r="AA28" s="80">
        <f t="shared" si="0"/>
        <v>68</v>
      </c>
      <c r="AB28" s="72">
        <v>0</v>
      </c>
      <c r="AC28" s="72">
        <v>0</v>
      </c>
      <c r="AD28" s="72">
        <v>0</v>
      </c>
      <c r="AE28" s="81" t="s">
        <v>74</v>
      </c>
      <c r="AF28" s="80">
        <f t="shared" si="1"/>
        <v>0</v>
      </c>
      <c r="AG28" s="72">
        <v>0</v>
      </c>
      <c r="AH28" s="72">
        <v>0</v>
      </c>
      <c r="AI28" s="117" t="s">
        <v>74</v>
      </c>
      <c r="AJ28" s="72">
        <v>0</v>
      </c>
      <c r="AK28" s="117" t="s">
        <v>74</v>
      </c>
      <c r="AL28" s="117" t="s">
        <v>74</v>
      </c>
      <c r="AM28" s="80">
        <f t="shared" si="2"/>
        <v>0</v>
      </c>
      <c r="AN28" s="244">
        <f>+K28+AC28-AH28</f>
        <v>8740000</v>
      </c>
      <c r="AO28" s="73" t="s">
        <v>66</v>
      </c>
      <c r="AP28" s="72">
        <f t="shared" si="3"/>
        <v>8740000</v>
      </c>
      <c r="AQ28" s="73" t="s">
        <v>95</v>
      </c>
      <c r="AR28" s="72">
        <v>0</v>
      </c>
      <c r="AS28" s="118" t="s">
        <v>74</v>
      </c>
      <c r="AT28" s="249">
        <f t="shared" si="4"/>
        <v>1140000</v>
      </c>
      <c r="AU28" s="250">
        <v>7600000</v>
      </c>
      <c r="AV28" s="84">
        <f t="shared" si="5"/>
        <v>0.13043478260869565</v>
      </c>
      <c r="AW28" s="118" t="s">
        <v>74</v>
      </c>
      <c r="AX28" s="73" t="s">
        <v>106</v>
      </c>
      <c r="AY28" s="192" t="s">
        <v>401</v>
      </c>
      <c r="AZ28" s="70" t="s">
        <v>66</v>
      </c>
      <c r="BA28" s="70" t="s">
        <v>66</v>
      </c>
    </row>
    <row r="29" spans="2:53" s="12" customFormat="1" ht="12.75" x14ac:dyDescent="0.2">
      <c r="B29" s="70">
        <v>2024</v>
      </c>
      <c r="C29" s="70">
        <v>891780111</v>
      </c>
      <c r="D29" s="71" t="s">
        <v>63</v>
      </c>
      <c r="E29" s="72" t="s">
        <v>400</v>
      </c>
      <c r="F29" s="192" t="s">
        <v>399</v>
      </c>
      <c r="G29" s="73">
        <v>0</v>
      </c>
      <c r="H29" s="73" t="s">
        <v>72</v>
      </c>
      <c r="I29" s="70" t="s">
        <v>258</v>
      </c>
      <c r="J29" s="72" t="s">
        <v>398</v>
      </c>
      <c r="K29" s="237">
        <v>19080000</v>
      </c>
      <c r="L29" s="70" t="s">
        <v>67</v>
      </c>
      <c r="M29" s="72" t="s">
        <v>397</v>
      </c>
      <c r="N29" s="192">
        <v>1083024229</v>
      </c>
      <c r="O29" s="189">
        <v>35</v>
      </c>
      <c r="P29" s="228">
        <v>45306</v>
      </c>
      <c r="Q29" s="241">
        <v>807300000</v>
      </c>
      <c r="R29" s="228">
        <v>45310</v>
      </c>
      <c r="S29" s="72">
        <f>+K29</f>
        <v>19080000</v>
      </c>
      <c r="T29" s="73" t="s">
        <v>65</v>
      </c>
      <c r="U29" s="229">
        <v>1082903415</v>
      </c>
      <c r="V29" s="72" t="s">
        <v>287</v>
      </c>
      <c r="W29" s="228">
        <v>45310</v>
      </c>
      <c r="X29" s="228">
        <v>45313</v>
      </c>
      <c r="Y29" s="230" t="s">
        <v>74</v>
      </c>
      <c r="Z29" s="228">
        <v>45473</v>
      </c>
      <c r="AA29" s="80">
        <f t="shared" si="0"/>
        <v>160</v>
      </c>
      <c r="AB29" s="72">
        <v>0</v>
      </c>
      <c r="AC29" s="72">
        <v>0</v>
      </c>
      <c r="AD29" s="72">
        <v>0</v>
      </c>
      <c r="AE29" s="81" t="s">
        <v>74</v>
      </c>
      <c r="AF29" s="80">
        <f t="shared" si="1"/>
        <v>0</v>
      </c>
      <c r="AG29" s="72">
        <v>0</v>
      </c>
      <c r="AH29" s="72">
        <v>0</v>
      </c>
      <c r="AI29" s="117" t="s">
        <v>74</v>
      </c>
      <c r="AJ29" s="72">
        <v>0</v>
      </c>
      <c r="AK29" s="117" t="s">
        <v>74</v>
      </c>
      <c r="AL29" s="117" t="s">
        <v>74</v>
      </c>
      <c r="AM29" s="80">
        <f t="shared" si="2"/>
        <v>0</v>
      </c>
      <c r="AN29" s="244">
        <f>+K29+AC29-AH29</f>
        <v>19080000</v>
      </c>
      <c r="AO29" s="73" t="s">
        <v>66</v>
      </c>
      <c r="AP29" s="72">
        <f t="shared" si="3"/>
        <v>19080000</v>
      </c>
      <c r="AQ29" s="73" t="s">
        <v>95</v>
      </c>
      <c r="AR29" s="72">
        <v>0</v>
      </c>
      <c r="AS29" s="118" t="s">
        <v>74</v>
      </c>
      <c r="AT29" s="249">
        <f t="shared" si="4"/>
        <v>1080000</v>
      </c>
      <c r="AU29" s="250">
        <v>18000000</v>
      </c>
      <c r="AV29" s="84">
        <f t="shared" si="5"/>
        <v>5.6603773584905662E-2</v>
      </c>
      <c r="AW29" s="118" t="s">
        <v>74</v>
      </c>
      <c r="AX29" s="73" t="s">
        <v>106</v>
      </c>
      <c r="AY29" s="192" t="s">
        <v>396</v>
      </c>
      <c r="AZ29" s="70" t="s">
        <v>66</v>
      </c>
      <c r="BA29" s="70" t="s">
        <v>66</v>
      </c>
    </row>
    <row r="30" spans="2:53" s="12" customFormat="1" ht="12.75" x14ac:dyDescent="0.2">
      <c r="B30" s="70">
        <v>2024</v>
      </c>
      <c r="C30" s="70">
        <v>891780111</v>
      </c>
      <c r="D30" s="71" t="s">
        <v>63</v>
      </c>
      <c r="E30" s="72" t="s">
        <v>395</v>
      </c>
      <c r="F30" s="192" t="s">
        <v>394</v>
      </c>
      <c r="G30" s="73">
        <v>0</v>
      </c>
      <c r="H30" s="73" t="s">
        <v>72</v>
      </c>
      <c r="I30" s="70" t="s">
        <v>258</v>
      </c>
      <c r="J30" s="72" t="s">
        <v>393</v>
      </c>
      <c r="K30" s="237">
        <v>19080000</v>
      </c>
      <c r="L30" s="70" t="s">
        <v>67</v>
      </c>
      <c r="M30" s="72" t="s">
        <v>392</v>
      </c>
      <c r="N30" s="192">
        <v>1104435442</v>
      </c>
      <c r="O30" s="189">
        <v>35</v>
      </c>
      <c r="P30" s="228">
        <v>45306</v>
      </c>
      <c r="Q30" s="241">
        <v>807300000</v>
      </c>
      <c r="R30" s="228">
        <v>45310</v>
      </c>
      <c r="S30" s="72">
        <f>+K30</f>
        <v>19080000</v>
      </c>
      <c r="T30" s="73" t="s">
        <v>65</v>
      </c>
      <c r="U30" s="229">
        <v>1082903415</v>
      </c>
      <c r="V30" s="72" t="s">
        <v>287</v>
      </c>
      <c r="W30" s="228">
        <v>45310</v>
      </c>
      <c r="X30" s="228">
        <v>45313</v>
      </c>
      <c r="Y30" s="230" t="s">
        <v>74</v>
      </c>
      <c r="Z30" s="228">
        <v>45473</v>
      </c>
      <c r="AA30" s="80">
        <f t="shared" si="0"/>
        <v>160</v>
      </c>
      <c r="AB30" s="72">
        <v>0</v>
      </c>
      <c r="AC30" s="72">
        <v>0</v>
      </c>
      <c r="AD30" s="72">
        <v>0</v>
      </c>
      <c r="AE30" s="81" t="s">
        <v>74</v>
      </c>
      <c r="AF30" s="80">
        <f t="shared" si="1"/>
        <v>0</v>
      </c>
      <c r="AG30" s="72">
        <v>0</v>
      </c>
      <c r="AH30" s="72">
        <v>0</v>
      </c>
      <c r="AI30" s="117" t="s">
        <v>74</v>
      </c>
      <c r="AJ30" s="72">
        <v>0</v>
      </c>
      <c r="AK30" s="117" t="s">
        <v>74</v>
      </c>
      <c r="AL30" s="117" t="s">
        <v>74</v>
      </c>
      <c r="AM30" s="80">
        <f t="shared" si="2"/>
        <v>0</v>
      </c>
      <c r="AN30" s="244">
        <f>+K30+AC30-AH30</f>
        <v>19080000</v>
      </c>
      <c r="AO30" s="73" t="s">
        <v>66</v>
      </c>
      <c r="AP30" s="72">
        <f t="shared" si="3"/>
        <v>19080000</v>
      </c>
      <c r="AQ30" s="73" t="s">
        <v>95</v>
      </c>
      <c r="AR30" s="72">
        <v>0</v>
      </c>
      <c r="AS30" s="118" t="s">
        <v>74</v>
      </c>
      <c r="AT30" s="249">
        <f t="shared" si="4"/>
        <v>1080000</v>
      </c>
      <c r="AU30" s="250">
        <v>18000000</v>
      </c>
      <c r="AV30" s="84">
        <f t="shared" si="5"/>
        <v>5.6603773584905662E-2</v>
      </c>
      <c r="AW30" s="118" t="s">
        <v>74</v>
      </c>
      <c r="AX30" s="73" t="s">
        <v>106</v>
      </c>
      <c r="AY30" s="192" t="s">
        <v>391</v>
      </c>
      <c r="AZ30" s="70" t="s">
        <v>66</v>
      </c>
      <c r="BA30" s="70" t="s">
        <v>66</v>
      </c>
    </row>
    <row r="31" spans="2:53" s="12" customFormat="1" ht="12.75" x14ac:dyDescent="0.2">
      <c r="B31" s="70">
        <v>2024</v>
      </c>
      <c r="C31" s="70">
        <v>891780111</v>
      </c>
      <c r="D31" s="71" t="s">
        <v>63</v>
      </c>
      <c r="E31" s="72" t="s">
        <v>390</v>
      </c>
      <c r="F31" s="192" t="s">
        <v>389</v>
      </c>
      <c r="G31" s="73">
        <v>0</v>
      </c>
      <c r="H31" s="73" t="s">
        <v>72</v>
      </c>
      <c r="I31" s="70" t="s">
        <v>258</v>
      </c>
      <c r="J31" s="72" t="s">
        <v>388</v>
      </c>
      <c r="K31" s="237">
        <v>20140000</v>
      </c>
      <c r="L31" s="70" t="s">
        <v>67</v>
      </c>
      <c r="M31" s="72" t="s">
        <v>387</v>
      </c>
      <c r="N31" s="192">
        <v>36386177</v>
      </c>
      <c r="O31" s="189">
        <v>39</v>
      </c>
      <c r="P31" s="228">
        <v>45306</v>
      </c>
      <c r="Q31" s="241">
        <v>524300000</v>
      </c>
      <c r="R31" s="228">
        <v>45310</v>
      </c>
      <c r="S31" s="72">
        <f>+K31</f>
        <v>20140000</v>
      </c>
      <c r="T31" s="73" t="s">
        <v>65</v>
      </c>
      <c r="U31" s="229">
        <v>39049658</v>
      </c>
      <c r="V31" s="72" t="s">
        <v>303</v>
      </c>
      <c r="W31" s="228">
        <v>45310</v>
      </c>
      <c r="X31" s="228">
        <v>45313</v>
      </c>
      <c r="Y31" s="230" t="s">
        <v>74</v>
      </c>
      <c r="Z31" s="228">
        <v>45473</v>
      </c>
      <c r="AA31" s="80">
        <f t="shared" si="0"/>
        <v>160</v>
      </c>
      <c r="AB31" s="72">
        <v>0</v>
      </c>
      <c r="AC31" s="72">
        <v>0</v>
      </c>
      <c r="AD31" s="72">
        <v>0</v>
      </c>
      <c r="AE31" s="81" t="s">
        <v>74</v>
      </c>
      <c r="AF31" s="80">
        <f t="shared" si="1"/>
        <v>0</v>
      </c>
      <c r="AG31" s="72">
        <v>0</v>
      </c>
      <c r="AH31" s="72">
        <v>0</v>
      </c>
      <c r="AI31" s="117" t="s">
        <v>74</v>
      </c>
      <c r="AJ31" s="72">
        <v>0</v>
      </c>
      <c r="AK31" s="117" t="s">
        <v>74</v>
      </c>
      <c r="AL31" s="117" t="s">
        <v>74</v>
      </c>
      <c r="AM31" s="80">
        <f t="shared" si="2"/>
        <v>0</v>
      </c>
      <c r="AN31" s="244">
        <f>+K31+AC31-AH31</f>
        <v>20140000</v>
      </c>
      <c r="AO31" s="73" t="s">
        <v>66</v>
      </c>
      <c r="AP31" s="72">
        <f t="shared" si="3"/>
        <v>20140000</v>
      </c>
      <c r="AQ31" s="73" t="s">
        <v>95</v>
      </c>
      <c r="AR31" s="72">
        <v>0</v>
      </c>
      <c r="AS31" s="118" t="s">
        <v>74</v>
      </c>
      <c r="AT31" s="249">
        <f t="shared" si="4"/>
        <v>1140000</v>
      </c>
      <c r="AU31" s="250">
        <v>19000000</v>
      </c>
      <c r="AV31" s="84">
        <f t="shared" si="5"/>
        <v>5.6603773584905662E-2</v>
      </c>
      <c r="AW31" s="118" t="s">
        <v>74</v>
      </c>
      <c r="AX31" s="73" t="s">
        <v>106</v>
      </c>
      <c r="AY31" s="192" t="s">
        <v>386</v>
      </c>
      <c r="AZ31" s="70" t="s">
        <v>66</v>
      </c>
      <c r="BA31" s="70" t="s">
        <v>66</v>
      </c>
    </row>
    <row r="32" spans="2:53" s="12" customFormat="1" ht="12.75" x14ac:dyDescent="0.2">
      <c r="B32" s="70">
        <v>2024</v>
      </c>
      <c r="C32" s="70">
        <v>891780111</v>
      </c>
      <c r="D32" s="71" t="s">
        <v>63</v>
      </c>
      <c r="E32" s="72" t="s">
        <v>385</v>
      </c>
      <c r="F32" s="192" t="s">
        <v>384</v>
      </c>
      <c r="G32" s="73">
        <v>0</v>
      </c>
      <c r="H32" s="73" t="s">
        <v>72</v>
      </c>
      <c r="I32" s="70" t="s">
        <v>258</v>
      </c>
      <c r="J32" s="72" t="s">
        <v>383</v>
      </c>
      <c r="K32" s="237">
        <v>20140000</v>
      </c>
      <c r="L32" s="70" t="s">
        <v>67</v>
      </c>
      <c r="M32" s="72" t="s">
        <v>382</v>
      </c>
      <c r="N32" s="192">
        <v>1082984449</v>
      </c>
      <c r="O32" s="189">
        <v>39</v>
      </c>
      <c r="P32" s="228">
        <v>45306</v>
      </c>
      <c r="Q32" s="241">
        <v>524300000</v>
      </c>
      <c r="R32" s="228">
        <v>45310</v>
      </c>
      <c r="S32" s="72">
        <f>+K32</f>
        <v>20140000</v>
      </c>
      <c r="T32" s="73" t="s">
        <v>65</v>
      </c>
      <c r="U32" s="229">
        <v>39049658</v>
      </c>
      <c r="V32" s="72" t="s">
        <v>303</v>
      </c>
      <c r="W32" s="228">
        <v>45310</v>
      </c>
      <c r="X32" s="228">
        <v>45313</v>
      </c>
      <c r="Y32" s="230" t="s">
        <v>74</v>
      </c>
      <c r="Z32" s="228">
        <v>45473</v>
      </c>
      <c r="AA32" s="80">
        <f t="shared" si="0"/>
        <v>160</v>
      </c>
      <c r="AB32" s="72">
        <v>0</v>
      </c>
      <c r="AC32" s="72">
        <v>0</v>
      </c>
      <c r="AD32" s="72">
        <v>0</v>
      </c>
      <c r="AE32" s="81" t="s">
        <v>74</v>
      </c>
      <c r="AF32" s="80">
        <f t="shared" si="1"/>
        <v>0</v>
      </c>
      <c r="AG32" s="72">
        <v>0</v>
      </c>
      <c r="AH32" s="72">
        <v>0</v>
      </c>
      <c r="AI32" s="117" t="s">
        <v>74</v>
      </c>
      <c r="AJ32" s="72">
        <v>0</v>
      </c>
      <c r="AK32" s="117" t="s">
        <v>74</v>
      </c>
      <c r="AL32" s="117" t="s">
        <v>74</v>
      </c>
      <c r="AM32" s="80">
        <f t="shared" si="2"/>
        <v>0</v>
      </c>
      <c r="AN32" s="244">
        <f>+K32+AC32-AH32</f>
        <v>20140000</v>
      </c>
      <c r="AO32" s="73" t="s">
        <v>66</v>
      </c>
      <c r="AP32" s="72">
        <f t="shared" si="3"/>
        <v>20140000</v>
      </c>
      <c r="AQ32" s="73" t="s">
        <v>95</v>
      </c>
      <c r="AR32" s="72">
        <v>0</v>
      </c>
      <c r="AS32" s="118" t="s">
        <v>74</v>
      </c>
      <c r="AT32" s="249">
        <f t="shared" si="4"/>
        <v>1140000</v>
      </c>
      <c r="AU32" s="250">
        <v>19000000</v>
      </c>
      <c r="AV32" s="84">
        <f t="shared" si="5"/>
        <v>5.6603773584905662E-2</v>
      </c>
      <c r="AW32" s="118" t="s">
        <v>74</v>
      </c>
      <c r="AX32" s="73" t="s">
        <v>106</v>
      </c>
      <c r="AY32" s="192" t="s">
        <v>381</v>
      </c>
      <c r="AZ32" s="70" t="s">
        <v>66</v>
      </c>
      <c r="BA32" s="70" t="s">
        <v>66</v>
      </c>
    </row>
    <row r="33" spans="2:53" s="12" customFormat="1" ht="12.75" x14ac:dyDescent="0.2">
      <c r="B33" s="70">
        <v>2024</v>
      </c>
      <c r="C33" s="70">
        <v>891780111</v>
      </c>
      <c r="D33" s="71" t="s">
        <v>63</v>
      </c>
      <c r="E33" s="72" t="s">
        <v>380</v>
      </c>
      <c r="F33" s="192" t="s">
        <v>379</v>
      </c>
      <c r="G33" s="73">
        <v>0</v>
      </c>
      <c r="H33" s="73" t="s">
        <v>72</v>
      </c>
      <c r="I33" s="70" t="s">
        <v>258</v>
      </c>
      <c r="J33" s="72" t="s">
        <v>378</v>
      </c>
      <c r="K33" s="237">
        <v>18550000</v>
      </c>
      <c r="L33" s="70" t="s">
        <v>67</v>
      </c>
      <c r="M33" s="72" t="s">
        <v>377</v>
      </c>
      <c r="N33" s="192">
        <v>1045710831</v>
      </c>
      <c r="O33" s="189">
        <v>36</v>
      </c>
      <c r="P33" s="228">
        <v>45306</v>
      </c>
      <c r="Q33" s="241">
        <v>734700000</v>
      </c>
      <c r="R33" s="228">
        <v>45310</v>
      </c>
      <c r="S33" s="72">
        <f>+K33</f>
        <v>18550000</v>
      </c>
      <c r="T33" s="73" t="s">
        <v>65</v>
      </c>
      <c r="U33" s="229">
        <v>85155551</v>
      </c>
      <c r="V33" s="72" t="s">
        <v>255</v>
      </c>
      <c r="W33" s="228">
        <v>45310</v>
      </c>
      <c r="X33" s="228">
        <v>45313</v>
      </c>
      <c r="Y33" s="230" t="s">
        <v>74</v>
      </c>
      <c r="Z33" s="228">
        <v>45473</v>
      </c>
      <c r="AA33" s="80">
        <f t="shared" si="0"/>
        <v>160</v>
      </c>
      <c r="AB33" s="72">
        <v>0</v>
      </c>
      <c r="AC33" s="72">
        <v>0</v>
      </c>
      <c r="AD33" s="72">
        <v>0</v>
      </c>
      <c r="AE33" s="81" t="s">
        <v>74</v>
      </c>
      <c r="AF33" s="80">
        <f t="shared" si="1"/>
        <v>0</v>
      </c>
      <c r="AG33" s="72">
        <v>0</v>
      </c>
      <c r="AH33" s="72">
        <v>0</v>
      </c>
      <c r="AI33" s="117" t="s">
        <v>74</v>
      </c>
      <c r="AJ33" s="72">
        <v>0</v>
      </c>
      <c r="AK33" s="117" t="s">
        <v>74</v>
      </c>
      <c r="AL33" s="117" t="s">
        <v>74</v>
      </c>
      <c r="AM33" s="80">
        <f t="shared" si="2"/>
        <v>0</v>
      </c>
      <c r="AN33" s="244">
        <f>+K33+AC33-AH33</f>
        <v>18550000</v>
      </c>
      <c r="AO33" s="73" t="s">
        <v>66</v>
      </c>
      <c r="AP33" s="72">
        <f t="shared" si="3"/>
        <v>18550000</v>
      </c>
      <c r="AQ33" s="73" t="s">
        <v>95</v>
      </c>
      <c r="AR33" s="72">
        <v>0</v>
      </c>
      <c r="AS33" s="118" t="s">
        <v>74</v>
      </c>
      <c r="AT33" s="249">
        <f t="shared" si="4"/>
        <v>1050000</v>
      </c>
      <c r="AU33" s="250">
        <v>17500000</v>
      </c>
      <c r="AV33" s="84">
        <f t="shared" si="5"/>
        <v>5.6603773584905662E-2</v>
      </c>
      <c r="AW33" s="118" t="s">
        <v>74</v>
      </c>
      <c r="AX33" s="73" t="s">
        <v>106</v>
      </c>
      <c r="AY33" s="192" t="s">
        <v>376</v>
      </c>
      <c r="AZ33" s="70" t="s">
        <v>66</v>
      </c>
      <c r="BA33" s="70" t="s">
        <v>66</v>
      </c>
    </row>
    <row r="34" spans="2:53" s="12" customFormat="1" ht="12.75" x14ac:dyDescent="0.2">
      <c r="B34" s="70">
        <v>2024</v>
      </c>
      <c r="C34" s="70">
        <v>891780111</v>
      </c>
      <c r="D34" s="71" t="s">
        <v>63</v>
      </c>
      <c r="E34" s="72" t="s">
        <v>375</v>
      </c>
      <c r="F34" s="192" t="s">
        <v>374</v>
      </c>
      <c r="G34" s="73">
        <v>0</v>
      </c>
      <c r="H34" s="73" t="s">
        <v>72</v>
      </c>
      <c r="I34" s="70" t="s">
        <v>258</v>
      </c>
      <c r="J34" s="72" t="s">
        <v>373</v>
      </c>
      <c r="K34" s="237">
        <v>29790000</v>
      </c>
      <c r="L34" s="70" t="s">
        <v>67</v>
      </c>
      <c r="M34" s="72" t="s">
        <v>372</v>
      </c>
      <c r="N34" s="192">
        <v>85155278</v>
      </c>
      <c r="O34" s="189">
        <v>38</v>
      </c>
      <c r="P34" s="228">
        <v>45306</v>
      </c>
      <c r="Q34" s="241">
        <v>585250000</v>
      </c>
      <c r="R34" s="228">
        <v>45310</v>
      </c>
      <c r="S34" s="72">
        <f>+K34</f>
        <v>29790000</v>
      </c>
      <c r="T34" s="73" t="s">
        <v>65</v>
      </c>
      <c r="U34" s="229">
        <v>1082884010</v>
      </c>
      <c r="V34" s="72" t="s">
        <v>272</v>
      </c>
      <c r="W34" s="228">
        <v>45310</v>
      </c>
      <c r="X34" s="228">
        <v>45313</v>
      </c>
      <c r="Y34" s="230" t="s">
        <v>74</v>
      </c>
      <c r="Z34" s="228">
        <v>45473</v>
      </c>
      <c r="AA34" s="80">
        <f t="shared" si="0"/>
        <v>160</v>
      </c>
      <c r="AB34" s="72">
        <v>0</v>
      </c>
      <c r="AC34" s="72">
        <v>0</v>
      </c>
      <c r="AD34" s="72">
        <v>0</v>
      </c>
      <c r="AE34" s="81" t="s">
        <v>74</v>
      </c>
      <c r="AF34" s="80">
        <f t="shared" si="1"/>
        <v>0</v>
      </c>
      <c r="AG34" s="72">
        <v>0</v>
      </c>
      <c r="AH34" s="72">
        <v>0</v>
      </c>
      <c r="AI34" s="117" t="s">
        <v>74</v>
      </c>
      <c r="AJ34" s="72">
        <v>0</v>
      </c>
      <c r="AK34" s="117" t="s">
        <v>74</v>
      </c>
      <c r="AL34" s="117" t="s">
        <v>74</v>
      </c>
      <c r="AM34" s="80">
        <f t="shared" si="2"/>
        <v>0</v>
      </c>
      <c r="AN34" s="244">
        <f>+K34+AC34-AH34</f>
        <v>29790000</v>
      </c>
      <c r="AO34" s="73" t="s">
        <v>66</v>
      </c>
      <c r="AP34" s="72">
        <f t="shared" si="3"/>
        <v>29790000</v>
      </c>
      <c r="AQ34" s="73" t="s">
        <v>95</v>
      </c>
      <c r="AR34" s="72">
        <v>0</v>
      </c>
      <c r="AS34" s="118" t="s">
        <v>74</v>
      </c>
      <c r="AT34" s="249">
        <f t="shared" si="4"/>
        <v>1290000</v>
      </c>
      <c r="AU34" s="250">
        <v>28500000</v>
      </c>
      <c r="AV34" s="84">
        <f t="shared" si="5"/>
        <v>4.3303121852970798E-2</v>
      </c>
      <c r="AW34" s="118" t="s">
        <v>74</v>
      </c>
      <c r="AX34" s="73" t="s">
        <v>106</v>
      </c>
      <c r="AY34" s="192" t="s">
        <v>371</v>
      </c>
      <c r="AZ34" s="70" t="s">
        <v>66</v>
      </c>
      <c r="BA34" s="70" t="s">
        <v>66</v>
      </c>
    </row>
    <row r="35" spans="2:53" s="12" customFormat="1" ht="12.75" x14ac:dyDescent="0.2">
      <c r="B35" s="70">
        <v>2024</v>
      </c>
      <c r="C35" s="70">
        <v>891780111</v>
      </c>
      <c r="D35" s="71" t="s">
        <v>63</v>
      </c>
      <c r="E35" s="72" t="s">
        <v>370</v>
      </c>
      <c r="F35" s="192" t="s">
        <v>369</v>
      </c>
      <c r="G35" s="73">
        <v>0</v>
      </c>
      <c r="H35" s="73" t="s">
        <v>72</v>
      </c>
      <c r="I35" s="70" t="s">
        <v>258</v>
      </c>
      <c r="J35" s="72" t="s">
        <v>368</v>
      </c>
      <c r="K35" s="237">
        <v>18550000</v>
      </c>
      <c r="L35" s="70" t="s">
        <v>67</v>
      </c>
      <c r="M35" s="72" t="s">
        <v>367</v>
      </c>
      <c r="N35" s="192">
        <v>1083023702</v>
      </c>
      <c r="O35" s="189">
        <v>35</v>
      </c>
      <c r="P35" s="228">
        <v>45306</v>
      </c>
      <c r="Q35" s="241">
        <v>807300000</v>
      </c>
      <c r="R35" s="228">
        <v>45310</v>
      </c>
      <c r="S35" s="72">
        <f>+K35</f>
        <v>18550000</v>
      </c>
      <c r="T35" s="73" t="s">
        <v>65</v>
      </c>
      <c r="U35" s="229">
        <v>1082903415</v>
      </c>
      <c r="V35" s="72" t="s">
        <v>287</v>
      </c>
      <c r="W35" s="228">
        <v>45310</v>
      </c>
      <c r="X35" s="228">
        <v>45313</v>
      </c>
      <c r="Y35" s="230" t="s">
        <v>74</v>
      </c>
      <c r="Z35" s="228">
        <v>45473</v>
      </c>
      <c r="AA35" s="80">
        <f t="shared" si="0"/>
        <v>160</v>
      </c>
      <c r="AB35" s="72">
        <v>0</v>
      </c>
      <c r="AC35" s="72">
        <v>0</v>
      </c>
      <c r="AD35" s="72">
        <v>0</v>
      </c>
      <c r="AE35" s="81" t="s">
        <v>74</v>
      </c>
      <c r="AF35" s="80">
        <f t="shared" si="1"/>
        <v>0</v>
      </c>
      <c r="AG35" s="72">
        <v>0</v>
      </c>
      <c r="AH35" s="72">
        <v>0</v>
      </c>
      <c r="AI35" s="117" t="s">
        <v>74</v>
      </c>
      <c r="AJ35" s="72">
        <v>0</v>
      </c>
      <c r="AK35" s="117" t="s">
        <v>74</v>
      </c>
      <c r="AL35" s="117" t="s">
        <v>74</v>
      </c>
      <c r="AM35" s="80">
        <f t="shared" si="2"/>
        <v>0</v>
      </c>
      <c r="AN35" s="244">
        <f>+K35+AC35-AH35</f>
        <v>18550000</v>
      </c>
      <c r="AO35" s="73" t="s">
        <v>66</v>
      </c>
      <c r="AP35" s="72">
        <f t="shared" si="3"/>
        <v>18550000</v>
      </c>
      <c r="AQ35" s="73" t="s">
        <v>95</v>
      </c>
      <c r="AR35" s="72">
        <v>0</v>
      </c>
      <c r="AS35" s="118" t="s">
        <v>74</v>
      </c>
      <c r="AT35" s="249">
        <f t="shared" si="4"/>
        <v>1050000</v>
      </c>
      <c r="AU35" s="250">
        <v>17500000</v>
      </c>
      <c r="AV35" s="84">
        <f t="shared" si="5"/>
        <v>5.6603773584905662E-2</v>
      </c>
      <c r="AW35" s="118" t="s">
        <v>74</v>
      </c>
      <c r="AX35" s="73" t="s">
        <v>106</v>
      </c>
      <c r="AY35" s="192" t="s">
        <v>366</v>
      </c>
      <c r="AZ35" s="70" t="s">
        <v>66</v>
      </c>
      <c r="BA35" s="70" t="s">
        <v>66</v>
      </c>
    </row>
    <row r="36" spans="2:53" s="12" customFormat="1" ht="12.75" x14ac:dyDescent="0.2">
      <c r="B36" s="70">
        <v>2024</v>
      </c>
      <c r="C36" s="70">
        <v>891780111</v>
      </c>
      <c r="D36" s="71" t="s">
        <v>63</v>
      </c>
      <c r="E36" s="72" t="s">
        <v>365</v>
      </c>
      <c r="F36" s="192" t="s">
        <v>364</v>
      </c>
      <c r="G36" s="73">
        <v>0</v>
      </c>
      <c r="H36" s="73" t="s">
        <v>72</v>
      </c>
      <c r="I36" s="70" t="s">
        <v>258</v>
      </c>
      <c r="J36" s="72" t="s">
        <v>363</v>
      </c>
      <c r="K36" s="237">
        <v>19080000</v>
      </c>
      <c r="L36" s="70" t="s">
        <v>67</v>
      </c>
      <c r="M36" s="72" t="s">
        <v>362</v>
      </c>
      <c r="N36" s="192">
        <v>1082990677</v>
      </c>
      <c r="O36" s="189">
        <v>38</v>
      </c>
      <c r="P36" s="228">
        <v>45306</v>
      </c>
      <c r="Q36" s="241">
        <v>585250000</v>
      </c>
      <c r="R36" s="228">
        <v>45310</v>
      </c>
      <c r="S36" s="72">
        <f>+K36</f>
        <v>19080000</v>
      </c>
      <c r="T36" s="73" t="s">
        <v>65</v>
      </c>
      <c r="U36" s="229">
        <v>1082884010</v>
      </c>
      <c r="V36" s="72" t="s">
        <v>272</v>
      </c>
      <c r="W36" s="228">
        <v>45310</v>
      </c>
      <c r="X36" s="228">
        <v>45313</v>
      </c>
      <c r="Y36" s="230" t="s">
        <v>74</v>
      </c>
      <c r="Z36" s="228">
        <v>45473</v>
      </c>
      <c r="AA36" s="80">
        <f t="shared" si="0"/>
        <v>160</v>
      </c>
      <c r="AB36" s="72">
        <v>0</v>
      </c>
      <c r="AC36" s="72">
        <v>0</v>
      </c>
      <c r="AD36" s="72">
        <v>0</v>
      </c>
      <c r="AE36" s="81" t="s">
        <v>74</v>
      </c>
      <c r="AF36" s="80">
        <f t="shared" si="1"/>
        <v>0</v>
      </c>
      <c r="AG36" s="72">
        <v>0</v>
      </c>
      <c r="AH36" s="72">
        <v>0</v>
      </c>
      <c r="AI36" s="117" t="s">
        <v>74</v>
      </c>
      <c r="AJ36" s="72">
        <v>0</v>
      </c>
      <c r="AK36" s="117" t="s">
        <v>74</v>
      </c>
      <c r="AL36" s="117" t="s">
        <v>74</v>
      </c>
      <c r="AM36" s="80">
        <f t="shared" si="2"/>
        <v>0</v>
      </c>
      <c r="AN36" s="244">
        <f>+K36+AC36-AH36</f>
        <v>19080000</v>
      </c>
      <c r="AO36" s="73" t="s">
        <v>66</v>
      </c>
      <c r="AP36" s="72">
        <f t="shared" si="3"/>
        <v>19080000</v>
      </c>
      <c r="AQ36" s="73" t="s">
        <v>95</v>
      </c>
      <c r="AR36" s="72">
        <v>0</v>
      </c>
      <c r="AS36" s="118" t="s">
        <v>74</v>
      </c>
      <c r="AT36" s="249">
        <f t="shared" si="4"/>
        <v>1080000</v>
      </c>
      <c r="AU36" s="250">
        <v>18000000</v>
      </c>
      <c r="AV36" s="84">
        <f t="shared" si="5"/>
        <v>5.6603773584905662E-2</v>
      </c>
      <c r="AW36" s="118" t="s">
        <v>74</v>
      </c>
      <c r="AX36" s="73" t="s">
        <v>106</v>
      </c>
      <c r="AY36" s="192" t="s">
        <v>361</v>
      </c>
      <c r="AZ36" s="70" t="s">
        <v>66</v>
      </c>
      <c r="BA36" s="70" t="s">
        <v>66</v>
      </c>
    </row>
    <row r="37" spans="2:53" s="12" customFormat="1" ht="12.75" x14ac:dyDescent="0.2">
      <c r="B37" s="70">
        <v>2024</v>
      </c>
      <c r="C37" s="70">
        <v>891780111</v>
      </c>
      <c r="D37" s="71" t="s">
        <v>63</v>
      </c>
      <c r="E37" s="72" t="s">
        <v>360</v>
      </c>
      <c r="F37" s="192" t="s">
        <v>359</v>
      </c>
      <c r="G37" s="73">
        <v>0</v>
      </c>
      <c r="H37" s="73" t="s">
        <v>72</v>
      </c>
      <c r="I37" s="70" t="s">
        <v>258</v>
      </c>
      <c r="J37" s="72" t="s">
        <v>358</v>
      </c>
      <c r="K37" s="237">
        <v>21200000</v>
      </c>
      <c r="L37" s="70" t="s">
        <v>67</v>
      </c>
      <c r="M37" s="72" t="s">
        <v>357</v>
      </c>
      <c r="N37" s="192">
        <v>1082950124</v>
      </c>
      <c r="O37" s="189">
        <v>38</v>
      </c>
      <c r="P37" s="228">
        <v>45306</v>
      </c>
      <c r="Q37" s="241">
        <v>585250000</v>
      </c>
      <c r="R37" s="228">
        <v>45310</v>
      </c>
      <c r="S37" s="72">
        <f>+K37</f>
        <v>21200000</v>
      </c>
      <c r="T37" s="73" t="s">
        <v>65</v>
      </c>
      <c r="U37" s="229">
        <v>1082884010</v>
      </c>
      <c r="V37" s="72" t="s">
        <v>272</v>
      </c>
      <c r="W37" s="228">
        <v>45310</v>
      </c>
      <c r="X37" s="228">
        <v>45313</v>
      </c>
      <c r="Y37" s="230" t="s">
        <v>74</v>
      </c>
      <c r="Z37" s="228">
        <v>45473</v>
      </c>
      <c r="AA37" s="80">
        <f t="shared" si="0"/>
        <v>160</v>
      </c>
      <c r="AB37" s="72">
        <v>0</v>
      </c>
      <c r="AC37" s="72">
        <v>0</v>
      </c>
      <c r="AD37" s="72">
        <v>0</v>
      </c>
      <c r="AE37" s="81" t="s">
        <v>74</v>
      </c>
      <c r="AF37" s="80">
        <f t="shared" si="1"/>
        <v>0</v>
      </c>
      <c r="AG37" s="72">
        <v>0</v>
      </c>
      <c r="AH37" s="72">
        <v>0</v>
      </c>
      <c r="AI37" s="117" t="s">
        <v>74</v>
      </c>
      <c r="AJ37" s="72">
        <v>0</v>
      </c>
      <c r="AK37" s="117" t="s">
        <v>74</v>
      </c>
      <c r="AL37" s="117" t="s">
        <v>74</v>
      </c>
      <c r="AM37" s="80">
        <f t="shared" si="2"/>
        <v>0</v>
      </c>
      <c r="AN37" s="244">
        <f>+K37+AC37-AH37</f>
        <v>21200000</v>
      </c>
      <c r="AO37" s="73" t="s">
        <v>66</v>
      </c>
      <c r="AP37" s="72">
        <f t="shared" si="3"/>
        <v>21200000</v>
      </c>
      <c r="AQ37" s="73" t="s">
        <v>95</v>
      </c>
      <c r="AR37" s="72">
        <v>0</v>
      </c>
      <c r="AS37" s="118" t="s">
        <v>74</v>
      </c>
      <c r="AT37" s="249">
        <f t="shared" si="4"/>
        <v>1200000</v>
      </c>
      <c r="AU37" s="250">
        <v>20000000</v>
      </c>
      <c r="AV37" s="84">
        <f t="shared" si="5"/>
        <v>5.6603773584905662E-2</v>
      </c>
      <c r="AW37" s="118" t="s">
        <v>74</v>
      </c>
      <c r="AX37" s="73" t="s">
        <v>106</v>
      </c>
      <c r="AY37" s="190" t="s">
        <v>356</v>
      </c>
      <c r="AZ37" s="70" t="s">
        <v>66</v>
      </c>
      <c r="BA37" s="70" t="s">
        <v>66</v>
      </c>
    </row>
    <row r="38" spans="2:53" s="12" customFormat="1" ht="12.75" x14ac:dyDescent="0.2">
      <c r="B38" s="70">
        <v>2024</v>
      </c>
      <c r="C38" s="70">
        <v>891780111</v>
      </c>
      <c r="D38" s="71" t="s">
        <v>63</v>
      </c>
      <c r="E38" s="72" t="s">
        <v>355</v>
      </c>
      <c r="F38" s="192" t="s">
        <v>354</v>
      </c>
      <c r="G38" s="73">
        <v>0</v>
      </c>
      <c r="H38" s="73" t="s">
        <v>72</v>
      </c>
      <c r="I38" s="70" t="s">
        <v>258</v>
      </c>
      <c r="J38" s="72" t="s">
        <v>353</v>
      </c>
      <c r="K38" s="237">
        <v>20140000</v>
      </c>
      <c r="L38" s="70" t="s">
        <v>67</v>
      </c>
      <c r="M38" s="72" t="s">
        <v>352</v>
      </c>
      <c r="N38" s="192">
        <v>1047476135</v>
      </c>
      <c r="O38" s="189">
        <v>38</v>
      </c>
      <c r="P38" s="228">
        <v>45306</v>
      </c>
      <c r="Q38" s="241">
        <v>585250000</v>
      </c>
      <c r="R38" s="228">
        <v>45310</v>
      </c>
      <c r="S38" s="72">
        <f>+K38</f>
        <v>20140000</v>
      </c>
      <c r="T38" s="73" t="s">
        <v>65</v>
      </c>
      <c r="U38" s="229">
        <v>1082884010</v>
      </c>
      <c r="V38" s="72" t="s">
        <v>272</v>
      </c>
      <c r="W38" s="228">
        <v>45310</v>
      </c>
      <c r="X38" s="228">
        <v>45313</v>
      </c>
      <c r="Y38" s="230" t="s">
        <v>74</v>
      </c>
      <c r="Z38" s="228">
        <v>45473</v>
      </c>
      <c r="AA38" s="80">
        <f t="shared" si="0"/>
        <v>160</v>
      </c>
      <c r="AB38" s="72">
        <v>0</v>
      </c>
      <c r="AC38" s="72">
        <v>0</v>
      </c>
      <c r="AD38" s="72">
        <v>0</v>
      </c>
      <c r="AE38" s="81" t="s">
        <v>74</v>
      </c>
      <c r="AF38" s="80">
        <f t="shared" si="1"/>
        <v>0</v>
      </c>
      <c r="AG38" s="72">
        <v>0</v>
      </c>
      <c r="AH38" s="72">
        <v>0</v>
      </c>
      <c r="AI38" s="117" t="s">
        <v>74</v>
      </c>
      <c r="AJ38" s="72">
        <v>0</v>
      </c>
      <c r="AK38" s="117" t="s">
        <v>74</v>
      </c>
      <c r="AL38" s="117" t="s">
        <v>74</v>
      </c>
      <c r="AM38" s="80">
        <f t="shared" si="2"/>
        <v>0</v>
      </c>
      <c r="AN38" s="244">
        <f>+K38+AC38-AH38</f>
        <v>20140000</v>
      </c>
      <c r="AO38" s="73" t="s">
        <v>66</v>
      </c>
      <c r="AP38" s="72">
        <f t="shared" si="3"/>
        <v>20140000</v>
      </c>
      <c r="AQ38" s="73" t="s">
        <v>95</v>
      </c>
      <c r="AR38" s="72">
        <v>0</v>
      </c>
      <c r="AS38" s="118" t="s">
        <v>74</v>
      </c>
      <c r="AT38" s="249">
        <f t="shared" si="4"/>
        <v>1140000</v>
      </c>
      <c r="AU38" s="250">
        <v>19000000</v>
      </c>
      <c r="AV38" s="84">
        <f t="shared" si="5"/>
        <v>5.6603773584905662E-2</v>
      </c>
      <c r="AW38" s="118" t="s">
        <v>74</v>
      </c>
      <c r="AX38" s="73" t="s">
        <v>106</v>
      </c>
      <c r="AY38" s="192" t="s">
        <v>351</v>
      </c>
      <c r="AZ38" s="70" t="s">
        <v>66</v>
      </c>
      <c r="BA38" s="70" t="s">
        <v>66</v>
      </c>
    </row>
    <row r="39" spans="2:53" s="12" customFormat="1" ht="12.75" x14ac:dyDescent="0.2">
      <c r="B39" s="70">
        <v>2024</v>
      </c>
      <c r="C39" s="70">
        <v>891780111</v>
      </c>
      <c r="D39" s="71" t="s">
        <v>63</v>
      </c>
      <c r="E39" s="72" t="s">
        <v>350</v>
      </c>
      <c r="F39" s="192" t="s">
        <v>349</v>
      </c>
      <c r="G39" s="73">
        <v>0</v>
      </c>
      <c r="H39" s="73" t="s">
        <v>72</v>
      </c>
      <c r="I39" s="70" t="s">
        <v>258</v>
      </c>
      <c r="J39" s="72" t="s">
        <v>348</v>
      </c>
      <c r="K39" s="237">
        <v>17490000</v>
      </c>
      <c r="L39" s="70" t="s">
        <v>67</v>
      </c>
      <c r="M39" s="72" t="s">
        <v>347</v>
      </c>
      <c r="N39" s="192">
        <v>1082868615</v>
      </c>
      <c r="O39" s="189">
        <v>36</v>
      </c>
      <c r="P39" s="228">
        <v>45306</v>
      </c>
      <c r="Q39" s="241">
        <v>734700000</v>
      </c>
      <c r="R39" s="228">
        <v>45310</v>
      </c>
      <c r="S39" s="72">
        <f>+K39</f>
        <v>17490000</v>
      </c>
      <c r="T39" s="73" t="s">
        <v>65</v>
      </c>
      <c r="U39" s="229">
        <v>85155551</v>
      </c>
      <c r="V39" s="72" t="s">
        <v>255</v>
      </c>
      <c r="W39" s="228">
        <v>45310</v>
      </c>
      <c r="X39" s="228">
        <v>45313</v>
      </c>
      <c r="Y39" s="230" t="s">
        <v>74</v>
      </c>
      <c r="Z39" s="228">
        <v>45473</v>
      </c>
      <c r="AA39" s="80">
        <f t="shared" si="0"/>
        <v>160</v>
      </c>
      <c r="AB39" s="72">
        <v>0</v>
      </c>
      <c r="AC39" s="72">
        <v>0</v>
      </c>
      <c r="AD39" s="72">
        <v>0</v>
      </c>
      <c r="AE39" s="81" t="s">
        <v>74</v>
      </c>
      <c r="AF39" s="80">
        <f t="shared" si="1"/>
        <v>0</v>
      </c>
      <c r="AG39" s="72">
        <v>0</v>
      </c>
      <c r="AH39" s="72">
        <v>0</v>
      </c>
      <c r="AI39" s="117" t="s">
        <v>74</v>
      </c>
      <c r="AJ39" s="72">
        <v>0</v>
      </c>
      <c r="AK39" s="117" t="s">
        <v>74</v>
      </c>
      <c r="AL39" s="117" t="s">
        <v>74</v>
      </c>
      <c r="AM39" s="80">
        <f t="shared" si="2"/>
        <v>0</v>
      </c>
      <c r="AN39" s="244">
        <f>+K39+AC39-AH39</f>
        <v>17490000</v>
      </c>
      <c r="AO39" s="73" t="s">
        <v>66</v>
      </c>
      <c r="AP39" s="72">
        <f t="shared" si="3"/>
        <v>17490000</v>
      </c>
      <c r="AQ39" s="73" t="s">
        <v>95</v>
      </c>
      <c r="AR39" s="72">
        <v>0</v>
      </c>
      <c r="AS39" s="118" t="s">
        <v>74</v>
      </c>
      <c r="AT39" s="249">
        <f t="shared" si="4"/>
        <v>990000</v>
      </c>
      <c r="AU39" s="250">
        <v>16500000</v>
      </c>
      <c r="AV39" s="84">
        <f t="shared" si="5"/>
        <v>5.6603773584905662E-2</v>
      </c>
      <c r="AW39" s="118" t="s">
        <v>74</v>
      </c>
      <c r="AX39" s="73" t="s">
        <v>106</v>
      </c>
      <c r="AY39" s="192" t="s">
        <v>346</v>
      </c>
      <c r="AZ39" s="70" t="s">
        <v>66</v>
      </c>
      <c r="BA39" s="70" t="s">
        <v>66</v>
      </c>
    </row>
    <row r="40" spans="2:53" s="12" customFormat="1" ht="12.75" x14ac:dyDescent="0.2">
      <c r="B40" s="70">
        <v>2024</v>
      </c>
      <c r="C40" s="70">
        <v>891780111</v>
      </c>
      <c r="D40" s="71" t="s">
        <v>63</v>
      </c>
      <c r="E40" s="72" t="s">
        <v>345</v>
      </c>
      <c r="F40" s="192" t="s">
        <v>344</v>
      </c>
      <c r="G40" s="73">
        <v>0</v>
      </c>
      <c r="H40" s="73" t="s">
        <v>72</v>
      </c>
      <c r="I40" s="70" t="s">
        <v>258</v>
      </c>
      <c r="J40" s="72" t="s">
        <v>305</v>
      </c>
      <c r="K40" s="237">
        <v>20140000</v>
      </c>
      <c r="L40" s="70" t="s">
        <v>67</v>
      </c>
      <c r="M40" s="72" t="s">
        <v>343</v>
      </c>
      <c r="N40" s="227">
        <v>1083034324</v>
      </c>
      <c r="O40" s="189">
        <v>39</v>
      </c>
      <c r="P40" s="228">
        <v>45306</v>
      </c>
      <c r="Q40" s="241">
        <v>524300000</v>
      </c>
      <c r="R40" s="228">
        <v>45310</v>
      </c>
      <c r="S40" s="72">
        <f>+K40</f>
        <v>20140000</v>
      </c>
      <c r="T40" s="73" t="s">
        <v>65</v>
      </c>
      <c r="U40" s="229">
        <v>39049658</v>
      </c>
      <c r="V40" s="72" t="s">
        <v>303</v>
      </c>
      <c r="W40" s="228">
        <v>45310</v>
      </c>
      <c r="X40" s="228">
        <v>45313</v>
      </c>
      <c r="Y40" s="230" t="s">
        <v>74</v>
      </c>
      <c r="Z40" s="228">
        <v>45473</v>
      </c>
      <c r="AA40" s="80">
        <f t="shared" ref="AA40:AA57" si="6">+IF(Y40="1800-01-01",Z40-X40,Z40-Y40)</f>
        <v>160</v>
      </c>
      <c r="AB40" s="72">
        <v>0</v>
      </c>
      <c r="AC40" s="72">
        <v>0</v>
      </c>
      <c r="AD40" s="72">
        <v>0</v>
      </c>
      <c r="AE40" s="81" t="s">
        <v>74</v>
      </c>
      <c r="AF40" s="80">
        <f t="shared" ref="AF40:AF57" si="7">+IF(AE40="1800-01-01",0,AE40-Z40)</f>
        <v>0</v>
      </c>
      <c r="AG40" s="72">
        <v>0</v>
      </c>
      <c r="AH40" s="72">
        <v>0</v>
      </c>
      <c r="AI40" s="117" t="s">
        <v>74</v>
      </c>
      <c r="AJ40" s="72">
        <v>0</v>
      </c>
      <c r="AK40" s="117" t="s">
        <v>74</v>
      </c>
      <c r="AL40" s="117" t="s">
        <v>74</v>
      </c>
      <c r="AM40" s="80">
        <f t="shared" ref="AM40:AM57" si="8">+IF(AK40="1800-01-01",0,AL40-AK40)</f>
        <v>0</v>
      </c>
      <c r="AN40" s="244">
        <f>+K40+AC40-AH40</f>
        <v>20140000</v>
      </c>
      <c r="AO40" s="73" t="s">
        <v>66</v>
      </c>
      <c r="AP40" s="72">
        <f t="shared" ref="AP40:AP57" si="9">+AN40</f>
        <v>20140000</v>
      </c>
      <c r="AQ40" s="73" t="s">
        <v>95</v>
      </c>
      <c r="AR40" s="72">
        <v>0</v>
      </c>
      <c r="AS40" s="118" t="s">
        <v>74</v>
      </c>
      <c r="AT40" s="249">
        <f t="shared" ref="AT40:AT57" si="10">+AN40-AU40</f>
        <v>1140000</v>
      </c>
      <c r="AU40" s="250">
        <v>19000000</v>
      </c>
      <c r="AV40" s="84">
        <f t="shared" si="5"/>
        <v>5.6603773584905662E-2</v>
      </c>
      <c r="AW40" s="118" t="s">
        <v>74</v>
      </c>
      <c r="AX40" s="73" t="s">
        <v>106</v>
      </c>
      <c r="AY40" s="192" t="s">
        <v>342</v>
      </c>
      <c r="AZ40" s="70" t="s">
        <v>66</v>
      </c>
      <c r="BA40" s="70" t="s">
        <v>66</v>
      </c>
    </row>
    <row r="41" spans="2:53" s="12" customFormat="1" ht="12.75" x14ac:dyDescent="0.2">
      <c r="B41" s="70">
        <v>2024</v>
      </c>
      <c r="C41" s="70">
        <v>891780111</v>
      </c>
      <c r="D41" s="71" t="s">
        <v>63</v>
      </c>
      <c r="E41" s="72" t="s">
        <v>341</v>
      </c>
      <c r="F41" s="192" t="s">
        <v>340</v>
      </c>
      <c r="G41" s="73">
        <v>0</v>
      </c>
      <c r="H41" s="73" t="s">
        <v>72</v>
      </c>
      <c r="I41" s="70" t="s">
        <v>258</v>
      </c>
      <c r="J41" s="72" t="s">
        <v>339</v>
      </c>
      <c r="K41" s="237">
        <v>17490000</v>
      </c>
      <c r="L41" s="70" t="s">
        <v>67</v>
      </c>
      <c r="M41" s="72" t="s">
        <v>338</v>
      </c>
      <c r="N41" s="227">
        <v>1124006778</v>
      </c>
      <c r="O41" s="189">
        <v>36</v>
      </c>
      <c r="P41" s="228">
        <v>45306</v>
      </c>
      <c r="Q41" s="241">
        <v>734700000</v>
      </c>
      <c r="R41" s="228">
        <v>45310</v>
      </c>
      <c r="S41" s="72">
        <f>+K41</f>
        <v>17490000</v>
      </c>
      <c r="T41" s="73" t="s">
        <v>65</v>
      </c>
      <c r="U41" s="229">
        <v>85155551</v>
      </c>
      <c r="V41" s="72" t="s">
        <v>255</v>
      </c>
      <c r="W41" s="228">
        <v>45310</v>
      </c>
      <c r="X41" s="228">
        <v>45313</v>
      </c>
      <c r="Y41" s="230" t="s">
        <v>74</v>
      </c>
      <c r="Z41" s="228">
        <v>45473</v>
      </c>
      <c r="AA41" s="80">
        <f t="shared" si="6"/>
        <v>160</v>
      </c>
      <c r="AB41" s="72">
        <v>0</v>
      </c>
      <c r="AC41" s="72">
        <v>0</v>
      </c>
      <c r="AD41" s="72">
        <v>0</v>
      </c>
      <c r="AE41" s="81" t="s">
        <v>74</v>
      </c>
      <c r="AF41" s="80">
        <f t="shared" si="7"/>
        <v>0</v>
      </c>
      <c r="AG41" s="72">
        <v>0</v>
      </c>
      <c r="AH41" s="72">
        <v>0</v>
      </c>
      <c r="AI41" s="117" t="s">
        <v>74</v>
      </c>
      <c r="AJ41" s="72">
        <v>0</v>
      </c>
      <c r="AK41" s="117" t="s">
        <v>74</v>
      </c>
      <c r="AL41" s="117" t="s">
        <v>74</v>
      </c>
      <c r="AM41" s="80">
        <f t="shared" si="8"/>
        <v>0</v>
      </c>
      <c r="AN41" s="244">
        <f>+K41+AC41-AH41</f>
        <v>17490000</v>
      </c>
      <c r="AO41" s="73" t="s">
        <v>66</v>
      </c>
      <c r="AP41" s="72">
        <f t="shared" si="9"/>
        <v>17490000</v>
      </c>
      <c r="AQ41" s="73" t="s">
        <v>95</v>
      </c>
      <c r="AR41" s="72">
        <v>0</v>
      </c>
      <c r="AS41" s="118" t="s">
        <v>74</v>
      </c>
      <c r="AT41" s="249">
        <f t="shared" si="10"/>
        <v>990000</v>
      </c>
      <c r="AU41" s="250">
        <v>16500000</v>
      </c>
      <c r="AV41" s="84">
        <f t="shared" si="5"/>
        <v>5.6603773584905662E-2</v>
      </c>
      <c r="AW41" s="118" t="s">
        <v>74</v>
      </c>
      <c r="AX41" s="73" t="s">
        <v>106</v>
      </c>
      <c r="AY41" s="192" t="s">
        <v>337</v>
      </c>
      <c r="AZ41" s="70" t="s">
        <v>66</v>
      </c>
      <c r="BA41" s="70" t="s">
        <v>66</v>
      </c>
    </row>
    <row r="42" spans="2:53" s="12" customFormat="1" ht="12.75" x14ac:dyDescent="0.2">
      <c r="B42" s="70">
        <v>2024</v>
      </c>
      <c r="C42" s="70">
        <v>891780111</v>
      </c>
      <c r="D42" s="71" t="s">
        <v>63</v>
      </c>
      <c r="E42" s="72" t="s">
        <v>336</v>
      </c>
      <c r="F42" s="192" t="s">
        <v>335</v>
      </c>
      <c r="G42" s="73">
        <v>0</v>
      </c>
      <c r="H42" s="73" t="s">
        <v>72</v>
      </c>
      <c r="I42" s="70" t="s">
        <v>258</v>
      </c>
      <c r="J42" s="72" t="s">
        <v>334</v>
      </c>
      <c r="K42" s="237">
        <v>20140000</v>
      </c>
      <c r="L42" s="70" t="s">
        <v>67</v>
      </c>
      <c r="M42" s="72" t="s">
        <v>333</v>
      </c>
      <c r="N42" s="227">
        <v>57462496</v>
      </c>
      <c r="O42" s="189">
        <v>39</v>
      </c>
      <c r="P42" s="228">
        <v>45306</v>
      </c>
      <c r="Q42" s="241">
        <v>524300000</v>
      </c>
      <c r="R42" s="228">
        <v>45310</v>
      </c>
      <c r="S42" s="72">
        <f>+K42</f>
        <v>20140000</v>
      </c>
      <c r="T42" s="73" t="s">
        <v>65</v>
      </c>
      <c r="U42" s="229">
        <v>39049658</v>
      </c>
      <c r="V42" s="72" t="s">
        <v>303</v>
      </c>
      <c r="W42" s="228">
        <v>45310</v>
      </c>
      <c r="X42" s="228">
        <v>45313</v>
      </c>
      <c r="Y42" s="230" t="s">
        <v>74</v>
      </c>
      <c r="Z42" s="228">
        <v>45473</v>
      </c>
      <c r="AA42" s="80">
        <f t="shared" si="6"/>
        <v>160</v>
      </c>
      <c r="AB42" s="72">
        <v>0</v>
      </c>
      <c r="AC42" s="72">
        <v>0</v>
      </c>
      <c r="AD42" s="72">
        <v>0</v>
      </c>
      <c r="AE42" s="81" t="s">
        <v>74</v>
      </c>
      <c r="AF42" s="80">
        <f t="shared" si="7"/>
        <v>0</v>
      </c>
      <c r="AG42" s="72">
        <v>0</v>
      </c>
      <c r="AH42" s="72">
        <v>0</v>
      </c>
      <c r="AI42" s="117" t="s">
        <v>74</v>
      </c>
      <c r="AJ42" s="72">
        <v>0</v>
      </c>
      <c r="AK42" s="117" t="s">
        <v>74</v>
      </c>
      <c r="AL42" s="117" t="s">
        <v>74</v>
      </c>
      <c r="AM42" s="80">
        <f t="shared" si="8"/>
        <v>0</v>
      </c>
      <c r="AN42" s="244">
        <f>+K42+AC42-AH42</f>
        <v>20140000</v>
      </c>
      <c r="AO42" s="73" t="s">
        <v>66</v>
      </c>
      <c r="AP42" s="72">
        <f t="shared" si="9"/>
        <v>20140000</v>
      </c>
      <c r="AQ42" s="73" t="s">
        <v>95</v>
      </c>
      <c r="AR42" s="72">
        <v>0</v>
      </c>
      <c r="AS42" s="118" t="s">
        <v>74</v>
      </c>
      <c r="AT42" s="249">
        <f t="shared" si="10"/>
        <v>1140000</v>
      </c>
      <c r="AU42" s="250">
        <v>19000000</v>
      </c>
      <c r="AV42" s="84">
        <f t="shared" si="5"/>
        <v>5.6603773584905662E-2</v>
      </c>
      <c r="AW42" s="118" t="s">
        <v>74</v>
      </c>
      <c r="AX42" s="73" t="s">
        <v>106</v>
      </c>
      <c r="AY42" s="192" t="s">
        <v>332</v>
      </c>
      <c r="AZ42" s="70" t="s">
        <v>66</v>
      </c>
      <c r="BA42" s="70" t="s">
        <v>66</v>
      </c>
    </row>
    <row r="43" spans="2:53" s="12" customFormat="1" ht="12.75" x14ac:dyDescent="0.2">
      <c r="B43" s="70">
        <v>2024</v>
      </c>
      <c r="C43" s="70">
        <v>891780111</v>
      </c>
      <c r="D43" s="71" t="s">
        <v>63</v>
      </c>
      <c r="E43" s="72" t="s">
        <v>331</v>
      </c>
      <c r="F43" s="192" t="s">
        <v>330</v>
      </c>
      <c r="G43" s="73">
        <v>0</v>
      </c>
      <c r="H43" s="73" t="s">
        <v>72</v>
      </c>
      <c r="I43" s="70" t="s">
        <v>258</v>
      </c>
      <c r="J43" s="72" t="s">
        <v>329</v>
      </c>
      <c r="K43" s="237">
        <v>21730000</v>
      </c>
      <c r="L43" s="70" t="s">
        <v>67</v>
      </c>
      <c r="M43" s="72" t="s">
        <v>328</v>
      </c>
      <c r="N43" s="227">
        <v>1082983109</v>
      </c>
      <c r="O43" s="189">
        <v>36</v>
      </c>
      <c r="P43" s="228">
        <v>45306</v>
      </c>
      <c r="Q43" s="241">
        <v>734700000</v>
      </c>
      <c r="R43" s="228">
        <v>45310</v>
      </c>
      <c r="S43" s="72">
        <f>+K43</f>
        <v>21730000</v>
      </c>
      <c r="T43" s="73" t="s">
        <v>65</v>
      </c>
      <c r="U43" s="229">
        <v>85155551</v>
      </c>
      <c r="V43" s="72" t="s">
        <v>255</v>
      </c>
      <c r="W43" s="228">
        <v>45310</v>
      </c>
      <c r="X43" s="228">
        <v>45313</v>
      </c>
      <c r="Y43" s="230" t="s">
        <v>74</v>
      </c>
      <c r="Z43" s="228">
        <v>45473</v>
      </c>
      <c r="AA43" s="80">
        <f t="shared" si="6"/>
        <v>160</v>
      </c>
      <c r="AB43" s="72">
        <v>0</v>
      </c>
      <c r="AC43" s="72">
        <v>0</v>
      </c>
      <c r="AD43" s="72">
        <v>0</v>
      </c>
      <c r="AE43" s="81" t="s">
        <v>74</v>
      </c>
      <c r="AF43" s="80">
        <f t="shared" si="7"/>
        <v>0</v>
      </c>
      <c r="AG43" s="72">
        <v>0</v>
      </c>
      <c r="AH43" s="72">
        <v>0</v>
      </c>
      <c r="AI43" s="117" t="s">
        <v>74</v>
      </c>
      <c r="AJ43" s="72">
        <v>0</v>
      </c>
      <c r="AK43" s="117" t="s">
        <v>74</v>
      </c>
      <c r="AL43" s="117" t="s">
        <v>74</v>
      </c>
      <c r="AM43" s="80">
        <f t="shared" si="8"/>
        <v>0</v>
      </c>
      <c r="AN43" s="244">
        <f>+K43+AC43-AH43</f>
        <v>21730000</v>
      </c>
      <c r="AO43" s="73" t="s">
        <v>66</v>
      </c>
      <c r="AP43" s="72">
        <f t="shared" si="9"/>
        <v>21730000</v>
      </c>
      <c r="AQ43" s="73" t="s">
        <v>95</v>
      </c>
      <c r="AR43" s="72">
        <v>0</v>
      </c>
      <c r="AS43" s="118" t="s">
        <v>74</v>
      </c>
      <c r="AT43" s="249">
        <f t="shared" si="10"/>
        <v>1230000</v>
      </c>
      <c r="AU43" s="250">
        <v>20500000</v>
      </c>
      <c r="AV43" s="84">
        <f t="shared" si="5"/>
        <v>5.6603773584905662E-2</v>
      </c>
      <c r="AW43" s="118" t="s">
        <v>74</v>
      </c>
      <c r="AX43" s="73" t="s">
        <v>106</v>
      </c>
      <c r="AY43" s="192" t="s">
        <v>327</v>
      </c>
      <c r="AZ43" s="70" t="s">
        <v>66</v>
      </c>
      <c r="BA43" s="70" t="s">
        <v>66</v>
      </c>
    </row>
    <row r="44" spans="2:53" s="12" customFormat="1" ht="12.75" x14ac:dyDescent="0.2">
      <c r="B44" s="70">
        <v>2024</v>
      </c>
      <c r="C44" s="70">
        <v>891780111</v>
      </c>
      <c r="D44" s="71" t="s">
        <v>63</v>
      </c>
      <c r="E44" s="72" t="s">
        <v>326</v>
      </c>
      <c r="F44" s="192" t="s">
        <v>325</v>
      </c>
      <c r="G44" s="73">
        <v>0</v>
      </c>
      <c r="H44" s="73" t="s">
        <v>72</v>
      </c>
      <c r="I44" s="70" t="s">
        <v>258</v>
      </c>
      <c r="J44" s="72" t="s">
        <v>305</v>
      </c>
      <c r="K44" s="237">
        <v>20140000</v>
      </c>
      <c r="L44" s="70" t="s">
        <v>67</v>
      </c>
      <c r="M44" s="72" t="s">
        <v>324</v>
      </c>
      <c r="N44" s="227">
        <v>33224219</v>
      </c>
      <c r="O44" s="189">
        <v>39</v>
      </c>
      <c r="P44" s="228">
        <v>45306</v>
      </c>
      <c r="Q44" s="241">
        <v>524300000</v>
      </c>
      <c r="R44" s="228">
        <v>45310</v>
      </c>
      <c r="S44" s="72">
        <f>+K44</f>
        <v>20140000</v>
      </c>
      <c r="T44" s="73" t="s">
        <v>65</v>
      </c>
      <c r="U44" s="229">
        <v>39049658</v>
      </c>
      <c r="V44" s="72" t="s">
        <v>303</v>
      </c>
      <c r="W44" s="228">
        <v>45310</v>
      </c>
      <c r="X44" s="228">
        <v>45313</v>
      </c>
      <c r="Y44" s="230" t="s">
        <v>74</v>
      </c>
      <c r="Z44" s="228">
        <v>45473</v>
      </c>
      <c r="AA44" s="80">
        <f t="shared" si="6"/>
        <v>160</v>
      </c>
      <c r="AB44" s="72">
        <v>0</v>
      </c>
      <c r="AC44" s="72">
        <v>0</v>
      </c>
      <c r="AD44" s="72">
        <v>0</v>
      </c>
      <c r="AE44" s="81" t="s">
        <v>74</v>
      </c>
      <c r="AF44" s="80">
        <f t="shared" si="7"/>
        <v>0</v>
      </c>
      <c r="AG44" s="72">
        <v>0</v>
      </c>
      <c r="AH44" s="72">
        <v>0</v>
      </c>
      <c r="AI44" s="117" t="s">
        <v>74</v>
      </c>
      <c r="AJ44" s="72">
        <v>0</v>
      </c>
      <c r="AK44" s="117" t="s">
        <v>74</v>
      </c>
      <c r="AL44" s="117" t="s">
        <v>74</v>
      </c>
      <c r="AM44" s="80">
        <f t="shared" si="8"/>
        <v>0</v>
      </c>
      <c r="AN44" s="244">
        <f>+K44+AC44-AH44</f>
        <v>20140000</v>
      </c>
      <c r="AO44" s="73" t="s">
        <v>66</v>
      </c>
      <c r="AP44" s="72">
        <f t="shared" si="9"/>
        <v>20140000</v>
      </c>
      <c r="AQ44" s="73" t="s">
        <v>95</v>
      </c>
      <c r="AR44" s="72">
        <v>0</v>
      </c>
      <c r="AS44" s="118" t="s">
        <v>74</v>
      </c>
      <c r="AT44" s="249">
        <f t="shared" si="10"/>
        <v>1140000</v>
      </c>
      <c r="AU44" s="250">
        <v>19000000</v>
      </c>
      <c r="AV44" s="84">
        <f t="shared" si="5"/>
        <v>5.6603773584905662E-2</v>
      </c>
      <c r="AW44" s="118" t="s">
        <v>74</v>
      </c>
      <c r="AX44" s="73" t="s">
        <v>106</v>
      </c>
      <c r="AY44" s="192" t="s">
        <v>323</v>
      </c>
      <c r="AZ44" s="70" t="s">
        <v>66</v>
      </c>
      <c r="BA44" s="70" t="s">
        <v>66</v>
      </c>
    </row>
    <row r="45" spans="2:53" s="12" customFormat="1" ht="12.75" x14ac:dyDescent="0.2">
      <c r="B45" s="70">
        <v>2024</v>
      </c>
      <c r="C45" s="70">
        <v>891780111</v>
      </c>
      <c r="D45" s="71" t="s">
        <v>63</v>
      </c>
      <c r="E45" s="72" t="s">
        <v>322</v>
      </c>
      <c r="F45" s="192" t="s">
        <v>321</v>
      </c>
      <c r="G45" s="73">
        <v>0</v>
      </c>
      <c r="H45" s="73" t="s">
        <v>72</v>
      </c>
      <c r="I45" s="70" t="s">
        <v>258</v>
      </c>
      <c r="J45" s="72" t="s">
        <v>320</v>
      </c>
      <c r="K45" s="237">
        <v>20140000</v>
      </c>
      <c r="L45" s="70" t="s">
        <v>67</v>
      </c>
      <c r="M45" s="72" t="s">
        <v>319</v>
      </c>
      <c r="N45" s="227">
        <v>1082964235</v>
      </c>
      <c r="O45" s="189">
        <v>37</v>
      </c>
      <c r="P45" s="228">
        <v>45306</v>
      </c>
      <c r="Q45" s="241">
        <v>132500000</v>
      </c>
      <c r="R45" s="228">
        <v>45310</v>
      </c>
      <c r="S45" s="72">
        <f>+K45</f>
        <v>20140000</v>
      </c>
      <c r="T45" s="73" t="s">
        <v>65</v>
      </c>
      <c r="U45" s="229">
        <v>52389076</v>
      </c>
      <c r="V45" s="72" t="s">
        <v>318</v>
      </c>
      <c r="W45" s="228">
        <v>45310</v>
      </c>
      <c r="X45" s="228">
        <v>45313</v>
      </c>
      <c r="Y45" s="230" t="s">
        <v>74</v>
      </c>
      <c r="Z45" s="228">
        <v>45473</v>
      </c>
      <c r="AA45" s="80">
        <f t="shared" si="6"/>
        <v>160</v>
      </c>
      <c r="AB45" s="72">
        <v>0</v>
      </c>
      <c r="AC45" s="72">
        <v>0</v>
      </c>
      <c r="AD45" s="72">
        <v>0</v>
      </c>
      <c r="AE45" s="81" t="s">
        <v>74</v>
      </c>
      <c r="AF45" s="80">
        <f t="shared" si="7"/>
        <v>0</v>
      </c>
      <c r="AG45" s="72">
        <v>0</v>
      </c>
      <c r="AH45" s="72">
        <v>0</v>
      </c>
      <c r="AI45" s="117" t="s">
        <v>74</v>
      </c>
      <c r="AJ45" s="72">
        <v>0</v>
      </c>
      <c r="AK45" s="117" t="s">
        <v>74</v>
      </c>
      <c r="AL45" s="117" t="s">
        <v>74</v>
      </c>
      <c r="AM45" s="80">
        <f t="shared" si="8"/>
        <v>0</v>
      </c>
      <c r="AN45" s="244">
        <f>+K45+AC45-AH45</f>
        <v>20140000</v>
      </c>
      <c r="AO45" s="73" t="s">
        <v>66</v>
      </c>
      <c r="AP45" s="72">
        <f t="shared" si="9"/>
        <v>20140000</v>
      </c>
      <c r="AQ45" s="73" t="s">
        <v>95</v>
      </c>
      <c r="AR45" s="72">
        <v>0</v>
      </c>
      <c r="AS45" s="118" t="s">
        <v>74</v>
      </c>
      <c r="AT45" s="249">
        <f t="shared" si="10"/>
        <v>1140000</v>
      </c>
      <c r="AU45" s="250">
        <v>19000000</v>
      </c>
      <c r="AV45" s="84">
        <f t="shared" si="5"/>
        <v>5.6603773584905662E-2</v>
      </c>
      <c r="AW45" s="118" t="s">
        <v>74</v>
      </c>
      <c r="AX45" s="73" t="s">
        <v>106</v>
      </c>
      <c r="AY45" s="192" t="s">
        <v>317</v>
      </c>
      <c r="AZ45" s="70" t="s">
        <v>66</v>
      </c>
      <c r="BA45" s="70" t="s">
        <v>66</v>
      </c>
    </row>
    <row r="46" spans="2:53" s="12" customFormat="1" ht="12.75" x14ac:dyDescent="0.2">
      <c r="B46" s="70">
        <v>2024</v>
      </c>
      <c r="C46" s="70">
        <v>891780111</v>
      </c>
      <c r="D46" s="71" t="s">
        <v>63</v>
      </c>
      <c r="E46" s="72" t="s">
        <v>316</v>
      </c>
      <c r="F46" s="192" t="s">
        <v>315</v>
      </c>
      <c r="G46" s="73">
        <v>0</v>
      </c>
      <c r="H46" s="73" t="s">
        <v>72</v>
      </c>
      <c r="I46" s="70" t="s">
        <v>258</v>
      </c>
      <c r="J46" s="72" t="s">
        <v>305</v>
      </c>
      <c r="K46" s="237">
        <v>20140000</v>
      </c>
      <c r="L46" s="70" t="s">
        <v>67</v>
      </c>
      <c r="M46" s="72" t="s">
        <v>314</v>
      </c>
      <c r="N46" s="227">
        <v>1140866481</v>
      </c>
      <c r="O46" s="189">
        <v>39</v>
      </c>
      <c r="P46" s="228">
        <v>45306</v>
      </c>
      <c r="Q46" s="241">
        <v>524300000</v>
      </c>
      <c r="R46" s="228">
        <v>45313</v>
      </c>
      <c r="S46" s="72">
        <f>+K46</f>
        <v>20140000</v>
      </c>
      <c r="T46" s="73" t="s">
        <v>65</v>
      </c>
      <c r="U46" s="229">
        <v>39049658</v>
      </c>
      <c r="V46" s="72" t="s">
        <v>303</v>
      </c>
      <c r="W46" s="228">
        <v>45313</v>
      </c>
      <c r="X46" s="228">
        <v>45313</v>
      </c>
      <c r="Y46" s="230" t="s">
        <v>74</v>
      </c>
      <c r="Z46" s="228">
        <v>45473</v>
      </c>
      <c r="AA46" s="80">
        <f t="shared" si="6"/>
        <v>160</v>
      </c>
      <c r="AB46" s="72">
        <v>0</v>
      </c>
      <c r="AC46" s="72">
        <v>0</v>
      </c>
      <c r="AD46" s="72">
        <v>0</v>
      </c>
      <c r="AE46" s="81" t="s">
        <v>74</v>
      </c>
      <c r="AF46" s="80">
        <f t="shared" si="7"/>
        <v>0</v>
      </c>
      <c r="AG46" s="72">
        <v>0</v>
      </c>
      <c r="AH46" s="72">
        <v>0</v>
      </c>
      <c r="AI46" s="117" t="s">
        <v>74</v>
      </c>
      <c r="AJ46" s="72">
        <v>0</v>
      </c>
      <c r="AK46" s="117" t="s">
        <v>74</v>
      </c>
      <c r="AL46" s="117" t="s">
        <v>74</v>
      </c>
      <c r="AM46" s="80">
        <f t="shared" si="8"/>
        <v>0</v>
      </c>
      <c r="AN46" s="244">
        <f>+K46+AC46-AH46</f>
        <v>20140000</v>
      </c>
      <c r="AO46" s="73" t="s">
        <v>66</v>
      </c>
      <c r="AP46" s="72">
        <f t="shared" si="9"/>
        <v>20140000</v>
      </c>
      <c r="AQ46" s="73" t="s">
        <v>95</v>
      </c>
      <c r="AR46" s="72">
        <v>0</v>
      </c>
      <c r="AS46" s="118" t="s">
        <v>74</v>
      </c>
      <c r="AT46" s="249">
        <f t="shared" si="10"/>
        <v>1140000</v>
      </c>
      <c r="AU46" s="250">
        <v>19000000</v>
      </c>
      <c r="AV46" s="84">
        <f t="shared" si="5"/>
        <v>5.6603773584905662E-2</v>
      </c>
      <c r="AW46" s="118" t="s">
        <v>74</v>
      </c>
      <c r="AX46" s="73" t="s">
        <v>106</v>
      </c>
      <c r="AY46" s="192" t="s">
        <v>313</v>
      </c>
      <c r="AZ46" s="70" t="s">
        <v>66</v>
      </c>
      <c r="BA46" s="70" t="s">
        <v>66</v>
      </c>
    </row>
    <row r="47" spans="2:53" s="12" customFormat="1" ht="12.75" x14ac:dyDescent="0.2">
      <c r="B47" s="70">
        <v>2024</v>
      </c>
      <c r="C47" s="70">
        <v>891780111</v>
      </c>
      <c r="D47" s="71" t="s">
        <v>63</v>
      </c>
      <c r="E47" s="72" t="s">
        <v>312</v>
      </c>
      <c r="F47" s="192" t="s">
        <v>311</v>
      </c>
      <c r="G47" s="73">
        <v>0</v>
      </c>
      <c r="H47" s="73" t="s">
        <v>72</v>
      </c>
      <c r="I47" s="70" t="s">
        <v>258</v>
      </c>
      <c r="J47" s="72" t="s">
        <v>310</v>
      </c>
      <c r="K47" s="237">
        <v>19080000</v>
      </c>
      <c r="L47" s="70" t="s">
        <v>67</v>
      </c>
      <c r="M47" s="72" t="s">
        <v>309</v>
      </c>
      <c r="N47" s="227">
        <v>1082992358</v>
      </c>
      <c r="O47" s="189">
        <v>38</v>
      </c>
      <c r="P47" s="228">
        <v>45306</v>
      </c>
      <c r="Q47" s="241">
        <v>585250000</v>
      </c>
      <c r="R47" s="228">
        <v>45313</v>
      </c>
      <c r="S47" s="72">
        <f>+K47</f>
        <v>19080000</v>
      </c>
      <c r="T47" s="73" t="s">
        <v>65</v>
      </c>
      <c r="U47" s="229">
        <v>1082884010</v>
      </c>
      <c r="V47" s="72" t="s">
        <v>272</v>
      </c>
      <c r="W47" s="228">
        <v>45313</v>
      </c>
      <c r="X47" s="228">
        <v>45313</v>
      </c>
      <c r="Y47" s="230" t="s">
        <v>74</v>
      </c>
      <c r="Z47" s="228">
        <v>45473</v>
      </c>
      <c r="AA47" s="80">
        <f t="shared" si="6"/>
        <v>160</v>
      </c>
      <c r="AB47" s="72">
        <v>0</v>
      </c>
      <c r="AC47" s="72">
        <v>0</v>
      </c>
      <c r="AD47" s="72">
        <v>0</v>
      </c>
      <c r="AE47" s="81" t="s">
        <v>74</v>
      </c>
      <c r="AF47" s="80">
        <f t="shared" si="7"/>
        <v>0</v>
      </c>
      <c r="AG47" s="72">
        <v>0</v>
      </c>
      <c r="AH47" s="72">
        <v>0</v>
      </c>
      <c r="AI47" s="117" t="s">
        <v>74</v>
      </c>
      <c r="AJ47" s="72">
        <v>0</v>
      </c>
      <c r="AK47" s="117" t="s">
        <v>74</v>
      </c>
      <c r="AL47" s="117" t="s">
        <v>74</v>
      </c>
      <c r="AM47" s="80">
        <f t="shared" si="8"/>
        <v>0</v>
      </c>
      <c r="AN47" s="244">
        <f>+K47+AC47-AH47</f>
        <v>19080000</v>
      </c>
      <c r="AO47" s="73" t="s">
        <v>66</v>
      </c>
      <c r="AP47" s="72">
        <f t="shared" si="9"/>
        <v>19080000</v>
      </c>
      <c r="AQ47" s="73" t="s">
        <v>95</v>
      </c>
      <c r="AR47" s="72">
        <v>0</v>
      </c>
      <c r="AS47" s="118" t="s">
        <v>74</v>
      </c>
      <c r="AT47" s="249">
        <f t="shared" si="10"/>
        <v>1080000</v>
      </c>
      <c r="AU47" s="250">
        <v>18000000</v>
      </c>
      <c r="AV47" s="84">
        <f t="shared" si="5"/>
        <v>5.6603773584905662E-2</v>
      </c>
      <c r="AW47" s="118" t="s">
        <v>74</v>
      </c>
      <c r="AX47" s="73" t="s">
        <v>106</v>
      </c>
      <c r="AY47" s="192" t="s">
        <v>308</v>
      </c>
      <c r="AZ47" s="70" t="s">
        <v>66</v>
      </c>
      <c r="BA47" s="70" t="s">
        <v>66</v>
      </c>
    </row>
    <row r="48" spans="2:53" s="12" customFormat="1" ht="12.75" x14ac:dyDescent="0.2">
      <c r="B48" s="70">
        <v>2024</v>
      </c>
      <c r="C48" s="70">
        <v>891780111</v>
      </c>
      <c r="D48" s="71" t="s">
        <v>63</v>
      </c>
      <c r="E48" s="72" t="s">
        <v>307</v>
      </c>
      <c r="F48" s="192" t="s">
        <v>306</v>
      </c>
      <c r="G48" s="73">
        <v>0</v>
      </c>
      <c r="H48" s="73" t="s">
        <v>72</v>
      </c>
      <c r="I48" s="70" t="s">
        <v>258</v>
      </c>
      <c r="J48" s="72" t="s">
        <v>305</v>
      </c>
      <c r="K48" s="237">
        <v>20140000</v>
      </c>
      <c r="L48" s="70" t="s">
        <v>67</v>
      </c>
      <c r="M48" s="72" t="s">
        <v>304</v>
      </c>
      <c r="N48" s="227">
        <v>1082935131</v>
      </c>
      <c r="O48" s="189">
        <v>39</v>
      </c>
      <c r="P48" s="228">
        <v>45306</v>
      </c>
      <c r="Q48" s="241">
        <v>524300000</v>
      </c>
      <c r="R48" s="228">
        <v>45313</v>
      </c>
      <c r="S48" s="72">
        <f>+K48</f>
        <v>20140000</v>
      </c>
      <c r="T48" s="73" t="s">
        <v>65</v>
      </c>
      <c r="U48" s="229">
        <v>39049658</v>
      </c>
      <c r="V48" s="72" t="s">
        <v>303</v>
      </c>
      <c r="W48" s="228">
        <v>45313</v>
      </c>
      <c r="X48" s="228">
        <v>45313</v>
      </c>
      <c r="Y48" s="230" t="s">
        <v>74</v>
      </c>
      <c r="Z48" s="228">
        <v>45473</v>
      </c>
      <c r="AA48" s="80">
        <f t="shared" si="6"/>
        <v>160</v>
      </c>
      <c r="AB48" s="72">
        <v>0</v>
      </c>
      <c r="AC48" s="72">
        <v>0</v>
      </c>
      <c r="AD48" s="72">
        <v>0</v>
      </c>
      <c r="AE48" s="81" t="s">
        <v>74</v>
      </c>
      <c r="AF48" s="80">
        <f t="shared" si="7"/>
        <v>0</v>
      </c>
      <c r="AG48" s="72">
        <v>0</v>
      </c>
      <c r="AH48" s="72">
        <v>0</v>
      </c>
      <c r="AI48" s="117" t="s">
        <v>74</v>
      </c>
      <c r="AJ48" s="72">
        <v>0</v>
      </c>
      <c r="AK48" s="117" t="s">
        <v>74</v>
      </c>
      <c r="AL48" s="117" t="s">
        <v>74</v>
      </c>
      <c r="AM48" s="80">
        <f t="shared" si="8"/>
        <v>0</v>
      </c>
      <c r="AN48" s="244">
        <f>+K48+AC48-AH48</f>
        <v>20140000</v>
      </c>
      <c r="AO48" s="73" t="s">
        <v>66</v>
      </c>
      <c r="AP48" s="72">
        <f t="shared" si="9"/>
        <v>20140000</v>
      </c>
      <c r="AQ48" s="73" t="s">
        <v>95</v>
      </c>
      <c r="AR48" s="72">
        <v>0</v>
      </c>
      <c r="AS48" s="118" t="s">
        <v>74</v>
      </c>
      <c r="AT48" s="249">
        <f t="shared" si="10"/>
        <v>1140000</v>
      </c>
      <c r="AU48" s="250">
        <v>19000000</v>
      </c>
      <c r="AV48" s="84">
        <f t="shared" si="5"/>
        <v>5.6603773584905662E-2</v>
      </c>
      <c r="AW48" s="118" t="s">
        <v>74</v>
      </c>
      <c r="AX48" s="73" t="s">
        <v>106</v>
      </c>
      <c r="AY48" s="192" t="s">
        <v>302</v>
      </c>
      <c r="AZ48" s="70" t="s">
        <v>66</v>
      </c>
      <c r="BA48" s="70" t="s">
        <v>66</v>
      </c>
    </row>
    <row r="49" spans="2:53" s="12" customFormat="1" ht="12.75" x14ac:dyDescent="0.2">
      <c r="B49" s="70">
        <v>2024</v>
      </c>
      <c r="C49" s="70">
        <v>891780111</v>
      </c>
      <c r="D49" s="71" t="s">
        <v>63</v>
      </c>
      <c r="E49" s="72" t="s">
        <v>301</v>
      </c>
      <c r="F49" s="192" t="s">
        <v>300</v>
      </c>
      <c r="G49" s="73">
        <v>0</v>
      </c>
      <c r="H49" s="73" t="s">
        <v>72</v>
      </c>
      <c r="I49" s="70" t="s">
        <v>258</v>
      </c>
      <c r="J49" s="72" t="s">
        <v>299</v>
      </c>
      <c r="K49" s="237">
        <v>20140000</v>
      </c>
      <c r="L49" s="70" t="s">
        <v>67</v>
      </c>
      <c r="M49" s="72" t="s">
        <v>298</v>
      </c>
      <c r="N49" s="227">
        <v>1082875128</v>
      </c>
      <c r="O49" s="189">
        <v>34</v>
      </c>
      <c r="P49" s="228">
        <v>45306</v>
      </c>
      <c r="Q49" s="241">
        <v>305400000</v>
      </c>
      <c r="R49" s="228">
        <v>45313</v>
      </c>
      <c r="S49" s="72">
        <f>+K49</f>
        <v>20140000</v>
      </c>
      <c r="T49" s="73" t="s">
        <v>65</v>
      </c>
      <c r="U49" s="229">
        <v>1082903415</v>
      </c>
      <c r="V49" s="72" t="s">
        <v>287</v>
      </c>
      <c r="W49" s="228">
        <v>45313</v>
      </c>
      <c r="X49" s="228">
        <v>45313</v>
      </c>
      <c r="Y49" s="230" t="s">
        <v>74</v>
      </c>
      <c r="Z49" s="228">
        <v>45473</v>
      </c>
      <c r="AA49" s="80">
        <f t="shared" si="6"/>
        <v>160</v>
      </c>
      <c r="AB49" s="72">
        <v>0</v>
      </c>
      <c r="AC49" s="72">
        <v>0</v>
      </c>
      <c r="AD49" s="72">
        <v>0</v>
      </c>
      <c r="AE49" s="81" t="s">
        <v>74</v>
      </c>
      <c r="AF49" s="80">
        <f t="shared" si="7"/>
        <v>0</v>
      </c>
      <c r="AG49" s="72">
        <v>0</v>
      </c>
      <c r="AH49" s="72">
        <v>0</v>
      </c>
      <c r="AI49" s="117" t="s">
        <v>74</v>
      </c>
      <c r="AJ49" s="72">
        <v>0</v>
      </c>
      <c r="AK49" s="117" t="s">
        <v>74</v>
      </c>
      <c r="AL49" s="117" t="s">
        <v>74</v>
      </c>
      <c r="AM49" s="80">
        <f t="shared" si="8"/>
        <v>0</v>
      </c>
      <c r="AN49" s="244">
        <f>+K49+AC49-AH49</f>
        <v>20140000</v>
      </c>
      <c r="AO49" s="73" t="s">
        <v>66</v>
      </c>
      <c r="AP49" s="72">
        <f t="shared" si="9"/>
        <v>20140000</v>
      </c>
      <c r="AQ49" s="73" t="s">
        <v>95</v>
      </c>
      <c r="AR49" s="72">
        <v>0</v>
      </c>
      <c r="AS49" s="118" t="s">
        <v>74</v>
      </c>
      <c r="AT49" s="249">
        <f t="shared" si="10"/>
        <v>1140000</v>
      </c>
      <c r="AU49" s="250">
        <v>19000000</v>
      </c>
      <c r="AV49" s="84">
        <f t="shared" si="5"/>
        <v>5.6603773584905662E-2</v>
      </c>
      <c r="AW49" s="118" t="s">
        <v>74</v>
      </c>
      <c r="AX49" s="73" t="s">
        <v>106</v>
      </c>
      <c r="AY49" s="192" t="s">
        <v>297</v>
      </c>
      <c r="AZ49" s="70" t="s">
        <v>66</v>
      </c>
      <c r="BA49" s="70" t="s">
        <v>66</v>
      </c>
    </row>
    <row r="50" spans="2:53" s="12" customFormat="1" ht="12.75" x14ac:dyDescent="0.2">
      <c r="B50" s="70">
        <v>2024</v>
      </c>
      <c r="C50" s="70">
        <v>891780111</v>
      </c>
      <c r="D50" s="71" t="s">
        <v>63</v>
      </c>
      <c r="E50" s="72" t="s">
        <v>296</v>
      </c>
      <c r="F50" s="192" t="s">
        <v>295</v>
      </c>
      <c r="G50" s="73">
        <v>0</v>
      </c>
      <c r="H50" s="73" t="s">
        <v>72</v>
      </c>
      <c r="I50" s="70" t="s">
        <v>258</v>
      </c>
      <c r="J50" s="72" t="s">
        <v>294</v>
      </c>
      <c r="K50" s="237">
        <v>21200000</v>
      </c>
      <c r="L50" s="70" t="s">
        <v>67</v>
      </c>
      <c r="M50" s="72" t="s">
        <v>293</v>
      </c>
      <c r="N50" s="227">
        <v>1084732648</v>
      </c>
      <c r="O50" s="189">
        <v>36</v>
      </c>
      <c r="P50" s="228">
        <v>45306</v>
      </c>
      <c r="Q50" s="241">
        <v>734700000</v>
      </c>
      <c r="R50" s="228">
        <v>45313</v>
      </c>
      <c r="S50" s="72">
        <f>+K50</f>
        <v>21200000</v>
      </c>
      <c r="T50" s="73" t="s">
        <v>65</v>
      </c>
      <c r="U50" s="229">
        <v>85155551</v>
      </c>
      <c r="V50" s="72" t="s">
        <v>255</v>
      </c>
      <c r="W50" s="228">
        <v>45313</v>
      </c>
      <c r="X50" s="228">
        <v>45313</v>
      </c>
      <c r="Y50" s="230" t="s">
        <v>74</v>
      </c>
      <c r="Z50" s="228">
        <v>45473</v>
      </c>
      <c r="AA50" s="80">
        <f t="shared" si="6"/>
        <v>160</v>
      </c>
      <c r="AB50" s="72">
        <v>0</v>
      </c>
      <c r="AC50" s="72">
        <v>0</v>
      </c>
      <c r="AD50" s="72">
        <v>0</v>
      </c>
      <c r="AE50" s="81" t="s">
        <v>74</v>
      </c>
      <c r="AF50" s="80">
        <f t="shared" si="7"/>
        <v>0</v>
      </c>
      <c r="AG50" s="72">
        <v>0</v>
      </c>
      <c r="AH50" s="72">
        <v>0</v>
      </c>
      <c r="AI50" s="117" t="s">
        <v>74</v>
      </c>
      <c r="AJ50" s="72">
        <v>0</v>
      </c>
      <c r="AK50" s="117" t="s">
        <v>74</v>
      </c>
      <c r="AL50" s="117" t="s">
        <v>74</v>
      </c>
      <c r="AM50" s="80">
        <f t="shared" si="8"/>
        <v>0</v>
      </c>
      <c r="AN50" s="244">
        <f>+K50+AC50-AH50</f>
        <v>21200000</v>
      </c>
      <c r="AO50" s="73" t="s">
        <v>66</v>
      </c>
      <c r="AP50" s="72">
        <f t="shared" si="9"/>
        <v>21200000</v>
      </c>
      <c r="AQ50" s="73" t="s">
        <v>95</v>
      </c>
      <c r="AR50" s="72">
        <v>0</v>
      </c>
      <c r="AS50" s="118" t="s">
        <v>74</v>
      </c>
      <c r="AT50" s="249">
        <f t="shared" si="10"/>
        <v>1200000</v>
      </c>
      <c r="AU50" s="250">
        <v>20000000</v>
      </c>
      <c r="AV50" s="84">
        <f t="shared" si="5"/>
        <v>5.6603773584905662E-2</v>
      </c>
      <c r="AW50" s="118" t="s">
        <v>74</v>
      </c>
      <c r="AX50" s="73" t="s">
        <v>106</v>
      </c>
      <c r="AY50" s="192" t="s">
        <v>292</v>
      </c>
      <c r="AZ50" s="70" t="s">
        <v>66</v>
      </c>
      <c r="BA50" s="70" t="s">
        <v>66</v>
      </c>
    </row>
    <row r="51" spans="2:53" s="12" customFormat="1" ht="12.75" x14ac:dyDescent="0.2">
      <c r="B51" s="70">
        <v>2024</v>
      </c>
      <c r="C51" s="70">
        <v>891780111</v>
      </c>
      <c r="D51" s="71" t="s">
        <v>63</v>
      </c>
      <c r="E51" s="72" t="s">
        <v>291</v>
      </c>
      <c r="F51" s="192" t="s">
        <v>290</v>
      </c>
      <c r="G51" s="73">
        <v>0</v>
      </c>
      <c r="H51" s="73" t="s">
        <v>72</v>
      </c>
      <c r="I51" s="70" t="s">
        <v>258</v>
      </c>
      <c r="J51" s="72" t="s">
        <v>289</v>
      </c>
      <c r="K51" s="237">
        <v>21730000</v>
      </c>
      <c r="L51" s="70" t="s">
        <v>67</v>
      </c>
      <c r="M51" s="72" t="s">
        <v>288</v>
      </c>
      <c r="N51" s="227">
        <v>85152793</v>
      </c>
      <c r="O51" s="189">
        <v>34</v>
      </c>
      <c r="P51" s="228">
        <v>45306</v>
      </c>
      <c r="Q51" s="241">
        <v>305400000</v>
      </c>
      <c r="R51" s="228">
        <v>45313</v>
      </c>
      <c r="S51" s="72">
        <f>+K51</f>
        <v>21730000</v>
      </c>
      <c r="T51" s="73" t="s">
        <v>65</v>
      </c>
      <c r="U51" s="229">
        <v>1082903415</v>
      </c>
      <c r="V51" s="72" t="s">
        <v>287</v>
      </c>
      <c r="W51" s="228">
        <v>45313</v>
      </c>
      <c r="X51" s="228">
        <v>45313</v>
      </c>
      <c r="Y51" s="230" t="s">
        <v>74</v>
      </c>
      <c r="Z51" s="228">
        <v>45473</v>
      </c>
      <c r="AA51" s="80">
        <f t="shared" si="6"/>
        <v>160</v>
      </c>
      <c r="AB51" s="72">
        <v>0</v>
      </c>
      <c r="AC51" s="72">
        <v>0</v>
      </c>
      <c r="AD51" s="72">
        <v>0</v>
      </c>
      <c r="AE51" s="81" t="s">
        <v>74</v>
      </c>
      <c r="AF51" s="80">
        <f t="shared" si="7"/>
        <v>0</v>
      </c>
      <c r="AG51" s="72">
        <v>0</v>
      </c>
      <c r="AH51" s="72">
        <v>0</v>
      </c>
      <c r="AI51" s="117" t="s">
        <v>74</v>
      </c>
      <c r="AJ51" s="72">
        <v>0</v>
      </c>
      <c r="AK51" s="117" t="s">
        <v>74</v>
      </c>
      <c r="AL51" s="117" t="s">
        <v>74</v>
      </c>
      <c r="AM51" s="80">
        <f t="shared" si="8"/>
        <v>0</v>
      </c>
      <c r="AN51" s="244">
        <f>+K51+AC51-AH51</f>
        <v>21730000</v>
      </c>
      <c r="AO51" s="73" t="s">
        <v>66</v>
      </c>
      <c r="AP51" s="72">
        <f t="shared" si="9"/>
        <v>21730000</v>
      </c>
      <c r="AQ51" s="73" t="s">
        <v>95</v>
      </c>
      <c r="AR51" s="72">
        <v>0</v>
      </c>
      <c r="AS51" s="118" t="s">
        <v>74</v>
      </c>
      <c r="AT51" s="249">
        <f t="shared" si="10"/>
        <v>1230000</v>
      </c>
      <c r="AU51" s="250">
        <v>20500000</v>
      </c>
      <c r="AV51" s="84">
        <f t="shared" si="5"/>
        <v>5.6603773584905662E-2</v>
      </c>
      <c r="AW51" s="118" t="s">
        <v>74</v>
      </c>
      <c r="AX51" s="73" t="s">
        <v>106</v>
      </c>
      <c r="AY51" s="192" t="s">
        <v>286</v>
      </c>
      <c r="AZ51" s="70" t="s">
        <v>66</v>
      </c>
      <c r="BA51" s="70" t="s">
        <v>66</v>
      </c>
    </row>
    <row r="52" spans="2:53" s="12" customFormat="1" ht="12.75" x14ac:dyDescent="0.2">
      <c r="B52" s="70">
        <v>2024</v>
      </c>
      <c r="C52" s="70">
        <v>891780111</v>
      </c>
      <c r="D52" s="71" t="s">
        <v>63</v>
      </c>
      <c r="E52" s="72" t="s">
        <v>285</v>
      </c>
      <c r="F52" s="192" t="s">
        <v>284</v>
      </c>
      <c r="G52" s="73">
        <v>0</v>
      </c>
      <c r="H52" s="73" t="s">
        <v>72</v>
      </c>
      <c r="I52" s="70" t="s">
        <v>258</v>
      </c>
      <c r="J52" s="72" t="s">
        <v>283</v>
      </c>
      <c r="K52" s="237">
        <v>18550000</v>
      </c>
      <c r="L52" s="70" t="s">
        <v>67</v>
      </c>
      <c r="M52" s="72" t="s">
        <v>282</v>
      </c>
      <c r="N52" s="227">
        <v>1082958642</v>
      </c>
      <c r="O52" s="189">
        <v>36</v>
      </c>
      <c r="P52" s="228">
        <v>45306</v>
      </c>
      <c r="Q52" s="241">
        <v>734700000</v>
      </c>
      <c r="R52" s="228">
        <v>45313</v>
      </c>
      <c r="S52" s="72">
        <f>+K52</f>
        <v>18550000</v>
      </c>
      <c r="T52" s="73" t="s">
        <v>65</v>
      </c>
      <c r="U52" s="229">
        <v>85155551</v>
      </c>
      <c r="V52" s="72" t="s">
        <v>255</v>
      </c>
      <c r="W52" s="228">
        <v>45313</v>
      </c>
      <c r="X52" s="228">
        <v>45313</v>
      </c>
      <c r="Y52" s="230" t="s">
        <v>74</v>
      </c>
      <c r="Z52" s="228">
        <v>45473</v>
      </c>
      <c r="AA52" s="80">
        <f t="shared" si="6"/>
        <v>160</v>
      </c>
      <c r="AB52" s="72">
        <v>0</v>
      </c>
      <c r="AC52" s="72">
        <v>0</v>
      </c>
      <c r="AD52" s="72">
        <v>0</v>
      </c>
      <c r="AE52" s="81" t="s">
        <v>74</v>
      </c>
      <c r="AF52" s="80">
        <f t="shared" si="7"/>
        <v>0</v>
      </c>
      <c r="AG52" s="72">
        <v>0</v>
      </c>
      <c r="AH52" s="72">
        <v>0</v>
      </c>
      <c r="AI52" s="117" t="s">
        <v>74</v>
      </c>
      <c r="AJ52" s="72">
        <v>0</v>
      </c>
      <c r="AK52" s="117" t="s">
        <v>74</v>
      </c>
      <c r="AL52" s="117" t="s">
        <v>74</v>
      </c>
      <c r="AM52" s="80">
        <f t="shared" si="8"/>
        <v>0</v>
      </c>
      <c r="AN52" s="244">
        <f>+K52+AC52-AH52</f>
        <v>18550000</v>
      </c>
      <c r="AO52" s="73" t="s">
        <v>66</v>
      </c>
      <c r="AP52" s="72">
        <f t="shared" si="9"/>
        <v>18550000</v>
      </c>
      <c r="AQ52" s="73" t="s">
        <v>95</v>
      </c>
      <c r="AR52" s="72">
        <v>0</v>
      </c>
      <c r="AS52" s="118" t="s">
        <v>74</v>
      </c>
      <c r="AT52" s="249">
        <f t="shared" si="10"/>
        <v>1050000</v>
      </c>
      <c r="AU52" s="250">
        <v>17500000</v>
      </c>
      <c r="AV52" s="84">
        <f t="shared" si="5"/>
        <v>5.6603773584905662E-2</v>
      </c>
      <c r="AW52" s="118" t="s">
        <v>74</v>
      </c>
      <c r="AX52" s="73" t="s">
        <v>106</v>
      </c>
      <c r="AY52" s="192" t="s">
        <v>281</v>
      </c>
      <c r="AZ52" s="70" t="s">
        <v>66</v>
      </c>
      <c r="BA52" s="70" t="s">
        <v>66</v>
      </c>
    </row>
    <row r="53" spans="2:53" s="12" customFormat="1" ht="12.75" x14ac:dyDescent="0.2">
      <c r="B53" s="70">
        <v>2024</v>
      </c>
      <c r="C53" s="70">
        <v>891780111</v>
      </c>
      <c r="D53" s="71" t="s">
        <v>63</v>
      </c>
      <c r="E53" s="72" t="s">
        <v>280</v>
      </c>
      <c r="F53" s="203" t="s">
        <v>279</v>
      </c>
      <c r="G53" s="73">
        <v>0</v>
      </c>
      <c r="H53" s="73" t="s">
        <v>72</v>
      </c>
      <c r="I53" s="70" t="s">
        <v>258</v>
      </c>
      <c r="J53" s="72" t="s">
        <v>278</v>
      </c>
      <c r="K53" s="237">
        <v>18550000</v>
      </c>
      <c r="L53" s="70" t="s">
        <v>67</v>
      </c>
      <c r="M53" s="72" t="s">
        <v>277</v>
      </c>
      <c r="N53" s="227">
        <v>1082887058</v>
      </c>
      <c r="O53" s="189">
        <v>36</v>
      </c>
      <c r="P53" s="228">
        <v>45306</v>
      </c>
      <c r="Q53" s="241">
        <v>734700000</v>
      </c>
      <c r="R53" s="228">
        <v>45314</v>
      </c>
      <c r="S53" s="72">
        <f>+K53</f>
        <v>18550000</v>
      </c>
      <c r="T53" s="73" t="s">
        <v>65</v>
      </c>
      <c r="U53" s="229">
        <v>85155551</v>
      </c>
      <c r="V53" s="72" t="s">
        <v>255</v>
      </c>
      <c r="W53" s="228">
        <v>45314</v>
      </c>
      <c r="X53" s="228">
        <v>45314</v>
      </c>
      <c r="Y53" s="230" t="s">
        <v>74</v>
      </c>
      <c r="Z53" s="228">
        <v>45473</v>
      </c>
      <c r="AA53" s="80">
        <f t="shared" si="6"/>
        <v>159</v>
      </c>
      <c r="AB53" s="72">
        <v>0</v>
      </c>
      <c r="AC53" s="72">
        <v>0</v>
      </c>
      <c r="AD53" s="72">
        <v>0</v>
      </c>
      <c r="AE53" s="81" t="s">
        <v>74</v>
      </c>
      <c r="AF53" s="80">
        <f t="shared" si="7"/>
        <v>0</v>
      </c>
      <c r="AG53" s="72">
        <v>0</v>
      </c>
      <c r="AH53" s="72">
        <v>0</v>
      </c>
      <c r="AI53" s="117" t="s">
        <v>74</v>
      </c>
      <c r="AJ53" s="72">
        <v>0</v>
      </c>
      <c r="AK53" s="117" t="s">
        <v>74</v>
      </c>
      <c r="AL53" s="117" t="s">
        <v>74</v>
      </c>
      <c r="AM53" s="80">
        <f t="shared" si="8"/>
        <v>0</v>
      </c>
      <c r="AN53" s="244">
        <f>+K53+AC53-AH53</f>
        <v>18550000</v>
      </c>
      <c r="AO53" s="73" t="s">
        <v>66</v>
      </c>
      <c r="AP53" s="72">
        <f t="shared" si="9"/>
        <v>18550000</v>
      </c>
      <c r="AQ53" s="73" t="s">
        <v>95</v>
      </c>
      <c r="AR53" s="72">
        <v>0</v>
      </c>
      <c r="AS53" s="118" t="s">
        <v>74</v>
      </c>
      <c r="AT53" s="249">
        <f t="shared" si="10"/>
        <v>1050000</v>
      </c>
      <c r="AU53" s="250">
        <v>17500000</v>
      </c>
      <c r="AV53" s="84">
        <f t="shared" si="5"/>
        <v>5.6603773584905662E-2</v>
      </c>
      <c r="AW53" s="118" t="s">
        <v>74</v>
      </c>
      <c r="AX53" s="73" t="s">
        <v>106</v>
      </c>
      <c r="AY53" s="203" t="s">
        <v>271</v>
      </c>
      <c r="AZ53" s="70" t="s">
        <v>66</v>
      </c>
      <c r="BA53" s="70" t="s">
        <v>66</v>
      </c>
    </row>
    <row r="54" spans="2:53" s="12" customFormat="1" ht="12.75" x14ac:dyDescent="0.2">
      <c r="B54" s="70">
        <v>2024</v>
      </c>
      <c r="C54" s="70">
        <v>891780111</v>
      </c>
      <c r="D54" s="71" t="s">
        <v>63</v>
      </c>
      <c r="E54" s="72" t="s">
        <v>276</v>
      </c>
      <c r="F54" s="203" t="s">
        <v>275</v>
      </c>
      <c r="G54" s="73">
        <v>0</v>
      </c>
      <c r="H54" s="73" t="s">
        <v>72</v>
      </c>
      <c r="I54" s="70" t="s">
        <v>258</v>
      </c>
      <c r="J54" s="72" t="s">
        <v>274</v>
      </c>
      <c r="K54" s="237">
        <v>19080000</v>
      </c>
      <c r="L54" s="70" t="s">
        <v>67</v>
      </c>
      <c r="M54" s="72" t="s">
        <v>273</v>
      </c>
      <c r="N54" s="227">
        <v>1082944396</v>
      </c>
      <c r="O54" s="189">
        <v>38</v>
      </c>
      <c r="P54" s="228">
        <v>45306</v>
      </c>
      <c r="Q54" s="241">
        <v>585250000</v>
      </c>
      <c r="R54" s="228">
        <v>45314</v>
      </c>
      <c r="S54" s="72">
        <f>+K54</f>
        <v>19080000</v>
      </c>
      <c r="T54" s="73" t="s">
        <v>65</v>
      </c>
      <c r="U54" s="229">
        <v>1082884010</v>
      </c>
      <c r="V54" s="72" t="s">
        <v>272</v>
      </c>
      <c r="W54" s="228">
        <v>45314</v>
      </c>
      <c r="X54" s="228">
        <v>45314</v>
      </c>
      <c r="Y54" s="230" t="s">
        <v>74</v>
      </c>
      <c r="Z54" s="228">
        <v>45473</v>
      </c>
      <c r="AA54" s="80">
        <f t="shared" si="6"/>
        <v>159</v>
      </c>
      <c r="AB54" s="72">
        <v>0</v>
      </c>
      <c r="AC54" s="72">
        <v>0</v>
      </c>
      <c r="AD54" s="72">
        <v>0</v>
      </c>
      <c r="AE54" s="81" t="s">
        <v>74</v>
      </c>
      <c r="AF54" s="80">
        <f t="shared" si="7"/>
        <v>0</v>
      </c>
      <c r="AG54" s="72">
        <v>0</v>
      </c>
      <c r="AH54" s="72">
        <v>0</v>
      </c>
      <c r="AI54" s="117" t="s">
        <v>74</v>
      </c>
      <c r="AJ54" s="72">
        <v>0</v>
      </c>
      <c r="AK54" s="117" t="s">
        <v>74</v>
      </c>
      <c r="AL54" s="117" t="s">
        <v>74</v>
      </c>
      <c r="AM54" s="80">
        <f t="shared" si="8"/>
        <v>0</v>
      </c>
      <c r="AN54" s="244">
        <f>+K54+AC54-AH54</f>
        <v>19080000</v>
      </c>
      <c r="AO54" s="73" t="s">
        <v>66</v>
      </c>
      <c r="AP54" s="72">
        <f t="shared" si="9"/>
        <v>19080000</v>
      </c>
      <c r="AQ54" s="73" t="s">
        <v>95</v>
      </c>
      <c r="AR54" s="72">
        <v>0</v>
      </c>
      <c r="AS54" s="118" t="s">
        <v>74</v>
      </c>
      <c r="AT54" s="249">
        <f t="shared" si="10"/>
        <v>1080000</v>
      </c>
      <c r="AU54" s="250">
        <v>18000000</v>
      </c>
      <c r="AV54" s="84">
        <f t="shared" si="5"/>
        <v>5.6603773584905662E-2</v>
      </c>
      <c r="AW54" s="118" t="s">
        <v>74</v>
      </c>
      <c r="AX54" s="73" t="s">
        <v>106</v>
      </c>
      <c r="AY54" s="203" t="s">
        <v>271</v>
      </c>
      <c r="AZ54" s="70" t="s">
        <v>66</v>
      </c>
      <c r="BA54" s="70" t="s">
        <v>66</v>
      </c>
    </row>
    <row r="55" spans="2:53" s="12" customFormat="1" ht="12.75" x14ac:dyDescent="0.2">
      <c r="B55" s="70">
        <v>2024</v>
      </c>
      <c r="C55" s="70">
        <v>891780111</v>
      </c>
      <c r="D55" s="71" t="s">
        <v>63</v>
      </c>
      <c r="E55" s="72" t="s">
        <v>270</v>
      </c>
      <c r="F55" s="226" t="s">
        <v>269</v>
      </c>
      <c r="G55" s="73">
        <v>0</v>
      </c>
      <c r="H55" s="73" t="s">
        <v>72</v>
      </c>
      <c r="I55" s="70" t="s">
        <v>258</v>
      </c>
      <c r="J55" s="72" t="s">
        <v>268</v>
      </c>
      <c r="K55" s="237">
        <v>18433333</v>
      </c>
      <c r="L55" s="70" t="s">
        <v>67</v>
      </c>
      <c r="M55" s="72" t="s">
        <v>267</v>
      </c>
      <c r="N55" s="227">
        <v>1082936555</v>
      </c>
      <c r="O55" s="189">
        <v>36</v>
      </c>
      <c r="P55" s="228">
        <v>45306</v>
      </c>
      <c r="Q55" s="241">
        <v>734700000</v>
      </c>
      <c r="R55" s="228">
        <v>45314</v>
      </c>
      <c r="S55" s="72">
        <f>+K55</f>
        <v>18433333</v>
      </c>
      <c r="T55" s="73" t="s">
        <v>65</v>
      </c>
      <c r="U55" s="229">
        <v>85155551</v>
      </c>
      <c r="V55" s="72" t="s">
        <v>255</v>
      </c>
      <c r="W55" s="228">
        <v>45314</v>
      </c>
      <c r="X55" s="228">
        <v>45314</v>
      </c>
      <c r="Y55" s="230" t="s">
        <v>74</v>
      </c>
      <c r="Z55" s="228">
        <v>45473</v>
      </c>
      <c r="AA55" s="80">
        <f t="shared" si="6"/>
        <v>159</v>
      </c>
      <c r="AB55" s="72">
        <v>0</v>
      </c>
      <c r="AC55" s="72">
        <v>0</v>
      </c>
      <c r="AD55" s="72">
        <v>0</v>
      </c>
      <c r="AE55" s="81" t="s">
        <v>74</v>
      </c>
      <c r="AF55" s="80">
        <f t="shared" si="7"/>
        <v>0</v>
      </c>
      <c r="AG55" s="72">
        <v>0</v>
      </c>
      <c r="AH55" s="72">
        <v>0</v>
      </c>
      <c r="AI55" s="117" t="s">
        <v>74</v>
      </c>
      <c r="AJ55" s="72">
        <v>0</v>
      </c>
      <c r="AK55" s="117" t="s">
        <v>74</v>
      </c>
      <c r="AL55" s="117" t="s">
        <v>74</v>
      </c>
      <c r="AM55" s="80">
        <f t="shared" si="8"/>
        <v>0</v>
      </c>
      <c r="AN55" s="244">
        <f>+K55+AC55-AH55</f>
        <v>18433333</v>
      </c>
      <c r="AO55" s="73" t="s">
        <v>66</v>
      </c>
      <c r="AP55" s="72">
        <f t="shared" si="9"/>
        <v>18433333</v>
      </c>
      <c r="AQ55" s="73" t="s">
        <v>95</v>
      </c>
      <c r="AR55" s="72">
        <v>0</v>
      </c>
      <c r="AS55" s="118" t="s">
        <v>74</v>
      </c>
      <c r="AT55" s="249">
        <f t="shared" si="10"/>
        <v>933333</v>
      </c>
      <c r="AU55" s="250">
        <v>17500000</v>
      </c>
      <c r="AV55" s="84">
        <f t="shared" si="5"/>
        <v>5.0632894224826294E-2</v>
      </c>
      <c r="AW55" s="118" t="s">
        <v>74</v>
      </c>
      <c r="AX55" s="73" t="s">
        <v>106</v>
      </c>
      <c r="AY55" s="312" t="s">
        <v>266</v>
      </c>
      <c r="AZ55" s="70" t="s">
        <v>66</v>
      </c>
      <c r="BA55" s="70" t="s">
        <v>66</v>
      </c>
    </row>
    <row r="56" spans="2:53" s="12" customFormat="1" ht="12.75" x14ac:dyDescent="0.2">
      <c r="B56" s="70">
        <v>2024</v>
      </c>
      <c r="C56" s="70">
        <v>891780111</v>
      </c>
      <c r="D56" s="71" t="s">
        <v>63</v>
      </c>
      <c r="E56" s="72" t="s">
        <v>265</v>
      </c>
      <c r="F56" s="226" t="s">
        <v>264</v>
      </c>
      <c r="G56" s="73">
        <v>0</v>
      </c>
      <c r="H56" s="73" t="s">
        <v>72</v>
      </c>
      <c r="I56" s="70" t="s">
        <v>258</v>
      </c>
      <c r="J56" s="72" t="s">
        <v>263</v>
      </c>
      <c r="K56" s="237">
        <v>18550000</v>
      </c>
      <c r="L56" s="70" t="s">
        <v>67</v>
      </c>
      <c r="M56" s="72" t="s">
        <v>262</v>
      </c>
      <c r="N56" s="227">
        <v>57445651</v>
      </c>
      <c r="O56" s="189">
        <v>36</v>
      </c>
      <c r="P56" s="228">
        <v>45306</v>
      </c>
      <c r="Q56" s="241">
        <v>734700000</v>
      </c>
      <c r="R56" s="228">
        <v>45315</v>
      </c>
      <c r="S56" s="72">
        <f>+K56</f>
        <v>18550000</v>
      </c>
      <c r="T56" s="73" t="s">
        <v>65</v>
      </c>
      <c r="U56" s="229">
        <v>85155551</v>
      </c>
      <c r="V56" s="72" t="s">
        <v>255</v>
      </c>
      <c r="W56" s="228">
        <v>45315</v>
      </c>
      <c r="X56" s="228">
        <v>45315</v>
      </c>
      <c r="Y56" s="230" t="s">
        <v>74</v>
      </c>
      <c r="Z56" s="228">
        <v>45473</v>
      </c>
      <c r="AA56" s="80">
        <f t="shared" si="6"/>
        <v>158</v>
      </c>
      <c r="AB56" s="72">
        <v>0</v>
      </c>
      <c r="AC56" s="72">
        <v>0</v>
      </c>
      <c r="AD56" s="72">
        <v>0</v>
      </c>
      <c r="AE56" s="81" t="s">
        <v>74</v>
      </c>
      <c r="AF56" s="80">
        <f t="shared" si="7"/>
        <v>0</v>
      </c>
      <c r="AG56" s="72">
        <v>0</v>
      </c>
      <c r="AH56" s="72">
        <v>0</v>
      </c>
      <c r="AI56" s="117" t="s">
        <v>74</v>
      </c>
      <c r="AJ56" s="72">
        <v>0</v>
      </c>
      <c r="AK56" s="117" t="s">
        <v>74</v>
      </c>
      <c r="AL56" s="117" t="s">
        <v>74</v>
      </c>
      <c r="AM56" s="80">
        <f t="shared" si="8"/>
        <v>0</v>
      </c>
      <c r="AN56" s="244">
        <f>+K56+AC56-AH56</f>
        <v>18550000</v>
      </c>
      <c r="AO56" s="73" t="s">
        <v>66</v>
      </c>
      <c r="AP56" s="72">
        <f t="shared" si="9"/>
        <v>18550000</v>
      </c>
      <c r="AQ56" s="73" t="s">
        <v>95</v>
      </c>
      <c r="AR56" s="72">
        <v>0</v>
      </c>
      <c r="AS56" s="118" t="s">
        <v>74</v>
      </c>
      <c r="AT56" s="249">
        <f t="shared" si="10"/>
        <v>1050000</v>
      </c>
      <c r="AU56" s="250">
        <v>17500000</v>
      </c>
      <c r="AV56" s="84">
        <f t="shared" si="5"/>
        <v>5.6603773584905662E-2</v>
      </c>
      <c r="AW56" s="118" t="s">
        <v>74</v>
      </c>
      <c r="AX56" s="73" t="s">
        <v>106</v>
      </c>
      <c r="AY56" s="312" t="s">
        <v>261</v>
      </c>
      <c r="AZ56" s="70" t="s">
        <v>66</v>
      </c>
      <c r="BA56" s="70" t="s">
        <v>66</v>
      </c>
    </row>
    <row r="57" spans="2:53" s="12" customFormat="1" ht="13.5" thickBot="1" x14ac:dyDescent="0.25">
      <c r="B57" s="119">
        <v>2024</v>
      </c>
      <c r="C57" s="119">
        <v>891780111</v>
      </c>
      <c r="D57" s="120" t="s">
        <v>63</v>
      </c>
      <c r="E57" s="121" t="s">
        <v>260</v>
      </c>
      <c r="F57" s="231" t="s">
        <v>259</v>
      </c>
      <c r="G57" s="122">
        <v>0</v>
      </c>
      <c r="H57" s="122" t="s">
        <v>72</v>
      </c>
      <c r="I57" s="119" t="s">
        <v>258</v>
      </c>
      <c r="J57" s="121" t="s">
        <v>257</v>
      </c>
      <c r="K57" s="238">
        <v>18316667</v>
      </c>
      <c r="L57" s="119" t="s">
        <v>67</v>
      </c>
      <c r="M57" s="121" t="s">
        <v>256</v>
      </c>
      <c r="N57" s="232">
        <v>12617352</v>
      </c>
      <c r="O57" s="193">
        <v>36</v>
      </c>
      <c r="P57" s="233">
        <v>45306</v>
      </c>
      <c r="Q57" s="242">
        <v>734700000</v>
      </c>
      <c r="R57" s="233">
        <v>45320</v>
      </c>
      <c r="S57" s="121">
        <f>+K57</f>
        <v>18316667</v>
      </c>
      <c r="T57" s="122" t="s">
        <v>65</v>
      </c>
      <c r="U57" s="234">
        <v>85155551</v>
      </c>
      <c r="V57" s="121" t="s">
        <v>255</v>
      </c>
      <c r="W57" s="233">
        <v>45320</v>
      </c>
      <c r="X57" s="233">
        <v>45320</v>
      </c>
      <c r="Y57" s="235" t="s">
        <v>74</v>
      </c>
      <c r="Z57" s="233">
        <v>45473</v>
      </c>
      <c r="AA57" s="170">
        <f t="shared" si="6"/>
        <v>153</v>
      </c>
      <c r="AB57" s="121">
        <v>0</v>
      </c>
      <c r="AC57" s="121">
        <v>0</v>
      </c>
      <c r="AD57" s="121">
        <v>0</v>
      </c>
      <c r="AE57" s="130" t="s">
        <v>74</v>
      </c>
      <c r="AF57" s="170">
        <f t="shared" si="7"/>
        <v>0</v>
      </c>
      <c r="AG57" s="121">
        <v>0</v>
      </c>
      <c r="AH57" s="121">
        <v>0</v>
      </c>
      <c r="AI57" s="131" t="s">
        <v>74</v>
      </c>
      <c r="AJ57" s="121">
        <v>0</v>
      </c>
      <c r="AK57" s="131" t="s">
        <v>74</v>
      </c>
      <c r="AL57" s="131" t="s">
        <v>74</v>
      </c>
      <c r="AM57" s="170">
        <f t="shared" si="8"/>
        <v>0</v>
      </c>
      <c r="AN57" s="245">
        <f>+K57+AC57-AH57</f>
        <v>18316667</v>
      </c>
      <c r="AO57" s="122" t="s">
        <v>66</v>
      </c>
      <c r="AP57" s="121">
        <f t="shared" si="9"/>
        <v>18316667</v>
      </c>
      <c r="AQ57" s="122" t="s">
        <v>95</v>
      </c>
      <c r="AR57" s="121">
        <v>0</v>
      </c>
      <c r="AS57" s="132" t="s">
        <v>74</v>
      </c>
      <c r="AT57" s="251">
        <f t="shared" si="10"/>
        <v>0</v>
      </c>
      <c r="AU57" s="252">
        <v>18316667</v>
      </c>
      <c r="AV57" s="172">
        <f t="shared" si="5"/>
        <v>0</v>
      </c>
      <c r="AW57" s="132" t="s">
        <v>74</v>
      </c>
      <c r="AX57" s="122" t="s">
        <v>106</v>
      </c>
      <c r="AY57" s="313" t="s">
        <v>254</v>
      </c>
      <c r="AZ57" s="119" t="s">
        <v>66</v>
      </c>
      <c r="BA57" s="119" t="s">
        <v>66</v>
      </c>
    </row>
    <row r="58" spans="2:53" s="23" customFormat="1" ht="15.75" thickBot="1" x14ac:dyDescent="0.3">
      <c r="B58" s="352" t="s">
        <v>68</v>
      </c>
      <c r="C58" s="353"/>
      <c r="D58" s="354"/>
      <c r="E58" s="32">
        <f>+SUBTOTAL(3,E8:E57)</f>
        <v>50</v>
      </c>
      <c r="F58" s="24"/>
      <c r="G58" s="25"/>
      <c r="H58" s="25"/>
      <c r="I58" s="25"/>
      <c r="J58" s="25"/>
      <c r="K58" s="239">
        <f>SUM(K8:K57)</f>
        <v>1003966666</v>
      </c>
      <c r="L58" s="349"/>
      <c r="M58" s="350"/>
      <c r="N58" s="350"/>
      <c r="O58" s="350"/>
      <c r="P58" s="350"/>
      <c r="Q58" s="350"/>
      <c r="R58" s="350"/>
      <c r="S58" s="350"/>
      <c r="T58" s="350"/>
      <c r="U58" s="350"/>
      <c r="V58" s="350"/>
      <c r="W58" s="350"/>
      <c r="X58" s="350"/>
      <c r="Y58" s="350"/>
      <c r="Z58" s="350"/>
      <c r="AA58" s="351"/>
      <c r="AB58" s="28">
        <f>SUM(AB8:AB57)</f>
        <v>0</v>
      </c>
      <c r="AC58" s="27">
        <f>SUM(AC8:AC57)</f>
        <v>0</v>
      </c>
      <c r="AD58" s="27">
        <f>SUM(AD8:AD57)</f>
        <v>0</v>
      </c>
      <c r="AE58" s="26"/>
      <c r="AF58" s="27">
        <f>SUM(AF8:AF57)</f>
        <v>0</v>
      </c>
      <c r="AG58" s="27">
        <f>SUM(AG8:AG57)</f>
        <v>0</v>
      </c>
      <c r="AH58" s="29">
        <f>SUM(AH8:AH57)</f>
        <v>0</v>
      </c>
      <c r="AI58" s="26"/>
      <c r="AJ58" s="30">
        <f>SUM(AJ8:AJ57)</f>
        <v>0</v>
      </c>
      <c r="AK58" s="349"/>
      <c r="AL58" s="350"/>
      <c r="AM58" s="351"/>
      <c r="AN58" s="246">
        <f>SUM(AN8:AN57)</f>
        <v>1003966666</v>
      </c>
      <c r="AO58" s="39"/>
      <c r="AP58" s="39">
        <f>SUM(AP8:AP57)</f>
        <v>1003966666</v>
      </c>
      <c r="AQ58" s="26"/>
      <c r="AR58" s="27">
        <f>SUM(AR8:AR57)</f>
        <v>0</v>
      </c>
      <c r="AS58" s="26"/>
      <c r="AT58" s="253">
        <f>SUM(AT8:AT57)</f>
        <v>76649999</v>
      </c>
      <c r="AU58" s="254">
        <f>SUM(AU8:AU57)</f>
        <v>927316667</v>
      </c>
      <c r="AV58" s="342"/>
      <c r="AW58" s="350"/>
      <c r="AX58" s="350"/>
      <c r="AY58" s="350"/>
      <c r="AZ58" s="350"/>
      <c r="BA58" s="350"/>
    </row>
    <row r="63" spans="2:53" x14ac:dyDescent="0.25">
      <c r="AU63" s="144"/>
    </row>
  </sheetData>
  <sheetProtection formatCells="0" formatColumns="0" formatRows="0" insertRows="0" deleteRows="0" autoFilter="0"/>
  <mergeCells count="22">
    <mergeCell ref="B3:C6"/>
    <mergeCell ref="D3:G4"/>
    <mergeCell ref="H3:I5"/>
    <mergeCell ref="E6:G6"/>
    <mergeCell ref="AV58:BA58"/>
    <mergeCell ref="AO6:AP6"/>
    <mergeCell ref="B58:D58"/>
    <mergeCell ref="L58:AA58"/>
    <mergeCell ref="AY6:BA6"/>
    <mergeCell ref="M6:N6"/>
    <mergeCell ref="O6:Q6"/>
    <mergeCell ref="R6:S6"/>
    <mergeCell ref="AK58:AM58"/>
    <mergeCell ref="T6:V6"/>
    <mergeCell ref="AV6:AX6"/>
    <mergeCell ref="AQ6:AU6"/>
    <mergeCell ref="F5:G5"/>
    <mergeCell ref="AB5:AM5"/>
    <mergeCell ref="W6:AA6"/>
    <mergeCell ref="AB6:AF6"/>
    <mergeCell ref="AG6:AI6"/>
    <mergeCell ref="AJ6:AM6"/>
  </mergeCells>
  <conditionalFormatting sqref="F5 E6">
    <cfRule type="containsText" dxfId="2"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A8:AA57 AF8:AF57 AM8:AP57 AU8:AV57">
    <cfRule type="expression" dxfId="1" priority="2">
      <formula>+_xlfn.ISFORMULA(AA8)</formula>
    </cfRule>
  </conditionalFormatting>
  <conditionalFormatting sqref="AT8:AT57">
    <cfRule type="expression" dxfId="0" priority="1">
      <formula>+_xlfn.ISFORMULA(AT8)</formula>
    </cfRule>
  </conditionalFormatting>
  <dataValidations count="9">
    <dataValidation type="list" allowBlank="1" showInputMessage="1" showErrorMessage="1" sqref="AX8:AX57" xr:uid="{63DA7620-CE4C-4F8A-896E-61CFBC4FF58E}">
      <formula1>"Por iniciar,En ejecucion,Suspendido,Terminado,Liquidado"</formula1>
    </dataValidation>
    <dataValidation type="list" allowBlank="1" showInputMessage="1" showErrorMessage="1" sqref="H8:H57" xr:uid="{0702C2A5-72D9-4820-8D3B-D816F8654FDD}">
      <formula1>"OTRO SECTOR"</formula1>
    </dataValidation>
    <dataValidation type="list" allowBlank="1" showInputMessage="1" showErrorMessage="1" sqref="L8:L57" xr:uid="{EE8EE2F2-8BC1-46D7-B28C-9776309D777D}">
      <formula1>"DIRECTA"</formula1>
    </dataValidation>
    <dataValidation type="list" allowBlank="1" showInputMessage="1" showErrorMessage="1" sqref="I8:I57" xr:uid="{824282D2-6949-47C9-9CE1-93CEB98509B5}">
      <formula1>"FUNCIONAMIENTO,INVERSION,OTROS"</formula1>
    </dataValidation>
    <dataValidation type="list" allowBlank="1" showInputMessage="1" showErrorMessage="1" sqref="BA8:BA57" xr:uid="{7299B4FF-1FDF-4CCF-8E6C-D62CC1F07AC6}">
      <formula1>"SI,NA por TIPO Contrato"</formula1>
    </dataValidation>
    <dataValidation type="list" allowBlank="1" showInputMessage="1" showErrorMessage="1" sqref="AZ8:AZ57" xr:uid="{C999323E-82E4-4B22-A9EA-DF4DDEFC5E8D}">
      <formula1>"SI,NO HA INICIADO"</formula1>
    </dataValidation>
    <dataValidation type="list" allowBlank="1" showInputMessage="1" showErrorMessage="1" sqref="T8:T57 AO8:AO57 AQ8:AQ57"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6BECB055-38DE-49A0-9784-C8FBAFAE17A7}"/>
    <hyperlink ref="AY10" r:id="rId2" xr:uid="{3E415A33-114F-4BB0-A281-D15F4683E08C}"/>
    <hyperlink ref="AY11" r:id="rId3" xr:uid="{13CAD813-D219-4AD9-82AD-7414AD5C4D55}"/>
    <hyperlink ref="AY12" r:id="rId4" xr:uid="{6FA64C20-4125-4E71-A285-F91B5CDA5C1E}"/>
    <hyperlink ref="AY13" r:id="rId5" xr:uid="{046A616F-5C60-4FFA-887D-7764DC79B895}"/>
    <hyperlink ref="AY14" r:id="rId6" xr:uid="{7AA4A16A-CFF5-4815-8DF6-D33C212435ED}"/>
    <hyperlink ref="AY16" r:id="rId7" xr:uid="{C08326A9-76FE-466A-9DF3-E9FCA1DBC3FF}"/>
    <hyperlink ref="AY17" r:id="rId8" xr:uid="{AC8C8348-C8EE-4649-9E6F-464A52976255}"/>
    <hyperlink ref="AY18" r:id="rId9" xr:uid="{CA279387-C3B4-4241-92DD-2298E0F0CEE6}"/>
    <hyperlink ref="AY19" r:id="rId10" xr:uid="{BD39E0AC-510D-4D58-9B1C-DE73F6B85EB8}"/>
    <hyperlink ref="AY20" r:id="rId11" xr:uid="{2F48F19B-B7FB-4296-B81B-0F6DD6C05328}"/>
    <hyperlink ref="AY21" r:id="rId12" xr:uid="{61CD9B57-2AC8-40C8-9C6E-049E0DE55C75}"/>
    <hyperlink ref="AY22" r:id="rId13" xr:uid="{F042A609-49E2-4BF7-8A25-9F50C6B4D975}"/>
    <hyperlink ref="AY9" r:id="rId14" xr:uid="{8F146E2A-47CC-4F5B-BCC1-FD315C169E50}"/>
    <hyperlink ref="AY23" r:id="rId15" xr:uid="{E2085A4F-6134-4136-8DD7-2A7923918775}"/>
    <hyperlink ref="AY24" r:id="rId16" xr:uid="{B8770BCE-BD9C-407F-9211-E6099680E353}"/>
    <hyperlink ref="AY25" r:id="rId17" xr:uid="{32E04107-E2C6-4479-B587-16A2E5A1B748}"/>
    <hyperlink ref="AY26" r:id="rId18" xr:uid="{4D63D6BC-4917-40DA-8744-A7A4FB0891D5}"/>
    <hyperlink ref="AY55" r:id="rId19" xr:uid="{48D02406-96C6-4F8F-AEE1-835C295325EB}"/>
    <hyperlink ref="AY56" r:id="rId20" xr:uid="{FF080E92-A99A-4988-A423-F49C1317504F}"/>
    <hyperlink ref="AY57" r:id="rId21" xr:uid="{DB01F225-B1D1-4DEB-B160-AE0A35BCE0EC}"/>
    <hyperlink ref="AY37" r:id="rId22" xr:uid="{89EA12AC-4E96-4B9D-90CC-D1FF6DCD1DCD}"/>
  </hyperlinks>
  <pageMargins left="0.7" right="0.7" top="0.75" bottom="0.75" header="0.3" footer="0.3"/>
  <pageSetup orientation="portrait" horizontalDpi="300" verticalDpi="300" r:id="rId23"/>
  <ignoredErrors>
    <ignoredError sqref="S8:S57 AP8:AP57 AT8:AU58" unlockedFormula="1"/>
    <ignoredError sqref="AV9" formula="1"/>
  </ignoredError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4BE5-316E-44A8-870C-3F0068543608}">
  <dimension ref="A1:BT29"/>
  <sheetViews>
    <sheetView showGridLines="0" workbookViewId="0">
      <selection activeCell="E6" sqref="E6:G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5" max="15" width="11.5703125" customWidth="1"/>
    <col min="16" max="16" width="12.42578125" customWidth="1"/>
    <col min="17" max="17" width="11.5703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v>290000000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253</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34" t="s">
        <v>15</v>
      </c>
      <c r="C7" s="135" t="s">
        <v>16</v>
      </c>
      <c r="D7" s="141" t="s">
        <v>17</v>
      </c>
      <c r="E7" s="142" t="s">
        <v>18</v>
      </c>
      <c r="F7" s="142" t="s">
        <v>19</v>
      </c>
      <c r="G7" s="141" t="s">
        <v>20</v>
      </c>
      <c r="H7" s="134" t="s">
        <v>21</v>
      </c>
      <c r="I7" s="134" t="s">
        <v>71</v>
      </c>
      <c r="J7" s="134" t="s">
        <v>22</v>
      </c>
      <c r="K7" s="134" t="s">
        <v>23</v>
      </c>
      <c r="L7" s="134" t="s">
        <v>24</v>
      </c>
      <c r="M7" s="134" t="s">
        <v>25</v>
      </c>
      <c r="N7" s="135" t="s">
        <v>26</v>
      </c>
      <c r="O7" s="135" t="s">
        <v>27</v>
      </c>
      <c r="P7" s="134" t="s">
        <v>28</v>
      </c>
      <c r="Q7" s="134" t="s">
        <v>29</v>
      </c>
      <c r="R7" s="134" t="s">
        <v>30</v>
      </c>
      <c r="S7" s="134" t="s">
        <v>31</v>
      </c>
      <c r="T7" s="134" t="s">
        <v>32</v>
      </c>
      <c r="U7" s="135" t="s">
        <v>33</v>
      </c>
      <c r="V7" s="134" t="s">
        <v>34</v>
      </c>
      <c r="W7" s="134" t="s">
        <v>69</v>
      </c>
      <c r="X7" s="134" t="s">
        <v>35</v>
      </c>
      <c r="Y7" s="134" t="s">
        <v>36</v>
      </c>
      <c r="Z7" s="140" t="s">
        <v>37</v>
      </c>
      <c r="AA7" s="139" t="s">
        <v>38</v>
      </c>
      <c r="AB7" s="134" t="s">
        <v>39</v>
      </c>
      <c r="AC7" s="134" t="s">
        <v>40</v>
      </c>
      <c r="AD7" s="134" t="s">
        <v>41</v>
      </c>
      <c r="AE7" s="140" t="s">
        <v>42</v>
      </c>
      <c r="AF7" s="139" t="s">
        <v>43</v>
      </c>
      <c r="AG7" s="134" t="s">
        <v>44</v>
      </c>
      <c r="AH7" s="134" t="s">
        <v>45</v>
      </c>
      <c r="AI7" s="140" t="s">
        <v>46</v>
      </c>
      <c r="AJ7" s="134" t="s">
        <v>47</v>
      </c>
      <c r="AK7" s="140" t="s">
        <v>48</v>
      </c>
      <c r="AL7" s="140" t="s">
        <v>49</v>
      </c>
      <c r="AM7" s="139" t="s">
        <v>50</v>
      </c>
      <c r="AN7" s="139" t="s">
        <v>51</v>
      </c>
      <c r="AO7" s="134" t="s">
        <v>78</v>
      </c>
      <c r="AP7" s="134" t="s">
        <v>79</v>
      </c>
      <c r="AQ7" s="134" t="s">
        <v>52</v>
      </c>
      <c r="AR7" s="134" t="s">
        <v>53</v>
      </c>
      <c r="AS7" s="134" t="s">
        <v>54</v>
      </c>
      <c r="AT7" s="138" t="s">
        <v>55</v>
      </c>
      <c r="AU7" s="137" t="s">
        <v>56</v>
      </c>
      <c r="AV7" s="136" t="s">
        <v>57</v>
      </c>
      <c r="AW7" s="134" t="s">
        <v>58</v>
      </c>
      <c r="AX7" s="134" t="s">
        <v>59</v>
      </c>
      <c r="AY7" s="135" t="s">
        <v>60</v>
      </c>
      <c r="AZ7" s="135" t="s">
        <v>61</v>
      </c>
      <c r="BA7" s="135"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5">
        <v>2024</v>
      </c>
      <c r="C8" s="55">
        <v>891780111</v>
      </c>
      <c r="D8" s="56" t="s">
        <v>63</v>
      </c>
      <c r="E8" s="57" t="s">
        <v>252</v>
      </c>
      <c r="F8" s="65" t="s">
        <v>251</v>
      </c>
      <c r="G8" s="58">
        <v>0</v>
      </c>
      <c r="H8" s="58" t="s">
        <v>72</v>
      </c>
      <c r="I8" s="56" t="s">
        <v>64</v>
      </c>
      <c r="J8" s="57" t="s">
        <v>1964</v>
      </c>
      <c r="K8" s="65">
        <v>18810000</v>
      </c>
      <c r="L8" s="55" t="s">
        <v>67</v>
      </c>
      <c r="M8" s="59" t="s">
        <v>250</v>
      </c>
      <c r="N8" s="274">
        <v>1082879378</v>
      </c>
      <c r="O8" s="61">
        <v>22</v>
      </c>
      <c r="P8" s="66">
        <v>45302</v>
      </c>
      <c r="Q8" s="57">
        <v>18810000</v>
      </c>
      <c r="R8" s="66">
        <v>45307</v>
      </c>
      <c r="S8" s="57">
        <v>18810000</v>
      </c>
      <c r="T8" s="58" t="s">
        <v>65</v>
      </c>
      <c r="U8" s="274">
        <v>1082943891</v>
      </c>
      <c r="V8" s="65" t="s">
        <v>155</v>
      </c>
      <c r="W8" s="179">
        <v>45307</v>
      </c>
      <c r="X8" s="179">
        <v>45307</v>
      </c>
      <c r="Y8" s="110" t="s">
        <v>74</v>
      </c>
      <c r="Z8" s="179">
        <v>45473</v>
      </c>
      <c r="AA8" s="65">
        <f t="shared" ref="AA8:AA28" si="0">+IF(Y8="1800-01-01",Z8-X8,Z8-Y8)</f>
        <v>166</v>
      </c>
      <c r="AB8" s="57">
        <v>0</v>
      </c>
      <c r="AC8" s="57">
        <v>0</v>
      </c>
      <c r="AD8" s="57">
        <v>0</v>
      </c>
      <c r="AE8" s="66" t="s">
        <v>74</v>
      </c>
      <c r="AF8" s="65">
        <f t="shared" ref="AF8:AF28" si="1">+IF(AE8="1800-01-01",0,AE8-Z8)</f>
        <v>0</v>
      </c>
      <c r="AG8" s="57">
        <v>0</v>
      </c>
      <c r="AH8" s="57">
        <v>0</v>
      </c>
      <c r="AI8" s="111" t="s">
        <v>74</v>
      </c>
      <c r="AJ8" s="58">
        <v>0</v>
      </c>
      <c r="AK8" s="111" t="s">
        <v>74</v>
      </c>
      <c r="AL8" s="111" t="s">
        <v>74</v>
      </c>
      <c r="AM8" s="65">
        <f t="shared" ref="AM8:AM28" si="2">+IF(AK8="1800-01-01",0,AL8-AK8)</f>
        <v>0</v>
      </c>
      <c r="AN8" s="65">
        <f>+K8+AC8-AH8</f>
        <v>18810000</v>
      </c>
      <c r="AO8" s="58" t="s">
        <v>66</v>
      </c>
      <c r="AP8" s="57">
        <v>18810000</v>
      </c>
      <c r="AQ8" s="58" t="s">
        <v>95</v>
      </c>
      <c r="AR8" s="57">
        <v>0</v>
      </c>
      <c r="AS8" s="112" t="s">
        <v>74</v>
      </c>
      <c r="AT8" s="67">
        <v>0</v>
      </c>
      <c r="AU8" s="68">
        <f t="shared" ref="AU8:AU28" si="3">AN8-AT8</f>
        <v>18810000</v>
      </c>
      <c r="AV8" s="69">
        <f t="shared" ref="AV8:AV28" si="4">+IFERROR(AT8/AN8,"_")</f>
        <v>0</v>
      </c>
      <c r="AW8" s="112" t="s">
        <v>74</v>
      </c>
      <c r="AX8" s="58" t="s">
        <v>106</v>
      </c>
      <c r="AY8" s="65" t="s">
        <v>249</v>
      </c>
      <c r="AZ8" s="55" t="s">
        <v>66</v>
      </c>
      <c r="BA8" s="55" t="s">
        <v>66</v>
      </c>
    </row>
    <row r="9" spans="1:72" x14ac:dyDescent="0.25">
      <c r="B9" s="70">
        <v>2024</v>
      </c>
      <c r="C9" s="70">
        <v>891780111</v>
      </c>
      <c r="D9" s="71" t="s">
        <v>63</v>
      </c>
      <c r="E9" s="80" t="s">
        <v>248</v>
      </c>
      <c r="F9" s="80" t="s">
        <v>247</v>
      </c>
      <c r="G9" s="73">
        <v>0</v>
      </c>
      <c r="H9" s="73" t="s">
        <v>72</v>
      </c>
      <c r="I9" s="71" t="s">
        <v>64</v>
      </c>
      <c r="J9" s="72" t="s">
        <v>2204</v>
      </c>
      <c r="K9" s="80">
        <v>13110000</v>
      </c>
      <c r="L9" s="70" t="s">
        <v>67</v>
      </c>
      <c r="M9" s="80" t="s">
        <v>246</v>
      </c>
      <c r="N9" s="276">
        <v>1004374583</v>
      </c>
      <c r="O9" s="72">
        <v>18</v>
      </c>
      <c r="P9" s="81">
        <v>45302</v>
      </c>
      <c r="Q9" s="72">
        <v>13110000</v>
      </c>
      <c r="R9" s="81">
        <v>45309</v>
      </c>
      <c r="S9" s="72">
        <v>13110000</v>
      </c>
      <c r="T9" s="73" t="s">
        <v>65</v>
      </c>
      <c r="U9" s="276">
        <v>36669977</v>
      </c>
      <c r="V9" s="80" t="s">
        <v>149</v>
      </c>
      <c r="W9" s="181">
        <v>45309</v>
      </c>
      <c r="X9" s="181">
        <v>45309</v>
      </c>
      <c r="Y9" s="116" t="s">
        <v>74</v>
      </c>
      <c r="Z9" s="181">
        <v>45473</v>
      </c>
      <c r="AA9" s="80">
        <f t="shared" si="0"/>
        <v>164</v>
      </c>
      <c r="AB9" s="72">
        <v>0</v>
      </c>
      <c r="AC9" s="72">
        <v>0</v>
      </c>
      <c r="AD9" s="72">
        <v>0</v>
      </c>
      <c r="AE9" s="81" t="s">
        <v>74</v>
      </c>
      <c r="AF9" s="80">
        <f t="shared" si="1"/>
        <v>0</v>
      </c>
      <c r="AG9" s="72">
        <v>0</v>
      </c>
      <c r="AH9" s="72">
        <v>0</v>
      </c>
      <c r="AI9" s="117" t="s">
        <v>74</v>
      </c>
      <c r="AJ9" s="73">
        <v>0</v>
      </c>
      <c r="AK9" s="117" t="s">
        <v>74</v>
      </c>
      <c r="AL9" s="117" t="s">
        <v>74</v>
      </c>
      <c r="AM9" s="80">
        <f t="shared" si="2"/>
        <v>0</v>
      </c>
      <c r="AN9" s="80">
        <f>+K9+AC9-AH9</f>
        <v>13110000</v>
      </c>
      <c r="AO9" s="73" t="s">
        <v>66</v>
      </c>
      <c r="AP9" s="72">
        <v>13110000</v>
      </c>
      <c r="AQ9" s="73" t="s">
        <v>95</v>
      </c>
      <c r="AR9" s="72">
        <v>0</v>
      </c>
      <c r="AS9" s="118" t="s">
        <v>74</v>
      </c>
      <c r="AT9" s="82">
        <v>0</v>
      </c>
      <c r="AU9" s="83">
        <f t="shared" si="3"/>
        <v>13110000</v>
      </c>
      <c r="AV9" s="84">
        <f t="shared" si="4"/>
        <v>0</v>
      </c>
      <c r="AW9" s="118" t="s">
        <v>74</v>
      </c>
      <c r="AX9" s="73" t="s">
        <v>106</v>
      </c>
      <c r="AY9" s="80" t="s">
        <v>245</v>
      </c>
      <c r="AZ9" s="70" t="s">
        <v>66</v>
      </c>
      <c r="BA9" s="70" t="s">
        <v>66</v>
      </c>
      <c r="BB9" s="12"/>
    </row>
    <row r="10" spans="1:72" x14ac:dyDescent="0.25">
      <c r="B10" s="70">
        <v>2024</v>
      </c>
      <c r="C10" s="70">
        <v>891780111</v>
      </c>
      <c r="D10" s="71" t="s">
        <v>63</v>
      </c>
      <c r="E10" s="80" t="s">
        <v>244</v>
      </c>
      <c r="F10" s="80" t="s">
        <v>243</v>
      </c>
      <c r="G10" s="73">
        <v>0</v>
      </c>
      <c r="H10" s="73" t="s">
        <v>72</v>
      </c>
      <c r="I10" s="71" t="s">
        <v>64</v>
      </c>
      <c r="J10" s="72" t="s">
        <v>242</v>
      </c>
      <c r="K10" s="80">
        <v>15390000</v>
      </c>
      <c r="L10" s="70" t="s">
        <v>67</v>
      </c>
      <c r="M10" s="80" t="s">
        <v>241</v>
      </c>
      <c r="N10" s="276">
        <v>1082916730</v>
      </c>
      <c r="O10" s="72">
        <v>17</v>
      </c>
      <c r="P10" s="81">
        <v>45302</v>
      </c>
      <c r="Q10" s="72">
        <v>15390000</v>
      </c>
      <c r="R10" s="81">
        <v>45309</v>
      </c>
      <c r="S10" s="72">
        <v>15390000</v>
      </c>
      <c r="T10" s="73" t="s">
        <v>65</v>
      </c>
      <c r="U10" s="276">
        <v>1082900194</v>
      </c>
      <c r="V10" s="80" t="s">
        <v>171</v>
      </c>
      <c r="W10" s="181">
        <v>45309</v>
      </c>
      <c r="X10" s="181">
        <v>45309</v>
      </c>
      <c r="Y10" s="116" t="s">
        <v>74</v>
      </c>
      <c r="Z10" s="181">
        <v>45473</v>
      </c>
      <c r="AA10" s="80">
        <f t="shared" si="0"/>
        <v>164</v>
      </c>
      <c r="AB10" s="72">
        <v>0</v>
      </c>
      <c r="AC10" s="72">
        <v>0</v>
      </c>
      <c r="AD10" s="72">
        <v>0</v>
      </c>
      <c r="AE10" s="81" t="s">
        <v>74</v>
      </c>
      <c r="AF10" s="80">
        <f t="shared" si="1"/>
        <v>0</v>
      </c>
      <c r="AG10" s="72">
        <v>0</v>
      </c>
      <c r="AH10" s="72">
        <v>0</v>
      </c>
      <c r="AI10" s="117" t="s">
        <v>74</v>
      </c>
      <c r="AJ10" s="73">
        <v>0</v>
      </c>
      <c r="AK10" s="117" t="s">
        <v>74</v>
      </c>
      <c r="AL10" s="117" t="s">
        <v>74</v>
      </c>
      <c r="AM10" s="80">
        <f t="shared" si="2"/>
        <v>0</v>
      </c>
      <c r="AN10" s="80">
        <f>+K10+AC10-AH10</f>
        <v>15390000</v>
      </c>
      <c r="AO10" s="73" t="s">
        <v>66</v>
      </c>
      <c r="AP10" s="72">
        <v>15390000</v>
      </c>
      <c r="AQ10" s="73" t="s">
        <v>95</v>
      </c>
      <c r="AR10" s="72">
        <v>0</v>
      </c>
      <c r="AS10" s="118" t="s">
        <v>74</v>
      </c>
      <c r="AT10" s="82">
        <v>0</v>
      </c>
      <c r="AU10" s="83">
        <f t="shared" si="3"/>
        <v>15390000</v>
      </c>
      <c r="AV10" s="84">
        <f t="shared" si="4"/>
        <v>0</v>
      </c>
      <c r="AW10" s="118" t="s">
        <v>74</v>
      </c>
      <c r="AX10" s="73" t="s">
        <v>106</v>
      </c>
      <c r="AY10" s="80" t="s">
        <v>240</v>
      </c>
      <c r="AZ10" s="70" t="s">
        <v>66</v>
      </c>
      <c r="BA10" s="70" t="s">
        <v>66</v>
      </c>
      <c r="BB10" s="12"/>
    </row>
    <row r="11" spans="1:72" x14ac:dyDescent="0.25">
      <c r="B11" s="70">
        <v>2024</v>
      </c>
      <c r="C11" s="70">
        <v>891780111</v>
      </c>
      <c r="D11" s="71" t="s">
        <v>63</v>
      </c>
      <c r="E11" s="80" t="s">
        <v>239</v>
      </c>
      <c r="F11" s="80" t="s">
        <v>238</v>
      </c>
      <c r="G11" s="73">
        <v>0</v>
      </c>
      <c r="H11" s="73" t="s">
        <v>72</v>
      </c>
      <c r="I11" s="71" t="s">
        <v>64</v>
      </c>
      <c r="J11" s="72" t="s">
        <v>237</v>
      </c>
      <c r="K11" s="80">
        <v>17100000</v>
      </c>
      <c r="L11" s="70" t="s">
        <v>67</v>
      </c>
      <c r="M11" s="80" t="s">
        <v>236</v>
      </c>
      <c r="N11" s="276">
        <v>36669670</v>
      </c>
      <c r="O11" s="72">
        <v>20</v>
      </c>
      <c r="P11" s="81">
        <v>45302</v>
      </c>
      <c r="Q11" s="72">
        <v>17100000</v>
      </c>
      <c r="R11" s="81">
        <v>45309</v>
      </c>
      <c r="S11" s="72">
        <v>17100000</v>
      </c>
      <c r="T11" s="73" t="s">
        <v>65</v>
      </c>
      <c r="U11" s="276">
        <v>36669977</v>
      </c>
      <c r="V11" s="80" t="s">
        <v>149</v>
      </c>
      <c r="W11" s="181">
        <v>45309</v>
      </c>
      <c r="X11" s="181">
        <v>45309</v>
      </c>
      <c r="Y11" s="116" t="s">
        <v>74</v>
      </c>
      <c r="Z11" s="181">
        <v>45473</v>
      </c>
      <c r="AA11" s="80">
        <f t="shared" si="0"/>
        <v>164</v>
      </c>
      <c r="AB11" s="72">
        <v>0</v>
      </c>
      <c r="AC11" s="72">
        <v>0</v>
      </c>
      <c r="AD11" s="72">
        <v>0</v>
      </c>
      <c r="AE11" s="81" t="s">
        <v>74</v>
      </c>
      <c r="AF11" s="80">
        <f t="shared" si="1"/>
        <v>0</v>
      </c>
      <c r="AG11" s="72">
        <v>0</v>
      </c>
      <c r="AH11" s="72">
        <v>0</v>
      </c>
      <c r="AI11" s="117" t="s">
        <v>74</v>
      </c>
      <c r="AJ11" s="73">
        <v>0</v>
      </c>
      <c r="AK11" s="117" t="s">
        <v>74</v>
      </c>
      <c r="AL11" s="117" t="s">
        <v>74</v>
      </c>
      <c r="AM11" s="80">
        <f t="shared" si="2"/>
        <v>0</v>
      </c>
      <c r="AN11" s="80">
        <f>+K11+AC11-AH11</f>
        <v>17100000</v>
      </c>
      <c r="AO11" s="73" t="s">
        <v>66</v>
      </c>
      <c r="AP11" s="72">
        <v>17100000</v>
      </c>
      <c r="AQ11" s="73" t="s">
        <v>95</v>
      </c>
      <c r="AR11" s="72">
        <v>0</v>
      </c>
      <c r="AS11" s="118" t="s">
        <v>74</v>
      </c>
      <c r="AT11" s="82">
        <v>0</v>
      </c>
      <c r="AU11" s="83">
        <f t="shared" si="3"/>
        <v>17100000</v>
      </c>
      <c r="AV11" s="84">
        <f t="shared" si="4"/>
        <v>0</v>
      </c>
      <c r="AW11" s="118" t="s">
        <v>74</v>
      </c>
      <c r="AX11" s="73" t="s">
        <v>106</v>
      </c>
      <c r="AY11" s="80" t="s">
        <v>235</v>
      </c>
      <c r="AZ11" s="70" t="s">
        <v>66</v>
      </c>
      <c r="BA11" s="70" t="s">
        <v>66</v>
      </c>
    </row>
    <row r="12" spans="1:72" x14ac:dyDescent="0.25">
      <c r="B12" s="70">
        <v>2024</v>
      </c>
      <c r="C12" s="70">
        <v>891780111</v>
      </c>
      <c r="D12" s="71" t="s">
        <v>63</v>
      </c>
      <c r="E12" s="80" t="s">
        <v>234</v>
      </c>
      <c r="F12" s="80" t="s">
        <v>233</v>
      </c>
      <c r="G12" s="73">
        <v>0</v>
      </c>
      <c r="H12" s="73" t="s">
        <v>72</v>
      </c>
      <c r="I12" s="71" t="s">
        <v>64</v>
      </c>
      <c r="J12" s="72" t="s">
        <v>232</v>
      </c>
      <c r="K12" s="80">
        <v>18810000</v>
      </c>
      <c r="L12" s="70" t="s">
        <v>67</v>
      </c>
      <c r="M12" s="80" t="s">
        <v>231</v>
      </c>
      <c r="N12" s="276">
        <v>85153904</v>
      </c>
      <c r="O12" s="72">
        <v>15</v>
      </c>
      <c r="P12" s="81">
        <v>45302</v>
      </c>
      <c r="Q12" s="72">
        <v>18810000</v>
      </c>
      <c r="R12" s="81">
        <v>45309</v>
      </c>
      <c r="S12" s="72">
        <v>18810000</v>
      </c>
      <c r="T12" s="73" t="s">
        <v>65</v>
      </c>
      <c r="U12" s="276">
        <v>7634903</v>
      </c>
      <c r="V12" s="80" t="s">
        <v>188</v>
      </c>
      <c r="W12" s="181">
        <v>45309</v>
      </c>
      <c r="X12" s="181">
        <v>45309</v>
      </c>
      <c r="Y12" s="116" t="s">
        <v>74</v>
      </c>
      <c r="Z12" s="181">
        <v>45473</v>
      </c>
      <c r="AA12" s="80">
        <f t="shared" si="0"/>
        <v>164</v>
      </c>
      <c r="AB12" s="72">
        <v>0</v>
      </c>
      <c r="AC12" s="72">
        <v>0</v>
      </c>
      <c r="AD12" s="72">
        <v>0</v>
      </c>
      <c r="AE12" s="81" t="s">
        <v>74</v>
      </c>
      <c r="AF12" s="80">
        <f t="shared" si="1"/>
        <v>0</v>
      </c>
      <c r="AG12" s="72">
        <v>0</v>
      </c>
      <c r="AH12" s="72">
        <v>0</v>
      </c>
      <c r="AI12" s="117" t="s">
        <v>74</v>
      </c>
      <c r="AJ12" s="73">
        <v>0</v>
      </c>
      <c r="AK12" s="117" t="s">
        <v>74</v>
      </c>
      <c r="AL12" s="117" t="s">
        <v>74</v>
      </c>
      <c r="AM12" s="80">
        <f t="shared" si="2"/>
        <v>0</v>
      </c>
      <c r="AN12" s="80">
        <f>+K12+AC12-AH12</f>
        <v>18810000</v>
      </c>
      <c r="AO12" s="73" t="s">
        <v>66</v>
      </c>
      <c r="AP12" s="72">
        <v>18810000</v>
      </c>
      <c r="AQ12" s="73" t="s">
        <v>95</v>
      </c>
      <c r="AR12" s="72">
        <v>0</v>
      </c>
      <c r="AS12" s="118" t="s">
        <v>74</v>
      </c>
      <c r="AT12" s="82">
        <v>0</v>
      </c>
      <c r="AU12" s="83">
        <f t="shared" si="3"/>
        <v>18810000</v>
      </c>
      <c r="AV12" s="84">
        <f t="shared" si="4"/>
        <v>0</v>
      </c>
      <c r="AW12" s="118" t="s">
        <v>74</v>
      </c>
      <c r="AX12" s="73" t="s">
        <v>106</v>
      </c>
      <c r="AY12" s="80" t="s">
        <v>230</v>
      </c>
      <c r="AZ12" s="70" t="s">
        <v>66</v>
      </c>
      <c r="BA12" s="70" t="s">
        <v>66</v>
      </c>
    </row>
    <row r="13" spans="1:72" x14ac:dyDescent="0.25">
      <c r="B13" s="70">
        <v>2024</v>
      </c>
      <c r="C13" s="70">
        <v>891780111</v>
      </c>
      <c r="D13" s="71" t="s">
        <v>63</v>
      </c>
      <c r="E13" s="80" t="s">
        <v>229</v>
      </c>
      <c r="F13" s="80" t="s">
        <v>228</v>
      </c>
      <c r="G13" s="73">
        <v>0</v>
      </c>
      <c r="H13" s="73" t="s">
        <v>72</v>
      </c>
      <c r="I13" s="71" t="s">
        <v>64</v>
      </c>
      <c r="J13" s="72" t="s">
        <v>227</v>
      </c>
      <c r="K13" s="80">
        <v>12100000</v>
      </c>
      <c r="L13" s="70" t="s">
        <v>67</v>
      </c>
      <c r="M13" s="80" t="s">
        <v>226</v>
      </c>
      <c r="N13" s="276">
        <v>1221971911</v>
      </c>
      <c r="O13" s="72">
        <v>90</v>
      </c>
      <c r="P13" s="81">
        <v>45309</v>
      </c>
      <c r="Q13" s="72">
        <v>12100000</v>
      </c>
      <c r="R13" s="81">
        <v>45310</v>
      </c>
      <c r="S13" s="72">
        <v>12100000</v>
      </c>
      <c r="T13" s="73" t="s">
        <v>65</v>
      </c>
      <c r="U13" s="276">
        <v>1098669877</v>
      </c>
      <c r="V13" s="80" t="s">
        <v>177</v>
      </c>
      <c r="W13" s="181">
        <v>45310</v>
      </c>
      <c r="X13" s="181">
        <v>45310</v>
      </c>
      <c r="Y13" s="116" t="s">
        <v>74</v>
      </c>
      <c r="Z13" s="181">
        <v>45473</v>
      </c>
      <c r="AA13" s="80">
        <f t="shared" si="0"/>
        <v>163</v>
      </c>
      <c r="AB13" s="72">
        <v>0</v>
      </c>
      <c r="AC13" s="72">
        <v>0</v>
      </c>
      <c r="AD13" s="72">
        <v>0</v>
      </c>
      <c r="AE13" s="81" t="s">
        <v>74</v>
      </c>
      <c r="AF13" s="80">
        <f t="shared" si="1"/>
        <v>0</v>
      </c>
      <c r="AG13" s="72">
        <v>0</v>
      </c>
      <c r="AH13" s="72">
        <v>0</v>
      </c>
      <c r="AI13" s="117" t="s">
        <v>74</v>
      </c>
      <c r="AJ13" s="73">
        <v>0</v>
      </c>
      <c r="AK13" s="117" t="s">
        <v>74</v>
      </c>
      <c r="AL13" s="117" t="s">
        <v>74</v>
      </c>
      <c r="AM13" s="80">
        <f t="shared" si="2"/>
        <v>0</v>
      </c>
      <c r="AN13" s="80">
        <f>+K13+AC13-AH13</f>
        <v>12100000</v>
      </c>
      <c r="AO13" s="73" t="s">
        <v>66</v>
      </c>
      <c r="AP13" s="72">
        <v>12100000</v>
      </c>
      <c r="AQ13" s="73" t="s">
        <v>95</v>
      </c>
      <c r="AR13" s="72">
        <v>0</v>
      </c>
      <c r="AS13" s="118" t="s">
        <v>74</v>
      </c>
      <c r="AT13" s="82">
        <v>0</v>
      </c>
      <c r="AU13" s="83">
        <f t="shared" si="3"/>
        <v>12100000</v>
      </c>
      <c r="AV13" s="84">
        <f t="shared" si="4"/>
        <v>0</v>
      </c>
      <c r="AW13" s="118" t="s">
        <v>74</v>
      </c>
      <c r="AX13" s="73" t="s">
        <v>106</v>
      </c>
      <c r="AY13" s="80" t="s">
        <v>225</v>
      </c>
      <c r="AZ13" s="70" t="s">
        <v>66</v>
      </c>
      <c r="BA13" s="70" t="s">
        <v>66</v>
      </c>
    </row>
    <row r="14" spans="1:72" ht="16.149999999999999" customHeight="1" x14ac:dyDescent="0.25">
      <c r="B14" s="70">
        <v>2024</v>
      </c>
      <c r="C14" s="70">
        <v>891780111</v>
      </c>
      <c r="D14" s="71" t="s">
        <v>63</v>
      </c>
      <c r="E14" s="80" t="s">
        <v>224</v>
      </c>
      <c r="F14" s="80" t="s">
        <v>223</v>
      </c>
      <c r="G14" s="73">
        <v>0</v>
      </c>
      <c r="H14" s="73" t="s">
        <v>72</v>
      </c>
      <c r="I14" s="71" t="s">
        <v>64</v>
      </c>
      <c r="J14" s="72" t="s">
        <v>222</v>
      </c>
      <c r="K14" s="80">
        <v>13750000</v>
      </c>
      <c r="L14" s="70" t="s">
        <v>67</v>
      </c>
      <c r="M14" s="80" t="s">
        <v>221</v>
      </c>
      <c r="N14" s="276">
        <v>1083041701</v>
      </c>
      <c r="O14" s="285">
        <v>89</v>
      </c>
      <c r="P14" s="81">
        <v>45309</v>
      </c>
      <c r="Q14" s="72">
        <v>13750000</v>
      </c>
      <c r="R14" s="81">
        <v>45310</v>
      </c>
      <c r="S14" s="72">
        <v>13750000</v>
      </c>
      <c r="T14" s="73" t="s">
        <v>65</v>
      </c>
      <c r="U14" s="276">
        <v>12561250</v>
      </c>
      <c r="V14" s="80" t="s">
        <v>215</v>
      </c>
      <c r="W14" s="181">
        <v>45310</v>
      </c>
      <c r="X14" s="181">
        <v>45310</v>
      </c>
      <c r="Y14" s="116" t="s">
        <v>74</v>
      </c>
      <c r="Z14" s="181">
        <v>45473</v>
      </c>
      <c r="AA14" s="80">
        <f t="shared" si="0"/>
        <v>163</v>
      </c>
      <c r="AB14" s="72">
        <v>0</v>
      </c>
      <c r="AC14" s="72">
        <v>0</v>
      </c>
      <c r="AD14" s="72">
        <v>0</v>
      </c>
      <c r="AE14" s="81" t="s">
        <v>74</v>
      </c>
      <c r="AF14" s="80">
        <f t="shared" si="1"/>
        <v>0</v>
      </c>
      <c r="AG14" s="72">
        <v>0</v>
      </c>
      <c r="AH14" s="72">
        <v>0</v>
      </c>
      <c r="AI14" s="117" t="s">
        <v>74</v>
      </c>
      <c r="AJ14" s="73">
        <v>0</v>
      </c>
      <c r="AK14" s="117" t="s">
        <v>74</v>
      </c>
      <c r="AL14" s="117" t="s">
        <v>74</v>
      </c>
      <c r="AM14" s="80">
        <f t="shared" si="2"/>
        <v>0</v>
      </c>
      <c r="AN14" s="80">
        <f>+K14+AC14-AH14</f>
        <v>13750000</v>
      </c>
      <c r="AO14" s="73" t="s">
        <v>66</v>
      </c>
      <c r="AP14" s="72">
        <v>13750000</v>
      </c>
      <c r="AQ14" s="73" t="s">
        <v>95</v>
      </c>
      <c r="AR14" s="72">
        <v>0</v>
      </c>
      <c r="AS14" s="118" t="s">
        <v>74</v>
      </c>
      <c r="AT14" s="82">
        <v>0</v>
      </c>
      <c r="AU14" s="83">
        <f t="shared" si="3"/>
        <v>13750000</v>
      </c>
      <c r="AV14" s="84">
        <f t="shared" si="4"/>
        <v>0</v>
      </c>
      <c r="AW14" s="118" t="s">
        <v>74</v>
      </c>
      <c r="AX14" s="73" t="s">
        <v>106</v>
      </c>
      <c r="AY14" s="80" t="s">
        <v>220</v>
      </c>
      <c r="AZ14" s="70" t="s">
        <v>66</v>
      </c>
      <c r="BA14" s="70" t="s">
        <v>66</v>
      </c>
    </row>
    <row r="15" spans="1:72" x14ac:dyDescent="0.25">
      <c r="B15" s="70">
        <v>2024</v>
      </c>
      <c r="C15" s="70">
        <v>891780111</v>
      </c>
      <c r="D15" s="71" t="s">
        <v>63</v>
      </c>
      <c r="E15" s="80" t="s">
        <v>219</v>
      </c>
      <c r="F15" s="80" t="s">
        <v>218</v>
      </c>
      <c r="G15" s="73">
        <v>0</v>
      </c>
      <c r="H15" s="73" t="s">
        <v>72</v>
      </c>
      <c r="I15" s="71" t="s">
        <v>64</v>
      </c>
      <c r="J15" s="72" t="s">
        <v>217</v>
      </c>
      <c r="K15" s="80">
        <v>12100000</v>
      </c>
      <c r="L15" s="70" t="s">
        <v>67</v>
      </c>
      <c r="M15" s="80" t="s">
        <v>216</v>
      </c>
      <c r="N15" s="276">
        <v>1083040456</v>
      </c>
      <c r="O15" s="72">
        <v>82</v>
      </c>
      <c r="P15" s="81">
        <v>45309</v>
      </c>
      <c r="Q15" s="72">
        <v>12100000</v>
      </c>
      <c r="R15" s="81">
        <v>45310</v>
      </c>
      <c r="S15" s="72">
        <v>12100000</v>
      </c>
      <c r="T15" s="73" t="s">
        <v>65</v>
      </c>
      <c r="U15" s="276">
        <v>12561250</v>
      </c>
      <c r="V15" s="80" t="s">
        <v>215</v>
      </c>
      <c r="W15" s="181">
        <v>45310</v>
      </c>
      <c r="X15" s="181">
        <v>45310</v>
      </c>
      <c r="Y15" s="116" t="s">
        <v>74</v>
      </c>
      <c r="Z15" s="181">
        <v>45473</v>
      </c>
      <c r="AA15" s="80">
        <f t="shared" si="0"/>
        <v>163</v>
      </c>
      <c r="AB15" s="72">
        <v>0</v>
      </c>
      <c r="AC15" s="72">
        <v>0</v>
      </c>
      <c r="AD15" s="72">
        <v>0</v>
      </c>
      <c r="AE15" s="81" t="s">
        <v>74</v>
      </c>
      <c r="AF15" s="80">
        <f t="shared" si="1"/>
        <v>0</v>
      </c>
      <c r="AG15" s="72">
        <v>0</v>
      </c>
      <c r="AH15" s="72">
        <v>0</v>
      </c>
      <c r="AI15" s="117" t="s">
        <v>74</v>
      </c>
      <c r="AJ15" s="73">
        <v>0</v>
      </c>
      <c r="AK15" s="117" t="s">
        <v>74</v>
      </c>
      <c r="AL15" s="117" t="s">
        <v>74</v>
      </c>
      <c r="AM15" s="80">
        <f t="shared" si="2"/>
        <v>0</v>
      </c>
      <c r="AN15" s="80">
        <f>+K15+AC15-AH15</f>
        <v>12100000</v>
      </c>
      <c r="AO15" s="73" t="s">
        <v>66</v>
      </c>
      <c r="AP15" s="72">
        <v>12100000</v>
      </c>
      <c r="AQ15" s="73" t="s">
        <v>95</v>
      </c>
      <c r="AR15" s="72">
        <v>0</v>
      </c>
      <c r="AS15" s="118" t="s">
        <v>74</v>
      </c>
      <c r="AT15" s="82">
        <v>0</v>
      </c>
      <c r="AU15" s="83">
        <f t="shared" si="3"/>
        <v>12100000</v>
      </c>
      <c r="AV15" s="84">
        <f t="shared" si="4"/>
        <v>0</v>
      </c>
      <c r="AW15" s="118" t="s">
        <v>74</v>
      </c>
      <c r="AX15" s="73" t="s">
        <v>106</v>
      </c>
      <c r="AY15" s="80" t="s">
        <v>214</v>
      </c>
      <c r="AZ15" s="70" t="s">
        <v>66</v>
      </c>
      <c r="BA15" s="70" t="s">
        <v>66</v>
      </c>
    </row>
    <row r="16" spans="1:72" x14ac:dyDescent="0.25">
      <c r="B16" s="70">
        <v>2024</v>
      </c>
      <c r="C16" s="70">
        <v>891780111</v>
      </c>
      <c r="D16" s="71" t="s">
        <v>63</v>
      </c>
      <c r="E16" s="80" t="s">
        <v>213</v>
      </c>
      <c r="F16" s="80" t="s">
        <v>212</v>
      </c>
      <c r="G16" s="73">
        <v>0</v>
      </c>
      <c r="H16" s="73" t="s">
        <v>72</v>
      </c>
      <c r="I16" s="71" t="s">
        <v>64</v>
      </c>
      <c r="J16" s="72" t="s">
        <v>211</v>
      </c>
      <c r="K16" s="80">
        <v>13750000</v>
      </c>
      <c r="L16" s="70" t="s">
        <v>67</v>
      </c>
      <c r="M16" s="80" t="s">
        <v>210</v>
      </c>
      <c r="N16" s="276">
        <v>1082846537</v>
      </c>
      <c r="O16" s="72">
        <v>96</v>
      </c>
      <c r="P16" s="81">
        <v>45309</v>
      </c>
      <c r="Q16" s="72">
        <v>13750000</v>
      </c>
      <c r="R16" s="81">
        <v>45310</v>
      </c>
      <c r="S16" s="72">
        <v>13750000</v>
      </c>
      <c r="T16" s="73" t="s">
        <v>65</v>
      </c>
      <c r="U16" s="276">
        <v>84457116</v>
      </c>
      <c r="V16" s="80" t="s">
        <v>209</v>
      </c>
      <c r="W16" s="181">
        <v>45310</v>
      </c>
      <c r="X16" s="181">
        <v>45310</v>
      </c>
      <c r="Y16" s="116" t="s">
        <v>74</v>
      </c>
      <c r="Z16" s="181">
        <v>45473</v>
      </c>
      <c r="AA16" s="80">
        <f t="shared" si="0"/>
        <v>163</v>
      </c>
      <c r="AB16" s="72">
        <v>0</v>
      </c>
      <c r="AC16" s="72">
        <v>0</v>
      </c>
      <c r="AD16" s="72">
        <v>0</v>
      </c>
      <c r="AE16" s="81" t="s">
        <v>74</v>
      </c>
      <c r="AF16" s="80">
        <f t="shared" si="1"/>
        <v>0</v>
      </c>
      <c r="AG16" s="72">
        <v>0</v>
      </c>
      <c r="AH16" s="72">
        <v>0</v>
      </c>
      <c r="AI16" s="117" t="s">
        <v>74</v>
      </c>
      <c r="AJ16" s="73">
        <v>0</v>
      </c>
      <c r="AK16" s="117" t="s">
        <v>74</v>
      </c>
      <c r="AL16" s="117" t="s">
        <v>74</v>
      </c>
      <c r="AM16" s="80">
        <f t="shared" si="2"/>
        <v>0</v>
      </c>
      <c r="AN16" s="80">
        <f>+K16+AC16-AH16</f>
        <v>13750000</v>
      </c>
      <c r="AO16" s="73" t="s">
        <v>66</v>
      </c>
      <c r="AP16" s="72">
        <v>13750000</v>
      </c>
      <c r="AQ16" s="73" t="s">
        <v>95</v>
      </c>
      <c r="AR16" s="72">
        <v>0</v>
      </c>
      <c r="AS16" s="118" t="s">
        <v>74</v>
      </c>
      <c r="AT16" s="82">
        <v>0</v>
      </c>
      <c r="AU16" s="83">
        <f t="shared" si="3"/>
        <v>13750000</v>
      </c>
      <c r="AV16" s="84">
        <f t="shared" si="4"/>
        <v>0</v>
      </c>
      <c r="AW16" s="118" t="s">
        <v>74</v>
      </c>
      <c r="AX16" s="73" t="s">
        <v>106</v>
      </c>
      <c r="AY16" s="80" t="s">
        <v>208</v>
      </c>
      <c r="AZ16" s="70" t="s">
        <v>66</v>
      </c>
      <c r="BA16" s="70" t="s">
        <v>66</v>
      </c>
    </row>
    <row r="17" spans="2:53" x14ac:dyDescent="0.25">
      <c r="B17" s="70">
        <v>2024</v>
      </c>
      <c r="C17" s="70">
        <v>891780111</v>
      </c>
      <c r="D17" s="71" t="s">
        <v>63</v>
      </c>
      <c r="E17" s="80" t="s">
        <v>207</v>
      </c>
      <c r="F17" s="80" t="s">
        <v>206</v>
      </c>
      <c r="G17" s="73">
        <v>0</v>
      </c>
      <c r="H17" s="73" t="s">
        <v>72</v>
      </c>
      <c r="I17" s="71" t="s">
        <v>64</v>
      </c>
      <c r="J17" s="72" t="s">
        <v>205</v>
      </c>
      <c r="K17" s="80">
        <v>10450000</v>
      </c>
      <c r="L17" s="70" t="s">
        <v>67</v>
      </c>
      <c r="M17" s="80" t="s">
        <v>204</v>
      </c>
      <c r="N17" s="276">
        <v>1216972757</v>
      </c>
      <c r="O17" s="72">
        <v>88</v>
      </c>
      <c r="P17" s="81">
        <v>45309</v>
      </c>
      <c r="Q17" s="72">
        <v>10450000</v>
      </c>
      <c r="R17" s="81">
        <v>45314</v>
      </c>
      <c r="S17" s="72">
        <v>10450000</v>
      </c>
      <c r="T17" s="73" t="s">
        <v>65</v>
      </c>
      <c r="U17" s="276">
        <v>36669977</v>
      </c>
      <c r="V17" s="80" t="s">
        <v>149</v>
      </c>
      <c r="W17" s="181">
        <v>45314</v>
      </c>
      <c r="X17" s="181">
        <v>45314</v>
      </c>
      <c r="Y17" s="116" t="s">
        <v>74</v>
      </c>
      <c r="Z17" s="181">
        <v>45473</v>
      </c>
      <c r="AA17" s="80">
        <f t="shared" si="0"/>
        <v>159</v>
      </c>
      <c r="AB17" s="72">
        <v>0</v>
      </c>
      <c r="AC17" s="72">
        <v>0</v>
      </c>
      <c r="AD17" s="72">
        <v>0</v>
      </c>
      <c r="AE17" s="81" t="s">
        <v>74</v>
      </c>
      <c r="AF17" s="80">
        <f t="shared" si="1"/>
        <v>0</v>
      </c>
      <c r="AG17" s="72">
        <v>0</v>
      </c>
      <c r="AH17" s="72">
        <v>0</v>
      </c>
      <c r="AI17" s="117" t="s">
        <v>74</v>
      </c>
      <c r="AJ17" s="73">
        <v>0</v>
      </c>
      <c r="AK17" s="117" t="s">
        <v>74</v>
      </c>
      <c r="AL17" s="117" t="s">
        <v>74</v>
      </c>
      <c r="AM17" s="80">
        <f t="shared" si="2"/>
        <v>0</v>
      </c>
      <c r="AN17" s="80">
        <f>+K17+AC17-AH17</f>
        <v>10450000</v>
      </c>
      <c r="AO17" s="73" t="s">
        <v>66</v>
      </c>
      <c r="AP17" s="72">
        <v>10450000</v>
      </c>
      <c r="AQ17" s="73" t="s">
        <v>95</v>
      </c>
      <c r="AR17" s="72">
        <v>0</v>
      </c>
      <c r="AS17" s="118" t="s">
        <v>74</v>
      </c>
      <c r="AT17" s="82">
        <v>0</v>
      </c>
      <c r="AU17" s="83">
        <f t="shared" si="3"/>
        <v>10450000</v>
      </c>
      <c r="AV17" s="84">
        <f t="shared" si="4"/>
        <v>0</v>
      </c>
      <c r="AW17" s="118" t="s">
        <v>74</v>
      </c>
      <c r="AX17" s="73" t="s">
        <v>106</v>
      </c>
      <c r="AY17" s="80" t="s">
        <v>203</v>
      </c>
      <c r="AZ17" s="70" t="s">
        <v>66</v>
      </c>
      <c r="BA17" s="70" t="s">
        <v>66</v>
      </c>
    </row>
    <row r="18" spans="2:53" x14ac:dyDescent="0.25">
      <c r="B18" s="70">
        <v>2024</v>
      </c>
      <c r="C18" s="70">
        <v>891780111</v>
      </c>
      <c r="D18" s="71" t="s">
        <v>63</v>
      </c>
      <c r="E18" s="80" t="s">
        <v>202</v>
      </c>
      <c r="F18" s="80" t="s">
        <v>201</v>
      </c>
      <c r="G18" s="73">
        <v>0</v>
      </c>
      <c r="H18" s="73" t="s">
        <v>72</v>
      </c>
      <c r="I18" s="71" t="s">
        <v>64</v>
      </c>
      <c r="J18" s="72" t="s">
        <v>200</v>
      </c>
      <c r="K18" s="80">
        <v>14850000</v>
      </c>
      <c r="L18" s="70" t="s">
        <v>67</v>
      </c>
      <c r="M18" s="80" t="s">
        <v>199</v>
      </c>
      <c r="N18" s="276">
        <v>1082886783</v>
      </c>
      <c r="O18" s="72">
        <v>81</v>
      </c>
      <c r="P18" s="81">
        <v>45309</v>
      </c>
      <c r="Q18" s="72">
        <v>14850000</v>
      </c>
      <c r="R18" s="81">
        <v>45315</v>
      </c>
      <c r="S18" s="72">
        <v>10450000</v>
      </c>
      <c r="T18" s="73" t="s">
        <v>65</v>
      </c>
      <c r="U18" s="276">
        <v>7634903</v>
      </c>
      <c r="V18" s="80" t="s">
        <v>188</v>
      </c>
      <c r="W18" s="181">
        <v>45315</v>
      </c>
      <c r="X18" s="181">
        <v>45315</v>
      </c>
      <c r="Y18" s="116" t="s">
        <v>74</v>
      </c>
      <c r="Z18" s="181">
        <v>45473</v>
      </c>
      <c r="AA18" s="80">
        <f t="shared" si="0"/>
        <v>158</v>
      </c>
      <c r="AB18" s="72">
        <v>0</v>
      </c>
      <c r="AC18" s="72">
        <v>0</v>
      </c>
      <c r="AD18" s="72">
        <v>0</v>
      </c>
      <c r="AE18" s="81" t="s">
        <v>74</v>
      </c>
      <c r="AF18" s="80">
        <f t="shared" si="1"/>
        <v>0</v>
      </c>
      <c r="AG18" s="72">
        <v>0</v>
      </c>
      <c r="AH18" s="72">
        <v>0</v>
      </c>
      <c r="AI18" s="117" t="s">
        <v>74</v>
      </c>
      <c r="AJ18" s="73">
        <v>0</v>
      </c>
      <c r="AK18" s="117" t="s">
        <v>74</v>
      </c>
      <c r="AL18" s="117" t="s">
        <v>74</v>
      </c>
      <c r="AM18" s="80">
        <f t="shared" si="2"/>
        <v>0</v>
      </c>
      <c r="AN18" s="80">
        <f>+K18+AC18-AH18</f>
        <v>14850000</v>
      </c>
      <c r="AO18" s="73" t="s">
        <v>66</v>
      </c>
      <c r="AP18" s="72">
        <v>14850000</v>
      </c>
      <c r="AQ18" s="73" t="s">
        <v>95</v>
      </c>
      <c r="AR18" s="72">
        <v>0</v>
      </c>
      <c r="AS18" s="118" t="s">
        <v>74</v>
      </c>
      <c r="AT18" s="82">
        <v>0</v>
      </c>
      <c r="AU18" s="83">
        <f t="shared" si="3"/>
        <v>14850000</v>
      </c>
      <c r="AV18" s="84">
        <f t="shared" si="4"/>
        <v>0</v>
      </c>
      <c r="AW18" s="118" t="s">
        <v>74</v>
      </c>
      <c r="AX18" s="73" t="s">
        <v>106</v>
      </c>
      <c r="AY18" s="80" t="s">
        <v>198</v>
      </c>
      <c r="AZ18" s="70" t="s">
        <v>66</v>
      </c>
      <c r="BA18" s="70" t="s">
        <v>66</v>
      </c>
    </row>
    <row r="19" spans="2:53" x14ac:dyDescent="0.25">
      <c r="B19" s="70">
        <v>2024</v>
      </c>
      <c r="C19" s="70">
        <v>891780111</v>
      </c>
      <c r="D19" s="71" t="s">
        <v>63</v>
      </c>
      <c r="E19" s="80" t="s">
        <v>197</v>
      </c>
      <c r="F19" s="80" t="s">
        <v>196</v>
      </c>
      <c r="G19" s="73">
        <v>0</v>
      </c>
      <c r="H19" s="73" t="s">
        <v>72</v>
      </c>
      <c r="I19" s="71" t="s">
        <v>64</v>
      </c>
      <c r="J19" s="72" t="s">
        <v>195</v>
      </c>
      <c r="K19" s="80">
        <v>14250000</v>
      </c>
      <c r="L19" s="70" t="s">
        <v>67</v>
      </c>
      <c r="M19" s="80" t="s">
        <v>194</v>
      </c>
      <c r="N19" s="276">
        <v>1082858774</v>
      </c>
      <c r="O19" s="72">
        <v>16</v>
      </c>
      <c r="P19" s="81">
        <v>45302</v>
      </c>
      <c r="Q19" s="72">
        <v>14250000</v>
      </c>
      <c r="R19" s="81">
        <v>45309</v>
      </c>
      <c r="S19" s="72">
        <v>14250000</v>
      </c>
      <c r="T19" s="73" t="s">
        <v>65</v>
      </c>
      <c r="U19" s="276">
        <v>1082943891</v>
      </c>
      <c r="V19" s="80" t="s">
        <v>155</v>
      </c>
      <c r="W19" s="181">
        <v>45309</v>
      </c>
      <c r="X19" s="181">
        <v>45309</v>
      </c>
      <c r="Y19" s="116" t="s">
        <v>74</v>
      </c>
      <c r="Z19" s="181">
        <v>45473</v>
      </c>
      <c r="AA19" s="80">
        <f t="shared" si="0"/>
        <v>164</v>
      </c>
      <c r="AB19" s="72">
        <v>0</v>
      </c>
      <c r="AC19" s="72">
        <v>0</v>
      </c>
      <c r="AD19" s="72">
        <v>0</v>
      </c>
      <c r="AE19" s="81" t="s">
        <v>74</v>
      </c>
      <c r="AF19" s="80">
        <f t="shared" si="1"/>
        <v>0</v>
      </c>
      <c r="AG19" s="72">
        <v>0</v>
      </c>
      <c r="AH19" s="72">
        <v>0</v>
      </c>
      <c r="AI19" s="117" t="s">
        <v>74</v>
      </c>
      <c r="AJ19" s="73">
        <v>0</v>
      </c>
      <c r="AK19" s="117" t="s">
        <v>74</v>
      </c>
      <c r="AL19" s="117" t="s">
        <v>74</v>
      </c>
      <c r="AM19" s="80">
        <f t="shared" si="2"/>
        <v>0</v>
      </c>
      <c r="AN19" s="80">
        <f>+K19+AC19-AH19</f>
        <v>14250000</v>
      </c>
      <c r="AO19" s="73" t="s">
        <v>66</v>
      </c>
      <c r="AP19" s="72">
        <v>14250000</v>
      </c>
      <c r="AQ19" s="73" t="s">
        <v>95</v>
      </c>
      <c r="AR19" s="72">
        <v>0</v>
      </c>
      <c r="AS19" s="118" t="s">
        <v>74</v>
      </c>
      <c r="AT19" s="82">
        <v>0</v>
      </c>
      <c r="AU19" s="83">
        <f t="shared" si="3"/>
        <v>14250000</v>
      </c>
      <c r="AV19" s="84">
        <f t="shared" si="4"/>
        <v>0</v>
      </c>
      <c r="AW19" s="118" t="s">
        <v>74</v>
      </c>
      <c r="AX19" s="73" t="s">
        <v>106</v>
      </c>
      <c r="AY19" s="80" t="s">
        <v>193</v>
      </c>
      <c r="AZ19" s="70" t="s">
        <v>66</v>
      </c>
      <c r="BA19" s="70" t="s">
        <v>66</v>
      </c>
    </row>
    <row r="20" spans="2:53" x14ac:dyDescent="0.25">
      <c r="B20" s="70">
        <v>2024</v>
      </c>
      <c r="C20" s="70">
        <v>891780111</v>
      </c>
      <c r="D20" s="71" t="s">
        <v>63</v>
      </c>
      <c r="E20" s="80" t="s">
        <v>192</v>
      </c>
      <c r="F20" s="80" t="s">
        <v>191</v>
      </c>
      <c r="G20" s="73">
        <v>0</v>
      </c>
      <c r="H20" s="73" t="s">
        <v>72</v>
      </c>
      <c r="I20" s="71" t="s">
        <v>64</v>
      </c>
      <c r="J20" s="72" t="s">
        <v>190</v>
      </c>
      <c r="K20" s="80">
        <v>14820000</v>
      </c>
      <c r="L20" s="70" t="s">
        <v>67</v>
      </c>
      <c r="M20" s="80" t="s">
        <v>189</v>
      </c>
      <c r="N20" s="276">
        <v>39047317</v>
      </c>
      <c r="O20" s="72">
        <v>23</v>
      </c>
      <c r="P20" s="81">
        <v>45302</v>
      </c>
      <c r="Q20" s="72">
        <v>14820000</v>
      </c>
      <c r="R20" s="81">
        <v>45309</v>
      </c>
      <c r="S20" s="72">
        <v>14820000</v>
      </c>
      <c r="T20" s="73" t="s">
        <v>65</v>
      </c>
      <c r="U20" s="276">
        <v>7634903</v>
      </c>
      <c r="V20" s="80" t="s">
        <v>188</v>
      </c>
      <c r="W20" s="181">
        <v>45309</v>
      </c>
      <c r="X20" s="181">
        <v>45309</v>
      </c>
      <c r="Y20" s="116" t="s">
        <v>74</v>
      </c>
      <c r="Z20" s="181">
        <v>45473</v>
      </c>
      <c r="AA20" s="80">
        <f t="shared" si="0"/>
        <v>164</v>
      </c>
      <c r="AB20" s="72">
        <v>0</v>
      </c>
      <c r="AC20" s="72">
        <v>0</v>
      </c>
      <c r="AD20" s="72">
        <v>0</v>
      </c>
      <c r="AE20" s="81" t="s">
        <v>74</v>
      </c>
      <c r="AF20" s="80">
        <f t="shared" si="1"/>
        <v>0</v>
      </c>
      <c r="AG20" s="72">
        <v>0</v>
      </c>
      <c r="AH20" s="72">
        <v>0</v>
      </c>
      <c r="AI20" s="117" t="s">
        <v>74</v>
      </c>
      <c r="AJ20" s="73">
        <v>0</v>
      </c>
      <c r="AK20" s="117" t="s">
        <v>74</v>
      </c>
      <c r="AL20" s="117" t="s">
        <v>74</v>
      </c>
      <c r="AM20" s="80">
        <f t="shared" si="2"/>
        <v>0</v>
      </c>
      <c r="AN20" s="80">
        <f>+K20+AC20-AH20</f>
        <v>14820000</v>
      </c>
      <c r="AO20" s="73" t="s">
        <v>66</v>
      </c>
      <c r="AP20" s="72">
        <v>14820000</v>
      </c>
      <c r="AQ20" s="73" t="s">
        <v>95</v>
      </c>
      <c r="AR20" s="72">
        <v>0</v>
      </c>
      <c r="AS20" s="118" t="s">
        <v>74</v>
      </c>
      <c r="AT20" s="82">
        <v>0</v>
      </c>
      <c r="AU20" s="83">
        <f t="shared" si="3"/>
        <v>14820000</v>
      </c>
      <c r="AV20" s="84">
        <f t="shared" si="4"/>
        <v>0</v>
      </c>
      <c r="AW20" s="118" t="s">
        <v>74</v>
      </c>
      <c r="AX20" s="73" t="s">
        <v>106</v>
      </c>
      <c r="AY20" s="80" t="s">
        <v>187</v>
      </c>
      <c r="AZ20" s="70" t="s">
        <v>66</v>
      </c>
      <c r="BA20" s="70" t="s">
        <v>66</v>
      </c>
    </row>
    <row r="21" spans="2:53" x14ac:dyDescent="0.25">
      <c r="B21" s="70">
        <v>2024</v>
      </c>
      <c r="C21" s="70">
        <v>891780111</v>
      </c>
      <c r="D21" s="71" t="s">
        <v>63</v>
      </c>
      <c r="E21" s="80" t="s">
        <v>186</v>
      </c>
      <c r="F21" s="80" t="s">
        <v>185</v>
      </c>
      <c r="G21" s="73">
        <v>0</v>
      </c>
      <c r="H21" s="73" t="s">
        <v>72</v>
      </c>
      <c r="I21" s="71" t="s">
        <v>64</v>
      </c>
      <c r="J21" s="72" t="s">
        <v>184</v>
      </c>
      <c r="K21" s="80">
        <v>12600000</v>
      </c>
      <c r="L21" s="70" t="s">
        <v>67</v>
      </c>
      <c r="M21" s="80" t="s">
        <v>183</v>
      </c>
      <c r="N21" s="276">
        <v>1082956756</v>
      </c>
      <c r="O21" s="72">
        <v>19</v>
      </c>
      <c r="P21" s="81">
        <v>45302</v>
      </c>
      <c r="Q21" s="72">
        <v>12600000</v>
      </c>
      <c r="R21" s="81">
        <v>45310</v>
      </c>
      <c r="S21" s="72">
        <v>12600000</v>
      </c>
      <c r="T21" s="73" t="s">
        <v>65</v>
      </c>
      <c r="U21" s="276">
        <v>1082900194</v>
      </c>
      <c r="V21" s="80" t="s">
        <v>171</v>
      </c>
      <c r="W21" s="181">
        <v>45310</v>
      </c>
      <c r="X21" s="181">
        <v>45310</v>
      </c>
      <c r="Y21" s="116" t="s">
        <v>74</v>
      </c>
      <c r="Z21" s="181">
        <v>45473</v>
      </c>
      <c r="AA21" s="80">
        <f t="shared" si="0"/>
        <v>163</v>
      </c>
      <c r="AB21" s="72">
        <v>0</v>
      </c>
      <c r="AC21" s="72">
        <v>0</v>
      </c>
      <c r="AD21" s="72">
        <v>0</v>
      </c>
      <c r="AE21" s="81" t="s">
        <v>74</v>
      </c>
      <c r="AF21" s="80">
        <f t="shared" si="1"/>
        <v>0</v>
      </c>
      <c r="AG21" s="72">
        <v>0</v>
      </c>
      <c r="AH21" s="72">
        <v>0</v>
      </c>
      <c r="AI21" s="117" t="s">
        <v>74</v>
      </c>
      <c r="AJ21" s="73">
        <v>0</v>
      </c>
      <c r="AK21" s="117" t="s">
        <v>74</v>
      </c>
      <c r="AL21" s="117" t="s">
        <v>74</v>
      </c>
      <c r="AM21" s="80">
        <f t="shared" si="2"/>
        <v>0</v>
      </c>
      <c r="AN21" s="80">
        <f>+K21+AC21-AH21</f>
        <v>12600000</v>
      </c>
      <c r="AO21" s="73" t="s">
        <v>66</v>
      </c>
      <c r="AP21" s="72">
        <v>12600000</v>
      </c>
      <c r="AQ21" s="73" t="s">
        <v>95</v>
      </c>
      <c r="AR21" s="72">
        <v>0</v>
      </c>
      <c r="AS21" s="118" t="s">
        <v>74</v>
      </c>
      <c r="AT21" s="82">
        <v>0</v>
      </c>
      <c r="AU21" s="83">
        <f t="shared" si="3"/>
        <v>12600000</v>
      </c>
      <c r="AV21" s="84">
        <f t="shared" si="4"/>
        <v>0</v>
      </c>
      <c r="AW21" s="118" t="s">
        <v>74</v>
      </c>
      <c r="AX21" s="73" t="s">
        <v>106</v>
      </c>
      <c r="AY21" s="80" t="s">
        <v>182</v>
      </c>
      <c r="AZ21" s="70" t="s">
        <v>66</v>
      </c>
      <c r="BA21" s="70" t="s">
        <v>66</v>
      </c>
    </row>
    <row r="22" spans="2:53" x14ac:dyDescent="0.25">
      <c r="B22" s="70">
        <v>2024</v>
      </c>
      <c r="C22" s="70">
        <v>891780111</v>
      </c>
      <c r="D22" s="71" t="s">
        <v>63</v>
      </c>
      <c r="E22" s="80" t="s">
        <v>181</v>
      </c>
      <c r="F22" s="80" t="s">
        <v>180</v>
      </c>
      <c r="G22" s="73">
        <v>0</v>
      </c>
      <c r="H22" s="73" t="s">
        <v>72</v>
      </c>
      <c r="I22" s="71" t="s">
        <v>64</v>
      </c>
      <c r="J22" s="72" t="s">
        <v>179</v>
      </c>
      <c r="K22" s="80">
        <v>14300000</v>
      </c>
      <c r="L22" s="70" t="s">
        <v>67</v>
      </c>
      <c r="M22" s="80" t="s">
        <v>178</v>
      </c>
      <c r="N22" s="276">
        <v>1082891717</v>
      </c>
      <c r="O22" s="72">
        <v>91</v>
      </c>
      <c r="P22" s="81">
        <v>45309</v>
      </c>
      <c r="Q22" s="72">
        <v>14300000</v>
      </c>
      <c r="R22" s="81">
        <v>45310</v>
      </c>
      <c r="S22" s="72">
        <v>14300000</v>
      </c>
      <c r="T22" s="73" t="s">
        <v>65</v>
      </c>
      <c r="U22" s="276">
        <v>1098669877</v>
      </c>
      <c r="V22" s="80" t="s">
        <v>177</v>
      </c>
      <c r="W22" s="181">
        <v>45310</v>
      </c>
      <c r="X22" s="181">
        <v>45310</v>
      </c>
      <c r="Y22" s="116" t="s">
        <v>74</v>
      </c>
      <c r="Z22" s="181">
        <v>45473</v>
      </c>
      <c r="AA22" s="80">
        <f t="shared" si="0"/>
        <v>163</v>
      </c>
      <c r="AB22" s="72">
        <v>0</v>
      </c>
      <c r="AC22" s="72">
        <v>0</v>
      </c>
      <c r="AD22" s="72">
        <v>0</v>
      </c>
      <c r="AE22" s="81" t="s">
        <v>74</v>
      </c>
      <c r="AF22" s="80">
        <f t="shared" si="1"/>
        <v>0</v>
      </c>
      <c r="AG22" s="72">
        <v>0</v>
      </c>
      <c r="AH22" s="72">
        <v>0</v>
      </c>
      <c r="AI22" s="117" t="s">
        <v>74</v>
      </c>
      <c r="AJ22" s="73">
        <v>0</v>
      </c>
      <c r="AK22" s="117" t="s">
        <v>74</v>
      </c>
      <c r="AL22" s="117" t="s">
        <v>74</v>
      </c>
      <c r="AM22" s="80">
        <f t="shared" si="2"/>
        <v>0</v>
      </c>
      <c r="AN22" s="80">
        <f>+K22+AC22-AH22</f>
        <v>14300000</v>
      </c>
      <c r="AO22" s="73" t="s">
        <v>66</v>
      </c>
      <c r="AP22" s="72">
        <v>14300000</v>
      </c>
      <c r="AQ22" s="73" t="s">
        <v>95</v>
      </c>
      <c r="AR22" s="72">
        <v>0</v>
      </c>
      <c r="AS22" s="118" t="s">
        <v>74</v>
      </c>
      <c r="AT22" s="82">
        <v>0</v>
      </c>
      <c r="AU22" s="83">
        <f t="shared" si="3"/>
        <v>14300000</v>
      </c>
      <c r="AV22" s="84">
        <f t="shared" si="4"/>
        <v>0</v>
      </c>
      <c r="AW22" s="118" t="s">
        <v>74</v>
      </c>
      <c r="AX22" s="73" t="s">
        <v>106</v>
      </c>
      <c r="AY22" s="80" t="s">
        <v>176</v>
      </c>
      <c r="AZ22" s="70" t="s">
        <v>66</v>
      </c>
      <c r="BA22" s="70" t="s">
        <v>66</v>
      </c>
    </row>
    <row r="23" spans="2:53" x14ac:dyDescent="0.25">
      <c r="B23" s="70">
        <v>2024</v>
      </c>
      <c r="C23" s="70">
        <v>891780111</v>
      </c>
      <c r="D23" s="71" t="s">
        <v>63</v>
      </c>
      <c r="E23" s="80" t="s">
        <v>175</v>
      </c>
      <c r="F23" s="80" t="s">
        <v>174</v>
      </c>
      <c r="G23" s="73">
        <v>0</v>
      </c>
      <c r="H23" s="73" t="s">
        <v>72</v>
      </c>
      <c r="I23" s="71" t="s">
        <v>64</v>
      </c>
      <c r="J23" s="72" t="s">
        <v>173</v>
      </c>
      <c r="K23" s="80">
        <v>15400000</v>
      </c>
      <c r="L23" s="70" t="s">
        <v>67</v>
      </c>
      <c r="M23" s="80" t="s">
        <v>172</v>
      </c>
      <c r="N23" s="276">
        <v>36667157</v>
      </c>
      <c r="O23" s="72">
        <v>84</v>
      </c>
      <c r="P23" s="81">
        <v>45309</v>
      </c>
      <c r="Q23" s="72">
        <v>15400000</v>
      </c>
      <c r="R23" s="81">
        <v>45310</v>
      </c>
      <c r="S23" s="72">
        <v>15400000</v>
      </c>
      <c r="T23" s="73" t="s">
        <v>65</v>
      </c>
      <c r="U23" s="276">
        <v>1082900194</v>
      </c>
      <c r="V23" s="80" t="s">
        <v>171</v>
      </c>
      <c r="W23" s="181">
        <v>45310</v>
      </c>
      <c r="X23" s="181">
        <v>45310</v>
      </c>
      <c r="Y23" s="116" t="s">
        <v>74</v>
      </c>
      <c r="Z23" s="181">
        <v>45473</v>
      </c>
      <c r="AA23" s="80">
        <f t="shared" si="0"/>
        <v>163</v>
      </c>
      <c r="AB23" s="72">
        <v>0</v>
      </c>
      <c r="AC23" s="72">
        <v>0</v>
      </c>
      <c r="AD23" s="72">
        <v>0</v>
      </c>
      <c r="AE23" s="81" t="s">
        <v>74</v>
      </c>
      <c r="AF23" s="80">
        <f t="shared" si="1"/>
        <v>0</v>
      </c>
      <c r="AG23" s="72">
        <v>0</v>
      </c>
      <c r="AH23" s="72">
        <v>0</v>
      </c>
      <c r="AI23" s="117" t="s">
        <v>74</v>
      </c>
      <c r="AJ23" s="73">
        <v>0</v>
      </c>
      <c r="AK23" s="117" t="s">
        <v>74</v>
      </c>
      <c r="AL23" s="117" t="s">
        <v>74</v>
      </c>
      <c r="AM23" s="80">
        <f t="shared" si="2"/>
        <v>0</v>
      </c>
      <c r="AN23" s="80">
        <f>+K23+AC23-AH23</f>
        <v>15400000</v>
      </c>
      <c r="AO23" s="73" t="s">
        <v>66</v>
      </c>
      <c r="AP23" s="72">
        <v>15400000</v>
      </c>
      <c r="AQ23" s="73" t="s">
        <v>95</v>
      </c>
      <c r="AR23" s="72">
        <v>0</v>
      </c>
      <c r="AS23" s="118" t="s">
        <v>74</v>
      </c>
      <c r="AT23" s="82">
        <v>0</v>
      </c>
      <c r="AU23" s="83">
        <f t="shared" si="3"/>
        <v>15400000</v>
      </c>
      <c r="AV23" s="84">
        <f t="shared" si="4"/>
        <v>0</v>
      </c>
      <c r="AW23" s="118" t="s">
        <v>74</v>
      </c>
      <c r="AX23" s="73" t="s">
        <v>106</v>
      </c>
      <c r="AY23" s="80" t="s">
        <v>170</v>
      </c>
      <c r="AZ23" s="70" t="s">
        <v>66</v>
      </c>
      <c r="BA23" s="70" t="s">
        <v>66</v>
      </c>
    </row>
    <row r="24" spans="2:53" x14ac:dyDescent="0.25">
      <c r="B24" s="70">
        <v>2024</v>
      </c>
      <c r="C24" s="70">
        <v>891780111</v>
      </c>
      <c r="D24" s="71" t="s">
        <v>63</v>
      </c>
      <c r="E24" s="80" t="s">
        <v>169</v>
      </c>
      <c r="F24" s="80" t="s">
        <v>168</v>
      </c>
      <c r="G24" s="73">
        <v>0</v>
      </c>
      <c r="H24" s="73" t="s">
        <v>72</v>
      </c>
      <c r="I24" s="71" t="s">
        <v>64</v>
      </c>
      <c r="J24" s="72" t="s">
        <v>1965</v>
      </c>
      <c r="K24" s="80">
        <v>12100000</v>
      </c>
      <c r="L24" s="70" t="s">
        <v>67</v>
      </c>
      <c r="M24" s="80" t="s">
        <v>167</v>
      </c>
      <c r="N24" s="276">
        <v>57433908</v>
      </c>
      <c r="O24" s="72">
        <v>18</v>
      </c>
      <c r="P24" s="81">
        <v>45309</v>
      </c>
      <c r="Q24" s="72">
        <v>12100000</v>
      </c>
      <c r="R24" s="81">
        <v>45310</v>
      </c>
      <c r="S24" s="72">
        <v>12100000</v>
      </c>
      <c r="T24" s="73" t="s">
        <v>65</v>
      </c>
      <c r="U24" s="286">
        <v>7634885</v>
      </c>
      <c r="V24" s="80" t="s">
        <v>166</v>
      </c>
      <c r="W24" s="181">
        <v>45310</v>
      </c>
      <c r="X24" s="181">
        <v>45310</v>
      </c>
      <c r="Y24" s="116" t="s">
        <v>74</v>
      </c>
      <c r="Z24" s="181">
        <v>45473</v>
      </c>
      <c r="AA24" s="80">
        <f t="shared" si="0"/>
        <v>163</v>
      </c>
      <c r="AB24" s="72">
        <v>0</v>
      </c>
      <c r="AC24" s="72">
        <v>0</v>
      </c>
      <c r="AD24" s="72">
        <v>0</v>
      </c>
      <c r="AE24" s="81" t="s">
        <v>74</v>
      </c>
      <c r="AF24" s="80">
        <f t="shared" si="1"/>
        <v>0</v>
      </c>
      <c r="AG24" s="72">
        <v>0</v>
      </c>
      <c r="AH24" s="72">
        <v>0</v>
      </c>
      <c r="AI24" s="117" t="s">
        <v>74</v>
      </c>
      <c r="AJ24" s="73">
        <v>0</v>
      </c>
      <c r="AK24" s="117" t="s">
        <v>74</v>
      </c>
      <c r="AL24" s="117" t="s">
        <v>74</v>
      </c>
      <c r="AM24" s="80">
        <f t="shared" si="2"/>
        <v>0</v>
      </c>
      <c r="AN24" s="80">
        <f>+K24+AC24-AH24</f>
        <v>12100000</v>
      </c>
      <c r="AO24" s="73" t="s">
        <v>66</v>
      </c>
      <c r="AP24" s="72">
        <v>12100000</v>
      </c>
      <c r="AQ24" s="73" t="s">
        <v>95</v>
      </c>
      <c r="AR24" s="72">
        <v>0</v>
      </c>
      <c r="AS24" s="118" t="s">
        <v>74</v>
      </c>
      <c r="AT24" s="82">
        <v>0</v>
      </c>
      <c r="AU24" s="83">
        <f t="shared" si="3"/>
        <v>12100000</v>
      </c>
      <c r="AV24" s="84">
        <f t="shared" si="4"/>
        <v>0</v>
      </c>
      <c r="AW24" s="118" t="s">
        <v>74</v>
      </c>
      <c r="AX24" s="73" t="s">
        <v>106</v>
      </c>
      <c r="AY24" s="80" t="s">
        <v>165</v>
      </c>
      <c r="AZ24" s="70" t="s">
        <v>66</v>
      </c>
      <c r="BA24" s="70" t="s">
        <v>66</v>
      </c>
    </row>
    <row r="25" spans="2:53" x14ac:dyDescent="0.25">
      <c r="B25" s="70">
        <v>2024</v>
      </c>
      <c r="C25" s="70">
        <v>891780111</v>
      </c>
      <c r="D25" s="71" t="s">
        <v>63</v>
      </c>
      <c r="E25" s="80" t="s">
        <v>164</v>
      </c>
      <c r="F25" s="80" t="s">
        <v>163</v>
      </c>
      <c r="G25" s="73">
        <v>0</v>
      </c>
      <c r="H25" s="73" t="s">
        <v>72</v>
      </c>
      <c r="I25" s="71" t="s">
        <v>64</v>
      </c>
      <c r="J25" s="72" t="s">
        <v>162</v>
      </c>
      <c r="K25" s="80">
        <v>12100000</v>
      </c>
      <c r="L25" s="70" t="s">
        <v>67</v>
      </c>
      <c r="M25" s="80" t="s">
        <v>161</v>
      </c>
      <c r="N25" s="276">
        <v>85450968</v>
      </c>
      <c r="O25" s="72">
        <v>85</v>
      </c>
      <c r="P25" s="81">
        <v>45309</v>
      </c>
      <c r="Q25" s="72">
        <v>12100000</v>
      </c>
      <c r="R25" s="81">
        <v>45314</v>
      </c>
      <c r="S25" s="72">
        <v>12100000</v>
      </c>
      <c r="T25" s="73" t="s">
        <v>65</v>
      </c>
      <c r="U25" s="276">
        <v>36669977</v>
      </c>
      <c r="V25" s="80" t="s">
        <v>149</v>
      </c>
      <c r="W25" s="181">
        <v>45314</v>
      </c>
      <c r="X25" s="181">
        <v>45314</v>
      </c>
      <c r="Y25" s="116" t="s">
        <v>74</v>
      </c>
      <c r="Z25" s="181">
        <v>45473</v>
      </c>
      <c r="AA25" s="80">
        <f t="shared" si="0"/>
        <v>159</v>
      </c>
      <c r="AB25" s="72">
        <v>0</v>
      </c>
      <c r="AC25" s="72">
        <v>0</v>
      </c>
      <c r="AD25" s="72">
        <v>0</v>
      </c>
      <c r="AE25" s="81" t="s">
        <v>74</v>
      </c>
      <c r="AF25" s="80">
        <f t="shared" si="1"/>
        <v>0</v>
      </c>
      <c r="AG25" s="72">
        <v>0</v>
      </c>
      <c r="AH25" s="72">
        <v>0</v>
      </c>
      <c r="AI25" s="117" t="s">
        <v>74</v>
      </c>
      <c r="AJ25" s="73">
        <v>0</v>
      </c>
      <c r="AK25" s="117" t="s">
        <v>74</v>
      </c>
      <c r="AL25" s="117" t="s">
        <v>74</v>
      </c>
      <c r="AM25" s="80">
        <f t="shared" si="2"/>
        <v>0</v>
      </c>
      <c r="AN25" s="80">
        <f>+K25+AC25-AH25</f>
        <v>12100000</v>
      </c>
      <c r="AO25" s="73" t="s">
        <v>66</v>
      </c>
      <c r="AP25" s="72">
        <v>12100000</v>
      </c>
      <c r="AQ25" s="73" t="s">
        <v>95</v>
      </c>
      <c r="AR25" s="72">
        <v>0</v>
      </c>
      <c r="AS25" s="118" t="s">
        <v>74</v>
      </c>
      <c r="AT25" s="82">
        <v>0</v>
      </c>
      <c r="AU25" s="83">
        <f t="shared" si="3"/>
        <v>12100000</v>
      </c>
      <c r="AV25" s="84">
        <f t="shared" si="4"/>
        <v>0</v>
      </c>
      <c r="AW25" s="118" t="s">
        <v>74</v>
      </c>
      <c r="AX25" s="73" t="s">
        <v>106</v>
      </c>
      <c r="AY25" s="80" t="s">
        <v>160</v>
      </c>
      <c r="AZ25" s="70" t="s">
        <v>66</v>
      </c>
      <c r="BA25" s="70" t="s">
        <v>66</v>
      </c>
    </row>
    <row r="26" spans="2:53" x14ac:dyDescent="0.25">
      <c r="B26" s="70">
        <v>2024</v>
      </c>
      <c r="C26" s="70">
        <v>891780111</v>
      </c>
      <c r="D26" s="71" t="s">
        <v>63</v>
      </c>
      <c r="E26" s="80" t="s">
        <v>159</v>
      </c>
      <c r="F26" s="80" t="s">
        <v>158</v>
      </c>
      <c r="G26" s="73">
        <v>0</v>
      </c>
      <c r="H26" s="73" t="s">
        <v>72</v>
      </c>
      <c r="I26" s="71" t="s">
        <v>64</v>
      </c>
      <c r="J26" s="72" t="s">
        <v>157</v>
      </c>
      <c r="K26" s="80">
        <v>14850000</v>
      </c>
      <c r="L26" s="70" t="s">
        <v>67</v>
      </c>
      <c r="M26" s="80" t="s">
        <v>156</v>
      </c>
      <c r="N26" s="276">
        <v>26767399</v>
      </c>
      <c r="O26" s="72">
        <v>80</v>
      </c>
      <c r="P26" s="81">
        <v>45309</v>
      </c>
      <c r="Q26" s="72">
        <v>14850000</v>
      </c>
      <c r="R26" s="81">
        <v>45314</v>
      </c>
      <c r="S26" s="72">
        <v>14850000</v>
      </c>
      <c r="T26" s="73" t="s">
        <v>65</v>
      </c>
      <c r="U26" s="276">
        <v>1082943891</v>
      </c>
      <c r="V26" s="80" t="s">
        <v>155</v>
      </c>
      <c r="W26" s="181">
        <v>45314</v>
      </c>
      <c r="X26" s="181">
        <v>45314</v>
      </c>
      <c r="Y26" s="116" t="s">
        <v>74</v>
      </c>
      <c r="Z26" s="181">
        <v>45473</v>
      </c>
      <c r="AA26" s="80">
        <f t="shared" si="0"/>
        <v>159</v>
      </c>
      <c r="AB26" s="72">
        <v>0</v>
      </c>
      <c r="AC26" s="72">
        <v>0</v>
      </c>
      <c r="AD26" s="72">
        <v>0</v>
      </c>
      <c r="AE26" s="81" t="s">
        <v>74</v>
      </c>
      <c r="AF26" s="80">
        <f t="shared" si="1"/>
        <v>0</v>
      </c>
      <c r="AG26" s="72">
        <v>0</v>
      </c>
      <c r="AH26" s="72">
        <v>0</v>
      </c>
      <c r="AI26" s="117" t="s">
        <v>74</v>
      </c>
      <c r="AJ26" s="73">
        <v>0</v>
      </c>
      <c r="AK26" s="117" t="s">
        <v>74</v>
      </c>
      <c r="AL26" s="117" t="s">
        <v>74</v>
      </c>
      <c r="AM26" s="80">
        <f t="shared" si="2"/>
        <v>0</v>
      </c>
      <c r="AN26" s="80">
        <f>+K26+AC26-AH26</f>
        <v>14850000</v>
      </c>
      <c r="AO26" s="73" t="s">
        <v>66</v>
      </c>
      <c r="AP26" s="72">
        <v>14850000</v>
      </c>
      <c r="AQ26" s="73" t="s">
        <v>95</v>
      </c>
      <c r="AR26" s="72">
        <v>0</v>
      </c>
      <c r="AS26" s="118" t="s">
        <v>74</v>
      </c>
      <c r="AT26" s="82">
        <v>0</v>
      </c>
      <c r="AU26" s="83">
        <f t="shared" si="3"/>
        <v>14850000</v>
      </c>
      <c r="AV26" s="84">
        <f t="shared" si="4"/>
        <v>0</v>
      </c>
      <c r="AW26" s="118" t="s">
        <v>74</v>
      </c>
      <c r="AX26" s="73" t="s">
        <v>106</v>
      </c>
      <c r="AY26" s="80" t="s">
        <v>154</v>
      </c>
      <c r="AZ26" s="70" t="s">
        <v>66</v>
      </c>
      <c r="BA26" s="70" t="s">
        <v>66</v>
      </c>
    </row>
    <row r="27" spans="2:53" x14ac:dyDescent="0.25">
      <c r="B27" s="70">
        <v>2024</v>
      </c>
      <c r="C27" s="70">
        <v>891780111</v>
      </c>
      <c r="D27" s="71" t="s">
        <v>63</v>
      </c>
      <c r="E27" s="80" t="s">
        <v>153</v>
      </c>
      <c r="F27" s="80" t="s">
        <v>152</v>
      </c>
      <c r="G27" s="73">
        <v>0</v>
      </c>
      <c r="H27" s="73" t="s">
        <v>72</v>
      </c>
      <c r="I27" s="71" t="s">
        <v>64</v>
      </c>
      <c r="J27" s="72" t="s">
        <v>151</v>
      </c>
      <c r="K27" s="80">
        <v>11550000</v>
      </c>
      <c r="L27" s="70" t="s">
        <v>67</v>
      </c>
      <c r="M27" s="80" t="s">
        <v>150</v>
      </c>
      <c r="N27" s="276">
        <v>57464217</v>
      </c>
      <c r="O27" s="72">
        <v>87</v>
      </c>
      <c r="P27" s="81">
        <v>45309</v>
      </c>
      <c r="Q27" s="72">
        <v>11550000</v>
      </c>
      <c r="R27" s="81">
        <v>45314</v>
      </c>
      <c r="S27" s="72">
        <v>11550000</v>
      </c>
      <c r="T27" s="73" t="s">
        <v>65</v>
      </c>
      <c r="U27" s="276">
        <v>36669977</v>
      </c>
      <c r="V27" s="80" t="s">
        <v>149</v>
      </c>
      <c r="W27" s="181">
        <v>45314</v>
      </c>
      <c r="X27" s="181">
        <v>45314</v>
      </c>
      <c r="Y27" s="116" t="s">
        <v>74</v>
      </c>
      <c r="Z27" s="181">
        <v>45473</v>
      </c>
      <c r="AA27" s="80">
        <f t="shared" si="0"/>
        <v>159</v>
      </c>
      <c r="AB27" s="72">
        <v>0</v>
      </c>
      <c r="AC27" s="72">
        <v>0</v>
      </c>
      <c r="AD27" s="72">
        <v>0</v>
      </c>
      <c r="AE27" s="81" t="s">
        <v>74</v>
      </c>
      <c r="AF27" s="80">
        <f t="shared" si="1"/>
        <v>0</v>
      </c>
      <c r="AG27" s="72">
        <v>0</v>
      </c>
      <c r="AH27" s="72">
        <v>0</v>
      </c>
      <c r="AI27" s="117" t="s">
        <v>74</v>
      </c>
      <c r="AJ27" s="73">
        <v>0</v>
      </c>
      <c r="AK27" s="117" t="s">
        <v>74</v>
      </c>
      <c r="AL27" s="117" t="s">
        <v>74</v>
      </c>
      <c r="AM27" s="80">
        <f t="shared" si="2"/>
        <v>0</v>
      </c>
      <c r="AN27" s="80">
        <f>+K27+AC27-AH27</f>
        <v>11550000</v>
      </c>
      <c r="AO27" s="73" t="s">
        <v>66</v>
      </c>
      <c r="AP27" s="72">
        <v>11550000</v>
      </c>
      <c r="AQ27" s="73" t="s">
        <v>95</v>
      </c>
      <c r="AR27" s="72">
        <v>0</v>
      </c>
      <c r="AS27" s="118" t="s">
        <v>74</v>
      </c>
      <c r="AT27" s="82">
        <v>0</v>
      </c>
      <c r="AU27" s="83">
        <f t="shared" si="3"/>
        <v>11550000</v>
      </c>
      <c r="AV27" s="84">
        <f t="shared" si="4"/>
        <v>0</v>
      </c>
      <c r="AW27" s="118" t="s">
        <v>74</v>
      </c>
      <c r="AX27" s="73" t="s">
        <v>106</v>
      </c>
      <c r="AY27" s="80" t="s">
        <v>148</v>
      </c>
      <c r="AZ27" s="70" t="s">
        <v>66</v>
      </c>
      <c r="BA27" s="70" t="s">
        <v>66</v>
      </c>
    </row>
    <row r="28" spans="2:53" ht="15.75" thickBot="1" x14ac:dyDescent="0.3">
      <c r="B28" s="119">
        <v>2024</v>
      </c>
      <c r="C28" s="119">
        <v>891780111</v>
      </c>
      <c r="D28" s="120" t="s">
        <v>63</v>
      </c>
      <c r="E28" s="170" t="s">
        <v>147</v>
      </c>
      <c r="F28" s="170" t="s">
        <v>146</v>
      </c>
      <c r="G28" s="122">
        <v>0</v>
      </c>
      <c r="H28" s="122" t="s">
        <v>72</v>
      </c>
      <c r="I28" s="120" t="s">
        <v>64</v>
      </c>
      <c r="J28" s="121" t="s">
        <v>145</v>
      </c>
      <c r="K28" s="170">
        <v>13200000</v>
      </c>
      <c r="L28" s="119" t="s">
        <v>67</v>
      </c>
      <c r="M28" s="170" t="s">
        <v>144</v>
      </c>
      <c r="N28" s="184">
        <v>57464026</v>
      </c>
      <c r="O28" s="121">
        <v>79</v>
      </c>
      <c r="P28" s="130">
        <v>45309</v>
      </c>
      <c r="Q28" s="121">
        <v>13200000</v>
      </c>
      <c r="R28" s="130">
        <v>45316</v>
      </c>
      <c r="S28" s="121">
        <v>13200000</v>
      </c>
      <c r="T28" s="122" t="s">
        <v>65</v>
      </c>
      <c r="U28" s="287">
        <v>1045725304</v>
      </c>
      <c r="V28" s="288" t="s">
        <v>143</v>
      </c>
      <c r="W28" s="186">
        <v>45316</v>
      </c>
      <c r="X28" s="186">
        <v>45316</v>
      </c>
      <c r="Y28" s="129" t="s">
        <v>74</v>
      </c>
      <c r="Z28" s="186">
        <v>45473</v>
      </c>
      <c r="AA28" s="170">
        <f t="shared" si="0"/>
        <v>157</v>
      </c>
      <c r="AB28" s="121">
        <v>0</v>
      </c>
      <c r="AC28" s="121">
        <v>0</v>
      </c>
      <c r="AD28" s="121">
        <v>0</v>
      </c>
      <c r="AE28" s="130" t="s">
        <v>74</v>
      </c>
      <c r="AF28" s="170">
        <f t="shared" si="1"/>
        <v>0</v>
      </c>
      <c r="AG28" s="121">
        <v>0</v>
      </c>
      <c r="AH28" s="121">
        <v>0</v>
      </c>
      <c r="AI28" s="131" t="s">
        <v>74</v>
      </c>
      <c r="AJ28" s="122">
        <v>0</v>
      </c>
      <c r="AK28" s="131" t="s">
        <v>74</v>
      </c>
      <c r="AL28" s="131" t="s">
        <v>74</v>
      </c>
      <c r="AM28" s="170">
        <f t="shared" si="2"/>
        <v>0</v>
      </c>
      <c r="AN28" s="170">
        <f>+K28+AC28-AH28</f>
        <v>13200000</v>
      </c>
      <c r="AO28" s="122" t="s">
        <v>66</v>
      </c>
      <c r="AP28" s="121">
        <v>13200000</v>
      </c>
      <c r="AQ28" s="122" t="s">
        <v>95</v>
      </c>
      <c r="AR28" s="121">
        <v>0</v>
      </c>
      <c r="AS28" s="132" t="s">
        <v>74</v>
      </c>
      <c r="AT28" s="133">
        <v>0</v>
      </c>
      <c r="AU28" s="171">
        <f t="shared" si="3"/>
        <v>13200000</v>
      </c>
      <c r="AV28" s="172">
        <f t="shared" si="4"/>
        <v>0</v>
      </c>
      <c r="AW28" s="132" t="s">
        <v>74</v>
      </c>
      <c r="AX28" s="122" t="s">
        <v>106</v>
      </c>
      <c r="AY28" s="170" t="s">
        <v>142</v>
      </c>
      <c r="AZ28" s="119" t="s">
        <v>66</v>
      </c>
      <c r="BA28" s="119" t="s">
        <v>66</v>
      </c>
    </row>
    <row r="29" spans="2:53" s="23" customFormat="1" ht="15.75" thickBot="1" x14ac:dyDescent="0.3">
      <c r="B29" s="339" t="s">
        <v>68</v>
      </c>
      <c r="C29" s="340"/>
      <c r="D29" s="341"/>
      <c r="E29" s="43">
        <f>+SUBTOTAL(3,E8:E28)</f>
        <v>21</v>
      </c>
      <c r="F29" s="44"/>
      <c r="G29" s="45"/>
      <c r="H29" s="45"/>
      <c r="I29" s="45"/>
      <c r="J29" s="45"/>
      <c r="K29" s="46">
        <f>SUM(K8:K28)</f>
        <v>295390000</v>
      </c>
      <c r="L29" s="342"/>
      <c r="M29" s="343"/>
      <c r="N29" s="343"/>
      <c r="O29" s="343"/>
      <c r="P29" s="343"/>
      <c r="Q29" s="343"/>
      <c r="R29" s="343"/>
      <c r="S29" s="343"/>
      <c r="T29" s="343"/>
      <c r="U29" s="343"/>
      <c r="V29" s="343"/>
      <c r="W29" s="343"/>
      <c r="X29" s="343"/>
      <c r="Y29" s="343"/>
      <c r="Z29" s="343"/>
      <c r="AA29" s="344"/>
      <c r="AB29" s="47">
        <f>SUM(AB8:AB28)</f>
        <v>0</v>
      </c>
      <c r="AC29" s="48">
        <f>SUM(AC8:AC28)</f>
        <v>0</v>
      </c>
      <c r="AD29" s="48">
        <f>SUM(AD8:AD28)</f>
        <v>0</v>
      </c>
      <c r="AE29" s="49"/>
      <c r="AF29" s="48">
        <f>SUM(AF8:AF28)</f>
        <v>0</v>
      </c>
      <c r="AG29" s="48">
        <f>SUM(AG8:AG28)</f>
        <v>0</v>
      </c>
      <c r="AH29" s="50">
        <f>SUM(AH8:AH28)</f>
        <v>0</v>
      </c>
      <c r="AI29" s="49"/>
      <c r="AJ29" s="51">
        <f>SUM(AJ8:AJ28)</f>
        <v>0</v>
      </c>
      <c r="AK29" s="342"/>
      <c r="AL29" s="343"/>
      <c r="AM29" s="344"/>
      <c r="AN29" s="47">
        <f>SUM(AN8:AN28)</f>
        <v>295390000</v>
      </c>
      <c r="AO29" s="52"/>
      <c r="AP29" s="52"/>
      <c r="AQ29" s="49"/>
      <c r="AR29" s="48">
        <f>SUM(AR8:AR28)</f>
        <v>0</v>
      </c>
      <c r="AS29" s="49"/>
      <c r="AT29" s="53">
        <f>SUM(AT8:AT28)</f>
        <v>0</v>
      </c>
      <c r="AU29" s="54">
        <f>SUM(AU8:AU28)</f>
        <v>295390000</v>
      </c>
      <c r="AV29" s="342"/>
      <c r="AW29" s="343"/>
      <c r="AX29" s="343"/>
      <c r="AY29" s="343"/>
      <c r="AZ29" s="343"/>
      <c r="BA29" s="343"/>
    </row>
  </sheetData>
  <sheetProtection formatCells="0" formatColumns="0" formatRows="0" insertRows="0" deleteRows="0" autoFilter="0"/>
  <mergeCells count="22">
    <mergeCell ref="B3:C6"/>
    <mergeCell ref="D3:G4"/>
    <mergeCell ref="H3:I5"/>
    <mergeCell ref="E6:G6"/>
    <mergeCell ref="AV29:BA29"/>
    <mergeCell ref="AO6:AP6"/>
    <mergeCell ref="B29:D29"/>
    <mergeCell ref="L29:AA29"/>
    <mergeCell ref="AY6:BA6"/>
    <mergeCell ref="M6:N6"/>
    <mergeCell ref="O6:Q6"/>
    <mergeCell ref="R6:S6"/>
    <mergeCell ref="AK29:AM29"/>
    <mergeCell ref="T6:V6"/>
    <mergeCell ref="AV6:AX6"/>
    <mergeCell ref="AQ6:AU6"/>
    <mergeCell ref="F5:G5"/>
    <mergeCell ref="AB5:AM5"/>
    <mergeCell ref="W6:AA6"/>
    <mergeCell ref="AB6:AF6"/>
    <mergeCell ref="AG6:AI6"/>
    <mergeCell ref="AJ6:AM6"/>
  </mergeCells>
  <conditionalFormatting sqref="F5 E6">
    <cfRule type="containsText" dxfId="21" priority="15" operator="containsText" text="Seleccione Ordenador">
      <formula>NOT(ISERROR(SEARCH("Seleccione Ordenador",E5)))</formula>
    </cfRule>
  </conditionalFormatting>
  <conditionalFormatting sqref="F5:G5">
    <cfRule type="colorScale" priority="14">
      <colorScale>
        <cfvo type="min"/>
        <cfvo type="percentile" val="50"/>
        <cfvo type="max"/>
        <color rgb="FFF8696B"/>
        <color rgb="FFFFEB84"/>
        <color rgb="FF63BE7B"/>
      </colorScale>
    </cfRule>
  </conditionalFormatting>
  <conditionalFormatting sqref="O14">
    <cfRule type="duplicateValues" dxfId="20" priority="10"/>
  </conditionalFormatting>
  <conditionalFormatting sqref="AA8:AA28 AF8:AF28 AM8:AP28 AU8:AV28">
    <cfRule type="expression" dxfId="19" priority="13">
      <formula>+_xlfn.ISFORMULA(AA8)</formula>
    </cfRule>
  </conditionalFormatting>
  <dataValidations count="9">
    <dataValidation type="list" allowBlank="1" showInputMessage="1" showErrorMessage="1" sqref="AX8:AX28" xr:uid="{63DA7620-CE4C-4F8A-896E-61CFBC4FF58E}">
      <formula1>"Por iniciar,En ejecucion,Suspendido,Terminado,Liquidado"</formula1>
    </dataValidation>
    <dataValidation type="list" allowBlank="1" showInputMessage="1" showErrorMessage="1" sqref="H8:H28" xr:uid="{0702C2A5-72D9-4820-8D3B-D816F8654FDD}">
      <formula1>"OTRO SECTOR"</formula1>
    </dataValidation>
    <dataValidation type="list" allowBlank="1" showInputMessage="1" showErrorMessage="1" sqref="L8:L28" xr:uid="{EE8EE2F2-8BC1-46D7-B28C-9776309D777D}">
      <formula1>"DIRECTA"</formula1>
    </dataValidation>
    <dataValidation type="list" allowBlank="1" showInputMessage="1" showErrorMessage="1" sqref="I8:I28" xr:uid="{824282D2-6949-47C9-9CE1-93CEB98509B5}">
      <formula1>"FUNCIONAMIENTO,INVERSION,OTROS"</formula1>
    </dataValidation>
    <dataValidation type="list" allowBlank="1" showInputMessage="1" showErrorMessage="1" sqref="BA8:BA28" xr:uid="{7299B4FF-1FDF-4CCF-8E6C-D62CC1F07AC6}">
      <formula1>"SI,NA por TIPO Contrato"</formula1>
    </dataValidation>
    <dataValidation type="list" allowBlank="1" showInputMessage="1" showErrorMessage="1" sqref="AZ8:AZ2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28 AQ8:AQ28 AO8:AO28"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E4B8-64E8-4DB2-8902-5501D4AB48A7}">
  <dimension ref="A1:BT11"/>
  <sheetViews>
    <sheetView showGridLines="0" workbookViewId="0">
      <selection activeCell="F13" sqref="F13"/>
    </sheetView>
  </sheetViews>
  <sheetFormatPr baseColWidth="10" defaultRowHeight="15" x14ac:dyDescent="0.25"/>
  <cols>
    <col min="1" max="1" width="2.5703125" customWidth="1"/>
    <col min="2" max="2" width="9.28515625" customWidth="1"/>
    <col min="3" max="3" width="13.5703125" customWidth="1"/>
    <col min="4" max="4" width="26.140625" customWidth="1"/>
    <col min="5" max="5" width="25.28515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99</v>
      </c>
      <c r="E5" s="8"/>
      <c r="F5" s="355" t="s">
        <v>100</v>
      </c>
      <c r="G5" s="355"/>
      <c r="H5" s="333"/>
      <c r="I5" s="334"/>
      <c r="J5" s="10">
        <f>+K6*J4</f>
        <v>325000000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101</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5" t="s">
        <v>15</v>
      </c>
      <c r="C7" s="16" t="s">
        <v>16</v>
      </c>
      <c r="D7" s="17" t="s">
        <v>17</v>
      </c>
      <c r="E7" s="18" t="s">
        <v>18</v>
      </c>
      <c r="F7" s="18" t="s">
        <v>19</v>
      </c>
      <c r="G7" s="17" t="s">
        <v>20</v>
      </c>
      <c r="H7" s="15" t="s">
        <v>21</v>
      </c>
      <c r="I7" s="15" t="s">
        <v>71</v>
      </c>
      <c r="J7" s="15" t="s">
        <v>22</v>
      </c>
      <c r="K7" s="15" t="s">
        <v>23</v>
      </c>
      <c r="L7" s="15" t="s">
        <v>24</v>
      </c>
      <c r="M7" s="15" t="s">
        <v>25</v>
      </c>
      <c r="N7" s="16" t="s">
        <v>26</v>
      </c>
      <c r="O7" s="16" t="s">
        <v>27</v>
      </c>
      <c r="P7" s="15" t="s">
        <v>28</v>
      </c>
      <c r="Q7" s="15" t="s">
        <v>29</v>
      </c>
      <c r="R7" s="15" t="s">
        <v>30</v>
      </c>
      <c r="S7" s="15" t="s">
        <v>31</v>
      </c>
      <c r="T7" s="15" t="s">
        <v>32</v>
      </c>
      <c r="U7" s="16" t="s">
        <v>33</v>
      </c>
      <c r="V7" s="15" t="s">
        <v>34</v>
      </c>
      <c r="W7" s="15" t="s">
        <v>69</v>
      </c>
      <c r="X7" s="15" t="s">
        <v>35</v>
      </c>
      <c r="Y7" s="15" t="s">
        <v>36</v>
      </c>
      <c r="Z7" s="19" t="s">
        <v>37</v>
      </c>
      <c r="AA7" s="40" t="s">
        <v>38</v>
      </c>
      <c r="AB7" s="15" t="s">
        <v>39</v>
      </c>
      <c r="AC7" s="15" t="s">
        <v>40</v>
      </c>
      <c r="AD7" s="15" t="s">
        <v>41</v>
      </c>
      <c r="AE7" s="19" t="s">
        <v>42</v>
      </c>
      <c r="AF7" s="40" t="s">
        <v>43</v>
      </c>
      <c r="AG7" s="15" t="s">
        <v>44</v>
      </c>
      <c r="AH7" s="15" t="s">
        <v>45</v>
      </c>
      <c r="AI7" s="19" t="s">
        <v>46</v>
      </c>
      <c r="AJ7" s="15" t="s">
        <v>47</v>
      </c>
      <c r="AK7" s="19" t="s">
        <v>48</v>
      </c>
      <c r="AL7" s="19" t="s">
        <v>49</v>
      </c>
      <c r="AM7" s="40" t="s">
        <v>50</v>
      </c>
      <c r="AN7" s="40" t="s">
        <v>51</v>
      </c>
      <c r="AO7" s="15" t="s">
        <v>78</v>
      </c>
      <c r="AP7" s="15" t="s">
        <v>79</v>
      </c>
      <c r="AQ7" s="15" t="s">
        <v>52</v>
      </c>
      <c r="AR7" s="15" t="s">
        <v>53</v>
      </c>
      <c r="AS7" s="15" t="s">
        <v>54</v>
      </c>
      <c r="AT7" s="20" t="s">
        <v>55</v>
      </c>
      <c r="AU7" s="41" t="s">
        <v>56</v>
      </c>
      <c r="AV7" s="42" t="s">
        <v>57</v>
      </c>
      <c r="AW7" s="15" t="s">
        <v>58</v>
      </c>
      <c r="AX7" s="15" t="s">
        <v>59</v>
      </c>
      <c r="AY7" s="16" t="s">
        <v>60</v>
      </c>
      <c r="AZ7" s="16" t="s">
        <v>61</v>
      </c>
      <c r="BA7" s="16"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5">
        <v>2024</v>
      </c>
      <c r="C8" s="55">
        <v>891780111</v>
      </c>
      <c r="D8" s="56" t="s">
        <v>63</v>
      </c>
      <c r="E8" s="57" t="s">
        <v>81</v>
      </c>
      <c r="F8" s="57" t="s">
        <v>102</v>
      </c>
      <c r="G8" s="58">
        <v>0</v>
      </c>
      <c r="H8" s="58" t="s">
        <v>72</v>
      </c>
      <c r="I8" s="56" t="s">
        <v>64</v>
      </c>
      <c r="J8" s="59" t="s">
        <v>84</v>
      </c>
      <c r="K8" s="57">
        <v>252278680</v>
      </c>
      <c r="L8" s="55" t="s">
        <v>67</v>
      </c>
      <c r="M8" s="59" t="s">
        <v>87</v>
      </c>
      <c r="N8" s="60" t="s">
        <v>90</v>
      </c>
      <c r="O8" s="61">
        <v>49</v>
      </c>
      <c r="P8" s="63">
        <v>45306</v>
      </c>
      <c r="Q8" s="57">
        <v>252278680</v>
      </c>
      <c r="R8" s="63">
        <v>45314</v>
      </c>
      <c r="S8" s="57">
        <v>252278680</v>
      </c>
      <c r="T8" s="58" t="s">
        <v>65</v>
      </c>
      <c r="U8" s="61">
        <v>7633815</v>
      </c>
      <c r="V8" s="59" t="s">
        <v>93</v>
      </c>
      <c r="W8" s="64">
        <v>45314</v>
      </c>
      <c r="X8" s="63">
        <v>45315</v>
      </c>
      <c r="Y8" s="63">
        <v>45315</v>
      </c>
      <c r="Z8" s="63">
        <v>45321</v>
      </c>
      <c r="AA8" s="65">
        <f>+IF(Y8="1800-01-01",Z8-X8,Z8-Y8)</f>
        <v>6</v>
      </c>
      <c r="AB8" s="57">
        <v>0</v>
      </c>
      <c r="AC8" s="57">
        <v>0</v>
      </c>
      <c r="AD8" s="57">
        <v>0</v>
      </c>
      <c r="AE8" s="66" t="s">
        <v>74</v>
      </c>
      <c r="AF8" s="65">
        <f>+IF(AE8="1800-01-01",0,AE8-Z8)</f>
        <v>0</v>
      </c>
      <c r="AG8" s="57">
        <v>0</v>
      </c>
      <c r="AH8" s="57">
        <v>0</v>
      </c>
      <c r="AI8" s="66" t="s">
        <v>74</v>
      </c>
      <c r="AJ8" s="58">
        <v>0</v>
      </c>
      <c r="AK8" s="66" t="s">
        <v>74</v>
      </c>
      <c r="AL8" s="66" t="s">
        <v>74</v>
      </c>
      <c r="AM8" s="65">
        <f>+IF(AK8="1800-01-01",0,AL8-AK8)</f>
        <v>0</v>
      </c>
      <c r="AN8" s="65">
        <f>+K8+AC8-AH8</f>
        <v>252278680</v>
      </c>
      <c r="AO8" s="58" t="s">
        <v>66</v>
      </c>
      <c r="AP8" s="57">
        <v>252278680</v>
      </c>
      <c r="AQ8" s="58" t="s">
        <v>95</v>
      </c>
      <c r="AR8" s="57">
        <v>0</v>
      </c>
      <c r="AS8" s="66" t="s">
        <v>74</v>
      </c>
      <c r="AT8" s="67">
        <v>0</v>
      </c>
      <c r="AU8" s="68">
        <f>AN8-AT8</f>
        <v>252278680</v>
      </c>
      <c r="AV8" s="69">
        <f>+IFERROR(AT8/AN8,"_")</f>
        <v>0</v>
      </c>
      <c r="AW8" s="66" t="s">
        <v>74</v>
      </c>
      <c r="AX8" s="58" t="s">
        <v>80</v>
      </c>
      <c r="AY8" s="59" t="s">
        <v>96</v>
      </c>
      <c r="AZ8" s="55" t="s">
        <v>66</v>
      </c>
      <c r="BA8" s="55" t="s">
        <v>66</v>
      </c>
    </row>
    <row r="9" spans="1:72" x14ac:dyDescent="0.25">
      <c r="B9" s="70">
        <v>2024</v>
      </c>
      <c r="C9" s="70">
        <v>891780111</v>
      </c>
      <c r="D9" s="71" t="s">
        <v>63</v>
      </c>
      <c r="E9" s="72" t="s">
        <v>82</v>
      </c>
      <c r="F9" s="72" t="s">
        <v>103</v>
      </c>
      <c r="G9" s="73">
        <v>0</v>
      </c>
      <c r="H9" s="73" t="s">
        <v>72</v>
      </c>
      <c r="I9" s="71" t="s">
        <v>64</v>
      </c>
      <c r="J9" s="74" t="s">
        <v>85</v>
      </c>
      <c r="K9" s="72">
        <v>99684000</v>
      </c>
      <c r="L9" s="70" t="s">
        <v>67</v>
      </c>
      <c r="M9" s="74" t="s">
        <v>88</v>
      </c>
      <c r="N9" s="75" t="s">
        <v>91</v>
      </c>
      <c r="O9" s="76">
        <v>103</v>
      </c>
      <c r="P9" s="78">
        <v>45310</v>
      </c>
      <c r="Q9" s="72">
        <v>99684000</v>
      </c>
      <c r="R9" s="78">
        <v>45321</v>
      </c>
      <c r="S9" s="72">
        <v>99684000</v>
      </c>
      <c r="T9" s="73" t="s">
        <v>65</v>
      </c>
      <c r="U9" s="76">
        <v>7633815</v>
      </c>
      <c r="V9" s="74" t="s">
        <v>93</v>
      </c>
      <c r="W9" s="79">
        <v>45321</v>
      </c>
      <c r="X9" s="79">
        <v>45322</v>
      </c>
      <c r="Y9" s="79">
        <v>45322</v>
      </c>
      <c r="Z9" s="79">
        <v>45328</v>
      </c>
      <c r="AA9" s="80">
        <f t="shared" ref="AA9:AA10" si="0">+IF(Y9="1800-01-01",Z9-X9,Z9-Y9)</f>
        <v>6</v>
      </c>
      <c r="AB9" s="72">
        <v>0</v>
      </c>
      <c r="AC9" s="72">
        <v>0</v>
      </c>
      <c r="AD9" s="72">
        <v>0</v>
      </c>
      <c r="AE9" s="81" t="s">
        <v>74</v>
      </c>
      <c r="AF9" s="80">
        <f t="shared" ref="AF9:AF10" si="1">+IF(AE9="1800-01-01",0,AE9-Z9)</f>
        <v>0</v>
      </c>
      <c r="AG9" s="72">
        <v>0</v>
      </c>
      <c r="AH9" s="72">
        <v>0</v>
      </c>
      <c r="AI9" s="81" t="s">
        <v>74</v>
      </c>
      <c r="AJ9" s="73">
        <v>0</v>
      </c>
      <c r="AK9" s="81" t="s">
        <v>74</v>
      </c>
      <c r="AL9" s="81" t="s">
        <v>74</v>
      </c>
      <c r="AM9" s="80">
        <f t="shared" ref="AM9:AM10" si="2">+IF(AK9="1800-01-01",0,AL9-AK9)</f>
        <v>0</v>
      </c>
      <c r="AN9" s="80">
        <f>+K9+AC9-AH9</f>
        <v>99684000</v>
      </c>
      <c r="AO9" s="73" t="s">
        <v>66</v>
      </c>
      <c r="AP9" s="72">
        <v>99684000</v>
      </c>
      <c r="AQ9" s="73" t="s">
        <v>95</v>
      </c>
      <c r="AR9" s="72">
        <v>0</v>
      </c>
      <c r="AS9" s="81" t="s">
        <v>74</v>
      </c>
      <c r="AT9" s="82">
        <v>0</v>
      </c>
      <c r="AU9" s="83">
        <f t="shared" ref="AU9:AU10" si="3">AN9-AT9</f>
        <v>99684000</v>
      </c>
      <c r="AV9" s="84">
        <f t="shared" ref="AV9:AV10" si="4">+IFERROR(AT9/AN9,"_")</f>
        <v>0</v>
      </c>
      <c r="AW9" s="81" t="s">
        <v>74</v>
      </c>
      <c r="AX9" s="73" t="s">
        <v>80</v>
      </c>
      <c r="AY9" s="74" t="s">
        <v>97</v>
      </c>
      <c r="AZ9" s="70" t="s">
        <v>66</v>
      </c>
      <c r="BA9" s="70" t="s">
        <v>66</v>
      </c>
      <c r="BB9" s="12"/>
    </row>
    <row r="10" spans="1:72" ht="15.75" thickBot="1" x14ac:dyDescent="0.3">
      <c r="B10" s="93">
        <v>2024</v>
      </c>
      <c r="C10" s="93">
        <v>891780111</v>
      </c>
      <c r="D10" s="94" t="s">
        <v>63</v>
      </c>
      <c r="E10" s="95" t="s">
        <v>83</v>
      </c>
      <c r="F10" s="95" t="s">
        <v>104</v>
      </c>
      <c r="G10" s="96">
        <v>0</v>
      </c>
      <c r="H10" s="96" t="s">
        <v>72</v>
      </c>
      <c r="I10" s="94" t="s">
        <v>64</v>
      </c>
      <c r="J10" s="97" t="s">
        <v>86</v>
      </c>
      <c r="K10" s="95">
        <v>14280000</v>
      </c>
      <c r="L10" s="93" t="s">
        <v>67</v>
      </c>
      <c r="M10" s="97" t="s">
        <v>89</v>
      </c>
      <c r="N10" s="98" t="s">
        <v>92</v>
      </c>
      <c r="O10" s="99">
        <v>71</v>
      </c>
      <c r="P10" s="100">
        <v>45308</v>
      </c>
      <c r="Q10" s="95">
        <v>14280000</v>
      </c>
      <c r="R10" s="100">
        <v>45322</v>
      </c>
      <c r="S10" s="95">
        <v>14280000</v>
      </c>
      <c r="T10" s="96" t="s">
        <v>65</v>
      </c>
      <c r="U10" s="99">
        <v>15443332</v>
      </c>
      <c r="V10" s="97" t="s">
        <v>94</v>
      </c>
      <c r="W10" s="101">
        <v>45322</v>
      </c>
      <c r="X10" s="100">
        <v>45322</v>
      </c>
      <c r="Y10" s="102" t="s">
        <v>74</v>
      </c>
      <c r="Z10" s="101">
        <v>45324</v>
      </c>
      <c r="AA10" s="103">
        <f t="shared" si="0"/>
        <v>2</v>
      </c>
      <c r="AB10" s="95">
        <v>0</v>
      </c>
      <c r="AC10" s="95">
        <v>0</v>
      </c>
      <c r="AD10" s="95">
        <v>0</v>
      </c>
      <c r="AE10" s="102" t="s">
        <v>74</v>
      </c>
      <c r="AF10" s="103">
        <f t="shared" si="1"/>
        <v>0</v>
      </c>
      <c r="AG10" s="95">
        <v>0</v>
      </c>
      <c r="AH10" s="95">
        <v>0</v>
      </c>
      <c r="AI10" s="102" t="s">
        <v>74</v>
      </c>
      <c r="AJ10" s="96">
        <v>0</v>
      </c>
      <c r="AK10" s="102" t="s">
        <v>74</v>
      </c>
      <c r="AL10" s="102" t="s">
        <v>74</v>
      </c>
      <c r="AM10" s="103">
        <f t="shared" si="2"/>
        <v>0</v>
      </c>
      <c r="AN10" s="103">
        <f>+K10+AC10-AH10</f>
        <v>14280000</v>
      </c>
      <c r="AO10" s="96" t="s">
        <v>66</v>
      </c>
      <c r="AP10" s="95">
        <v>14280000</v>
      </c>
      <c r="AQ10" s="96" t="s">
        <v>95</v>
      </c>
      <c r="AR10" s="95">
        <v>0</v>
      </c>
      <c r="AS10" s="102" t="s">
        <v>74</v>
      </c>
      <c r="AT10" s="104">
        <v>0</v>
      </c>
      <c r="AU10" s="105">
        <f t="shared" si="3"/>
        <v>14280000</v>
      </c>
      <c r="AV10" s="106">
        <f t="shared" si="4"/>
        <v>0</v>
      </c>
      <c r="AW10" s="102" t="s">
        <v>74</v>
      </c>
      <c r="AX10" s="96" t="s">
        <v>80</v>
      </c>
      <c r="AY10" s="97" t="s">
        <v>98</v>
      </c>
      <c r="AZ10" s="93" t="s">
        <v>66</v>
      </c>
      <c r="BA10" s="93" t="s">
        <v>66</v>
      </c>
      <c r="BB10" s="12"/>
    </row>
    <row r="11" spans="1:72" s="23" customFormat="1" ht="15.75" thickBot="1" x14ac:dyDescent="0.3">
      <c r="B11" s="352" t="s">
        <v>68</v>
      </c>
      <c r="C11" s="353"/>
      <c r="D11" s="354"/>
      <c r="E11" s="32">
        <f>+SUBTOTAL(3,E8:E10)</f>
        <v>3</v>
      </c>
      <c r="F11" s="24"/>
      <c r="G11" s="25"/>
      <c r="H11" s="25"/>
      <c r="I11" s="25"/>
      <c r="J11" s="25"/>
      <c r="K11" s="31">
        <f>SUM(K8:K10)</f>
        <v>366242680</v>
      </c>
      <c r="L11" s="349"/>
      <c r="M11" s="350"/>
      <c r="N11" s="350"/>
      <c r="O11" s="350"/>
      <c r="P11" s="350"/>
      <c r="Q11" s="350"/>
      <c r="R11" s="350"/>
      <c r="S11" s="350"/>
      <c r="T11" s="350"/>
      <c r="U11" s="350"/>
      <c r="V11" s="350"/>
      <c r="W11" s="350"/>
      <c r="X11" s="350"/>
      <c r="Y11" s="350"/>
      <c r="Z11" s="350"/>
      <c r="AA11" s="351"/>
      <c r="AB11" s="28">
        <f>SUM(AB8:AB10)</f>
        <v>0</v>
      </c>
      <c r="AC11" s="27">
        <f>SUM(AC8:AC10)</f>
        <v>0</v>
      </c>
      <c r="AD11" s="27">
        <f>SUM(AD8:AD10)</f>
        <v>0</v>
      </c>
      <c r="AE11" s="26"/>
      <c r="AF11" s="27">
        <f>SUM(AF8:AF10)</f>
        <v>0</v>
      </c>
      <c r="AG11" s="27">
        <f>SUM(AG8:AG10)</f>
        <v>0</v>
      </c>
      <c r="AH11" s="29">
        <f>SUM(AH8:AH10)</f>
        <v>0</v>
      </c>
      <c r="AI11" s="26"/>
      <c r="AJ11" s="30">
        <f>SUM(AJ8:AJ10)</f>
        <v>0</v>
      </c>
      <c r="AK11" s="349"/>
      <c r="AL11" s="350"/>
      <c r="AM11" s="351"/>
      <c r="AN11" s="28">
        <f>SUM(AN8:AN10)</f>
        <v>366242680</v>
      </c>
      <c r="AO11" s="39"/>
      <c r="AP11" s="39"/>
      <c r="AQ11" s="26"/>
      <c r="AR11" s="27">
        <f>SUM(AR8:AR10)</f>
        <v>0</v>
      </c>
      <c r="AS11" s="26"/>
      <c r="AT11" s="33">
        <f>SUM(AT8:AT10)</f>
        <v>0</v>
      </c>
      <c r="AU11" s="34">
        <f>SUM(AU8:AU10)</f>
        <v>366242680</v>
      </c>
      <c r="AV11" s="349"/>
      <c r="AW11" s="350"/>
      <c r="AX11" s="350"/>
      <c r="AY11" s="350"/>
      <c r="AZ11" s="350"/>
      <c r="BA11" s="350"/>
    </row>
  </sheetData>
  <sheetProtection formatCells="0" formatColumns="0" formatRows="0" insertRows="0" deleteRows="0" autoFilter="0"/>
  <mergeCells count="22">
    <mergeCell ref="H3:I5"/>
    <mergeCell ref="E6:G6"/>
    <mergeCell ref="AV6:AX6"/>
    <mergeCell ref="AQ6:AU6"/>
    <mergeCell ref="F5:G5"/>
    <mergeCell ref="AB5:AM5"/>
    <mergeCell ref="AV11:BA11"/>
    <mergeCell ref="AO6:AP6"/>
    <mergeCell ref="B11:D11"/>
    <mergeCell ref="L11:AA11"/>
    <mergeCell ref="AY6:BA6"/>
    <mergeCell ref="M6:N6"/>
    <mergeCell ref="O6:Q6"/>
    <mergeCell ref="R6:S6"/>
    <mergeCell ref="AK11:AM11"/>
    <mergeCell ref="T6:V6"/>
    <mergeCell ref="W6:AA6"/>
    <mergeCell ref="AB6:AF6"/>
    <mergeCell ref="AG6:AI6"/>
    <mergeCell ref="AJ6:AM6"/>
    <mergeCell ref="B3:C6"/>
    <mergeCell ref="D3:G4"/>
  </mergeCells>
  <conditionalFormatting sqref="F5 E6">
    <cfRule type="containsText" dxfId="18" priority="17" operator="containsText" text="Seleccione Ordenador">
      <formula>NOT(ISERROR(SEARCH("Seleccione Ordenador",E5)))</formula>
    </cfRule>
  </conditionalFormatting>
  <conditionalFormatting sqref="F5:G5">
    <cfRule type="colorScale" priority="16">
      <colorScale>
        <cfvo type="min"/>
        <cfvo type="percentile" val="50"/>
        <cfvo type="max"/>
        <color rgb="FFF8696B"/>
        <color rgb="FFFFEB84"/>
        <color rgb="FF63BE7B"/>
      </colorScale>
    </cfRule>
  </conditionalFormatting>
  <conditionalFormatting sqref="AA8:AA10 AF8:AF10 AU8:AV10">
    <cfRule type="expression" dxfId="17" priority="1">
      <formula>+_xlfn.ISFORMULA(AA8)</formula>
    </cfRule>
  </conditionalFormatting>
  <conditionalFormatting sqref="AM8:AO10">
    <cfRule type="expression" dxfId="16" priority="8">
      <formula>+_xlfn.ISFORMULA(AM8)</formula>
    </cfRule>
  </conditionalFormatting>
  <dataValidations count="9">
    <dataValidation type="list" allowBlank="1" showInputMessage="1" showErrorMessage="1" sqref="AQ8:AQ10 T8:T10 AO8:AO10" xr:uid="{301B71B2-D3E4-4E77-88BC-DCB7485E0C66}">
      <formula1>"SI,NO"</formula1>
    </dataValidation>
    <dataValidation type="list" allowBlank="1" showInputMessage="1" showErrorMessage="1" sqref="J4" xr:uid="{119A65B2-1C8E-4B58-BB14-57AEDBCBD383}">
      <formula1>"42,250,1000,3000"</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AZ8:AZ10" xr:uid="{C999323E-82E4-4B22-A9EA-DF4DDEFC5E8D}">
      <formula1>"SI,NO HA INICIADO"</formula1>
    </dataValidation>
    <dataValidation type="list" allowBlank="1" showInputMessage="1" showErrorMessage="1" sqref="BA8:BA10" xr:uid="{7299B4FF-1FDF-4CCF-8E6C-D62CC1F07AC6}">
      <formula1>"SI,NA por TIPO Contrato"</formula1>
    </dataValidation>
    <dataValidation type="list" allowBlank="1" showInputMessage="1" showErrorMessage="1" sqref="I8:I10" xr:uid="{824282D2-6949-47C9-9CE1-93CEB98509B5}">
      <formula1>"FUNCIONAMIENTO,INVERSION,OTROS"</formula1>
    </dataValidation>
    <dataValidation type="list" allowBlank="1" showInputMessage="1" showErrorMessage="1" sqref="L8:L10" xr:uid="{EE8EE2F2-8BC1-46D7-B28C-9776309D777D}">
      <formula1>"DIRECTA"</formula1>
    </dataValidation>
    <dataValidation type="list" allowBlank="1" showInputMessage="1" showErrorMessage="1" sqref="H8:H10" xr:uid="{0702C2A5-72D9-4820-8D3B-D816F8654FDD}">
      <formula1>"OTRO SECTOR"</formula1>
    </dataValidation>
    <dataValidation type="list" allowBlank="1" showInputMessage="1" showErrorMessage="1" sqref="AX8:AX10" xr:uid="{63DA7620-CE4C-4F8A-896E-61CFBC4FF58E}">
      <formula1>"Por iniciar,En ejecucion,Suspendido,Terminado,Liquidado"</formula1>
    </dataValidation>
  </dataValidations>
  <pageMargins left="0.7" right="0.7" top="0.75" bottom="0.75" header="0.3" footer="0.3"/>
  <pageSetup orientation="portrait" horizontalDpi="300" verticalDpi="300" r:id="rId1"/>
  <ignoredErrors>
    <ignoredError sqref="N8:N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4FCE-FF93-4C62-AAEB-5CE8F0C02BCF}">
  <dimension ref="A1:Q25"/>
  <sheetViews>
    <sheetView workbookViewId="0">
      <selection sqref="A1:Q25"/>
    </sheetView>
  </sheetViews>
  <sheetFormatPr baseColWidth="10" defaultRowHeight="15" x14ac:dyDescent="0.25"/>
  <sheetData>
    <row r="1" spans="1:17" ht="15" customHeight="1" x14ac:dyDescent="0.25">
      <c r="A1" s="356" t="s">
        <v>1974</v>
      </c>
      <c r="B1" s="356"/>
      <c r="C1" s="356"/>
      <c r="D1" s="356"/>
      <c r="E1" s="356"/>
      <c r="F1" s="356"/>
      <c r="G1" s="356"/>
      <c r="H1" s="356"/>
      <c r="I1" s="356"/>
      <c r="J1" s="356"/>
      <c r="K1" s="356"/>
      <c r="L1" s="356"/>
      <c r="M1" s="356"/>
      <c r="N1" s="356"/>
      <c r="O1" s="356"/>
      <c r="P1" s="356"/>
      <c r="Q1" s="356"/>
    </row>
    <row r="2" spans="1:17" ht="15" customHeight="1" x14ac:dyDescent="0.25">
      <c r="A2" s="356"/>
      <c r="B2" s="356"/>
      <c r="C2" s="356"/>
      <c r="D2" s="356"/>
      <c r="E2" s="356"/>
      <c r="F2" s="356"/>
      <c r="G2" s="356"/>
      <c r="H2" s="356"/>
      <c r="I2" s="356"/>
      <c r="J2" s="356"/>
      <c r="K2" s="356"/>
      <c r="L2" s="356"/>
      <c r="M2" s="356"/>
      <c r="N2" s="356"/>
      <c r="O2" s="356"/>
      <c r="P2" s="356"/>
      <c r="Q2" s="356"/>
    </row>
    <row r="3" spans="1:17" ht="15" customHeight="1" x14ac:dyDescent="0.25">
      <c r="A3" s="356"/>
      <c r="B3" s="356"/>
      <c r="C3" s="356"/>
      <c r="D3" s="356"/>
      <c r="E3" s="356"/>
      <c r="F3" s="356"/>
      <c r="G3" s="356"/>
      <c r="H3" s="356"/>
      <c r="I3" s="356"/>
      <c r="J3" s="356"/>
      <c r="K3" s="356"/>
      <c r="L3" s="356"/>
      <c r="M3" s="356"/>
      <c r="N3" s="356"/>
      <c r="O3" s="356"/>
      <c r="P3" s="356"/>
      <c r="Q3" s="356"/>
    </row>
    <row r="4" spans="1:17" ht="15" customHeight="1" x14ac:dyDescent="0.25">
      <c r="A4" s="356"/>
      <c r="B4" s="356"/>
      <c r="C4" s="356"/>
      <c r="D4" s="356"/>
      <c r="E4" s="356"/>
      <c r="F4" s="356"/>
      <c r="G4" s="356"/>
      <c r="H4" s="356"/>
      <c r="I4" s="356"/>
      <c r="J4" s="356"/>
      <c r="K4" s="356"/>
      <c r="L4" s="356"/>
      <c r="M4" s="356"/>
      <c r="N4" s="356"/>
      <c r="O4" s="356"/>
      <c r="P4" s="356"/>
      <c r="Q4" s="356"/>
    </row>
    <row r="5" spans="1:17" ht="15" customHeight="1" x14ac:dyDescent="0.25">
      <c r="A5" s="356"/>
      <c r="B5" s="356"/>
      <c r="C5" s="356"/>
      <c r="D5" s="356"/>
      <c r="E5" s="356"/>
      <c r="F5" s="356"/>
      <c r="G5" s="356"/>
      <c r="H5" s="356"/>
      <c r="I5" s="356"/>
      <c r="J5" s="356"/>
      <c r="K5" s="356"/>
      <c r="L5" s="356"/>
      <c r="M5" s="356"/>
      <c r="N5" s="356"/>
      <c r="O5" s="356"/>
      <c r="P5" s="356"/>
      <c r="Q5" s="356"/>
    </row>
    <row r="6" spans="1:17" ht="15" customHeight="1" x14ac:dyDescent="0.25">
      <c r="A6" s="356"/>
      <c r="B6" s="356"/>
      <c r="C6" s="356"/>
      <c r="D6" s="356"/>
      <c r="E6" s="356"/>
      <c r="F6" s="356"/>
      <c r="G6" s="356"/>
      <c r="H6" s="356"/>
      <c r="I6" s="356"/>
      <c r="J6" s="356"/>
      <c r="K6" s="356"/>
      <c r="L6" s="356"/>
      <c r="M6" s="356"/>
      <c r="N6" s="356"/>
      <c r="O6" s="356"/>
      <c r="P6" s="356"/>
      <c r="Q6" s="356"/>
    </row>
    <row r="7" spans="1:17" ht="15" customHeight="1" x14ac:dyDescent="0.25">
      <c r="A7" s="356"/>
      <c r="B7" s="356"/>
      <c r="C7" s="356"/>
      <c r="D7" s="356"/>
      <c r="E7" s="356"/>
      <c r="F7" s="356"/>
      <c r="G7" s="356"/>
      <c r="H7" s="356"/>
      <c r="I7" s="356"/>
      <c r="J7" s="356"/>
      <c r="K7" s="356"/>
      <c r="L7" s="356"/>
      <c r="M7" s="356"/>
      <c r="N7" s="356"/>
      <c r="O7" s="356"/>
      <c r="P7" s="356"/>
      <c r="Q7" s="356"/>
    </row>
    <row r="8" spans="1:17" ht="15" customHeight="1" x14ac:dyDescent="0.25">
      <c r="A8" s="356"/>
      <c r="B8" s="356"/>
      <c r="C8" s="356"/>
      <c r="D8" s="356"/>
      <c r="E8" s="356"/>
      <c r="F8" s="356"/>
      <c r="G8" s="356"/>
      <c r="H8" s="356"/>
      <c r="I8" s="356"/>
      <c r="J8" s="356"/>
      <c r="K8" s="356"/>
      <c r="L8" s="356"/>
      <c r="M8" s="356"/>
      <c r="N8" s="356"/>
      <c r="O8" s="356"/>
      <c r="P8" s="356"/>
      <c r="Q8" s="356"/>
    </row>
    <row r="9" spans="1:17" ht="15" customHeight="1" x14ac:dyDescent="0.25">
      <c r="A9" s="356"/>
      <c r="B9" s="356"/>
      <c r="C9" s="356"/>
      <c r="D9" s="356"/>
      <c r="E9" s="356"/>
      <c r="F9" s="356"/>
      <c r="G9" s="356"/>
      <c r="H9" s="356"/>
      <c r="I9" s="356"/>
      <c r="J9" s="356"/>
      <c r="K9" s="356"/>
      <c r="L9" s="356"/>
      <c r="M9" s="356"/>
      <c r="N9" s="356"/>
      <c r="O9" s="356"/>
      <c r="P9" s="356"/>
      <c r="Q9" s="356"/>
    </row>
    <row r="10" spans="1:17" ht="15" customHeight="1" x14ac:dyDescent="0.25">
      <c r="A10" s="356"/>
      <c r="B10" s="356"/>
      <c r="C10" s="356"/>
      <c r="D10" s="356"/>
      <c r="E10" s="356"/>
      <c r="F10" s="356"/>
      <c r="G10" s="356"/>
      <c r="H10" s="356"/>
      <c r="I10" s="356"/>
      <c r="J10" s="356"/>
      <c r="K10" s="356"/>
      <c r="L10" s="356"/>
      <c r="M10" s="356"/>
      <c r="N10" s="356"/>
      <c r="O10" s="356"/>
      <c r="P10" s="356"/>
      <c r="Q10" s="356"/>
    </row>
    <row r="11" spans="1:17" ht="15" customHeight="1" x14ac:dyDescent="0.25">
      <c r="A11" s="356"/>
      <c r="B11" s="356"/>
      <c r="C11" s="356"/>
      <c r="D11" s="356"/>
      <c r="E11" s="356"/>
      <c r="F11" s="356"/>
      <c r="G11" s="356"/>
      <c r="H11" s="356"/>
      <c r="I11" s="356"/>
      <c r="J11" s="356"/>
      <c r="K11" s="356"/>
      <c r="L11" s="356"/>
      <c r="M11" s="356"/>
      <c r="N11" s="356"/>
      <c r="O11" s="356"/>
      <c r="P11" s="356"/>
      <c r="Q11" s="356"/>
    </row>
    <row r="12" spans="1:17" ht="15" customHeight="1" x14ac:dyDescent="0.25">
      <c r="A12" s="356"/>
      <c r="B12" s="356"/>
      <c r="C12" s="356"/>
      <c r="D12" s="356"/>
      <c r="E12" s="356"/>
      <c r="F12" s="356"/>
      <c r="G12" s="356"/>
      <c r="H12" s="356"/>
      <c r="I12" s="356"/>
      <c r="J12" s="356"/>
      <c r="K12" s="356"/>
      <c r="L12" s="356"/>
      <c r="M12" s="356"/>
      <c r="N12" s="356"/>
      <c r="O12" s="356"/>
      <c r="P12" s="356"/>
      <c r="Q12" s="356"/>
    </row>
    <row r="13" spans="1:17" ht="15" customHeight="1" x14ac:dyDescent="0.25">
      <c r="A13" s="356"/>
      <c r="B13" s="356"/>
      <c r="C13" s="356"/>
      <c r="D13" s="356"/>
      <c r="E13" s="356"/>
      <c r="F13" s="356"/>
      <c r="G13" s="356"/>
      <c r="H13" s="356"/>
      <c r="I13" s="356"/>
      <c r="J13" s="356"/>
      <c r="K13" s="356"/>
      <c r="L13" s="356"/>
      <c r="M13" s="356"/>
      <c r="N13" s="356"/>
      <c r="O13" s="356"/>
      <c r="P13" s="356"/>
      <c r="Q13" s="356"/>
    </row>
    <row r="14" spans="1:17" ht="15" customHeight="1" x14ac:dyDescent="0.25">
      <c r="A14" s="356"/>
      <c r="B14" s="356"/>
      <c r="C14" s="356"/>
      <c r="D14" s="356"/>
      <c r="E14" s="356"/>
      <c r="F14" s="356"/>
      <c r="G14" s="356"/>
      <c r="H14" s="356"/>
      <c r="I14" s="356"/>
      <c r="J14" s="356"/>
      <c r="K14" s="356"/>
      <c r="L14" s="356"/>
      <c r="M14" s="356"/>
      <c r="N14" s="356"/>
      <c r="O14" s="356"/>
      <c r="P14" s="356"/>
      <c r="Q14" s="356"/>
    </row>
    <row r="15" spans="1:17" ht="15" customHeight="1" x14ac:dyDescent="0.25">
      <c r="A15" s="356"/>
      <c r="B15" s="356"/>
      <c r="C15" s="356"/>
      <c r="D15" s="356"/>
      <c r="E15" s="356"/>
      <c r="F15" s="356"/>
      <c r="G15" s="356"/>
      <c r="H15" s="356"/>
      <c r="I15" s="356"/>
      <c r="J15" s="356"/>
      <c r="K15" s="356"/>
      <c r="L15" s="356"/>
      <c r="M15" s="356"/>
      <c r="N15" s="356"/>
      <c r="O15" s="356"/>
      <c r="P15" s="356"/>
      <c r="Q15" s="356"/>
    </row>
    <row r="16" spans="1:17" ht="15" customHeight="1" x14ac:dyDescent="0.25">
      <c r="A16" s="356"/>
      <c r="B16" s="356"/>
      <c r="C16" s="356"/>
      <c r="D16" s="356"/>
      <c r="E16" s="356"/>
      <c r="F16" s="356"/>
      <c r="G16" s="356"/>
      <c r="H16" s="356"/>
      <c r="I16" s="356"/>
      <c r="J16" s="356"/>
      <c r="K16" s="356"/>
      <c r="L16" s="356"/>
      <c r="M16" s="356"/>
      <c r="N16" s="356"/>
      <c r="O16" s="356"/>
      <c r="P16" s="356"/>
      <c r="Q16" s="356"/>
    </row>
    <row r="17" spans="1:17" ht="15" customHeight="1" x14ac:dyDescent="0.25">
      <c r="A17" s="356"/>
      <c r="B17" s="356"/>
      <c r="C17" s="356"/>
      <c r="D17" s="356"/>
      <c r="E17" s="356"/>
      <c r="F17" s="356"/>
      <c r="G17" s="356"/>
      <c r="H17" s="356"/>
      <c r="I17" s="356"/>
      <c r="J17" s="356"/>
      <c r="K17" s="356"/>
      <c r="L17" s="356"/>
      <c r="M17" s="356"/>
      <c r="N17" s="356"/>
      <c r="O17" s="356"/>
      <c r="P17" s="356"/>
      <c r="Q17" s="356"/>
    </row>
    <row r="18" spans="1:17" ht="15" customHeight="1" x14ac:dyDescent="0.25">
      <c r="A18" s="356"/>
      <c r="B18" s="356"/>
      <c r="C18" s="356"/>
      <c r="D18" s="356"/>
      <c r="E18" s="356"/>
      <c r="F18" s="356"/>
      <c r="G18" s="356"/>
      <c r="H18" s="356"/>
      <c r="I18" s="356"/>
      <c r="J18" s="356"/>
      <c r="K18" s="356"/>
      <c r="L18" s="356"/>
      <c r="M18" s="356"/>
      <c r="N18" s="356"/>
      <c r="O18" s="356"/>
      <c r="P18" s="356"/>
      <c r="Q18" s="356"/>
    </row>
    <row r="19" spans="1:17" ht="15" customHeight="1" x14ac:dyDescent="0.25">
      <c r="A19" s="356"/>
      <c r="B19" s="356"/>
      <c r="C19" s="356"/>
      <c r="D19" s="356"/>
      <c r="E19" s="356"/>
      <c r="F19" s="356"/>
      <c r="G19" s="356"/>
      <c r="H19" s="356"/>
      <c r="I19" s="356"/>
      <c r="J19" s="356"/>
      <c r="K19" s="356"/>
      <c r="L19" s="356"/>
      <c r="M19" s="356"/>
      <c r="N19" s="356"/>
      <c r="O19" s="356"/>
      <c r="P19" s="356"/>
      <c r="Q19" s="356"/>
    </row>
    <row r="20" spans="1:17" ht="15" customHeight="1" x14ac:dyDescent="0.25">
      <c r="A20" s="356"/>
      <c r="B20" s="356"/>
      <c r="C20" s="356"/>
      <c r="D20" s="356"/>
      <c r="E20" s="356"/>
      <c r="F20" s="356"/>
      <c r="G20" s="356"/>
      <c r="H20" s="356"/>
      <c r="I20" s="356"/>
      <c r="J20" s="356"/>
      <c r="K20" s="356"/>
      <c r="L20" s="356"/>
      <c r="M20" s="356"/>
      <c r="N20" s="356"/>
      <c r="O20" s="356"/>
      <c r="P20" s="356"/>
      <c r="Q20" s="356"/>
    </row>
    <row r="21" spans="1:17" ht="15" customHeight="1" x14ac:dyDescent="0.25">
      <c r="A21" s="356"/>
      <c r="B21" s="356"/>
      <c r="C21" s="356"/>
      <c r="D21" s="356"/>
      <c r="E21" s="356"/>
      <c r="F21" s="356"/>
      <c r="G21" s="356"/>
      <c r="H21" s="356"/>
      <c r="I21" s="356"/>
      <c r="J21" s="356"/>
      <c r="K21" s="356"/>
      <c r="L21" s="356"/>
      <c r="M21" s="356"/>
      <c r="N21" s="356"/>
      <c r="O21" s="356"/>
      <c r="P21" s="356"/>
      <c r="Q21" s="356"/>
    </row>
    <row r="22" spans="1:17" ht="15" customHeight="1" x14ac:dyDescent="0.25">
      <c r="A22" s="356"/>
      <c r="B22" s="356"/>
      <c r="C22" s="356"/>
      <c r="D22" s="356"/>
      <c r="E22" s="356"/>
      <c r="F22" s="356"/>
      <c r="G22" s="356"/>
      <c r="H22" s="356"/>
      <c r="I22" s="356"/>
      <c r="J22" s="356"/>
      <c r="K22" s="356"/>
      <c r="L22" s="356"/>
      <c r="M22" s="356"/>
      <c r="N22" s="356"/>
      <c r="O22" s="356"/>
      <c r="P22" s="356"/>
      <c r="Q22" s="356"/>
    </row>
    <row r="23" spans="1:17" ht="15" customHeight="1" x14ac:dyDescent="0.25">
      <c r="A23" s="356"/>
      <c r="B23" s="356"/>
      <c r="C23" s="356"/>
      <c r="D23" s="356"/>
      <c r="E23" s="356"/>
      <c r="F23" s="356"/>
      <c r="G23" s="356"/>
      <c r="H23" s="356"/>
      <c r="I23" s="356"/>
      <c r="J23" s="356"/>
      <c r="K23" s="356"/>
      <c r="L23" s="356"/>
      <c r="M23" s="356"/>
      <c r="N23" s="356"/>
      <c r="O23" s="356"/>
      <c r="P23" s="356"/>
      <c r="Q23" s="356"/>
    </row>
    <row r="24" spans="1:17" ht="15" customHeight="1" x14ac:dyDescent="0.25">
      <c r="A24" s="356"/>
      <c r="B24" s="356"/>
      <c r="C24" s="356"/>
      <c r="D24" s="356"/>
      <c r="E24" s="356"/>
      <c r="F24" s="356"/>
      <c r="G24" s="356"/>
      <c r="H24" s="356"/>
      <c r="I24" s="356"/>
      <c r="J24" s="356"/>
      <c r="K24" s="356"/>
      <c r="L24" s="356"/>
      <c r="M24" s="356"/>
      <c r="N24" s="356"/>
      <c r="O24" s="356"/>
      <c r="P24" s="356"/>
      <c r="Q24" s="356"/>
    </row>
    <row r="25" spans="1:17" ht="15" customHeight="1" x14ac:dyDescent="0.25">
      <c r="A25" s="356"/>
      <c r="B25" s="356"/>
      <c r="C25" s="356"/>
      <c r="D25" s="356"/>
      <c r="E25" s="356"/>
      <c r="F25" s="356"/>
      <c r="G25" s="356"/>
      <c r="H25" s="356"/>
      <c r="I25" s="356"/>
      <c r="J25" s="356"/>
      <c r="K25" s="356"/>
      <c r="L25" s="356"/>
      <c r="M25" s="356"/>
      <c r="N25" s="356"/>
      <c r="O25" s="356"/>
      <c r="P25" s="356"/>
      <c r="Q25" s="356"/>
    </row>
  </sheetData>
  <mergeCells count="1">
    <mergeCell ref="A1:Q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4D891-2DBB-4EBE-B142-00FBF28B8FF0}">
  <dimension ref="A1:BT23"/>
  <sheetViews>
    <sheetView showGridLines="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6.5703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2181</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5" t="s">
        <v>15</v>
      </c>
      <c r="C7" s="16" t="s">
        <v>16</v>
      </c>
      <c r="D7" s="17" t="s">
        <v>17</v>
      </c>
      <c r="E7" s="18" t="s">
        <v>18</v>
      </c>
      <c r="F7" s="18" t="s">
        <v>19</v>
      </c>
      <c r="G7" s="17" t="s">
        <v>20</v>
      </c>
      <c r="H7" s="15" t="s">
        <v>21</v>
      </c>
      <c r="I7" s="15" t="s">
        <v>71</v>
      </c>
      <c r="J7" s="15" t="s">
        <v>22</v>
      </c>
      <c r="K7" s="15" t="s">
        <v>23</v>
      </c>
      <c r="L7" s="15" t="s">
        <v>24</v>
      </c>
      <c r="M7" s="15" t="s">
        <v>25</v>
      </c>
      <c r="N7" s="16" t="s">
        <v>26</v>
      </c>
      <c r="O7" s="16" t="s">
        <v>27</v>
      </c>
      <c r="P7" s="15" t="s">
        <v>28</v>
      </c>
      <c r="Q7" s="15" t="s">
        <v>29</v>
      </c>
      <c r="R7" s="15" t="s">
        <v>30</v>
      </c>
      <c r="S7" s="15" t="s">
        <v>31</v>
      </c>
      <c r="T7" s="15" t="s">
        <v>32</v>
      </c>
      <c r="U7" s="16" t="s">
        <v>33</v>
      </c>
      <c r="V7" s="15" t="s">
        <v>34</v>
      </c>
      <c r="W7" s="15" t="s">
        <v>69</v>
      </c>
      <c r="X7" s="15" t="s">
        <v>35</v>
      </c>
      <c r="Y7" s="15" t="s">
        <v>36</v>
      </c>
      <c r="Z7" s="19" t="s">
        <v>37</v>
      </c>
      <c r="AA7" s="40" t="s">
        <v>38</v>
      </c>
      <c r="AB7" s="15" t="s">
        <v>39</v>
      </c>
      <c r="AC7" s="15" t="s">
        <v>40</v>
      </c>
      <c r="AD7" s="15" t="s">
        <v>41</v>
      </c>
      <c r="AE7" s="19" t="s">
        <v>42</v>
      </c>
      <c r="AF7" s="40" t="s">
        <v>43</v>
      </c>
      <c r="AG7" s="15" t="s">
        <v>44</v>
      </c>
      <c r="AH7" s="15" t="s">
        <v>45</v>
      </c>
      <c r="AI7" s="19" t="s">
        <v>46</v>
      </c>
      <c r="AJ7" s="15" t="s">
        <v>47</v>
      </c>
      <c r="AK7" s="19" t="s">
        <v>48</v>
      </c>
      <c r="AL7" s="19" t="s">
        <v>49</v>
      </c>
      <c r="AM7" s="40" t="s">
        <v>50</v>
      </c>
      <c r="AN7" s="40" t="s">
        <v>51</v>
      </c>
      <c r="AO7" s="15" t="s">
        <v>78</v>
      </c>
      <c r="AP7" s="15" t="s">
        <v>79</v>
      </c>
      <c r="AQ7" s="15" t="s">
        <v>52</v>
      </c>
      <c r="AR7" s="15" t="s">
        <v>53</v>
      </c>
      <c r="AS7" s="15" t="s">
        <v>54</v>
      </c>
      <c r="AT7" s="20" t="s">
        <v>55</v>
      </c>
      <c r="AU7" s="41" t="s">
        <v>56</v>
      </c>
      <c r="AV7" s="42" t="s">
        <v>57</v>
      </c>
      <c r="AW7" s="15" t="s">
        <v>58</v>
      </c>
      <c r="AX7" s="15" t="s">
        <v>59</v>
      </c>
      <c r="AY7" s="16" t="s">
        <v>60</v>
      </c>
      <c r="AZ7" s="16" t="s">
        <v>61</v>
      </c>
      <c r="BA7" s="16"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8">
        <v>2024</v>
      </c>
      <c r="C8" s="55">
        <v>891780111</v>
      </c>
      <c r="D8" s="56" t="s">
        <v>63</v>
      </c>
      <c r="E8" s="65" t="s">
        <v>2180</v>
      </c>
      <c r="F8" s="65" t="s">
        <v>2208</v>
      </c>
      <c r="G8" s="58">
        <v>0</v>
      </c>
      <c r="H8" s="58" t="s">
        <v>72</v>
      </c>
      <c r="I8" s="56" t="s">
        <v>64</v>
      </c>
      <c r="J8" s="201" t="s">
        <v>2114</v>
      </c>
      <c r="K8" s="297">
        <v>26950000</v>
      </c>
      <c r="L8" s="55" t="s">
        <v>67</v>
      </c>
      <c r="M8" s="65" t="s">
        <v>2113</v>
      </c>
      <c r="N8" s="65">
        <v>36666875</v>
      </c>
      <c r="O8" s="65">
        <v>31</v>
      </c>
      <c r="P8" s="283">
        <v>45303</v>
      </c>
      <c r="Q8" s="65">
        <v>26950000</v>
      </c>
      <c r="R8" s="111">
        <v>45303</v>
      </c>
      <c r="S8" s="297">
        <v>26950000</v>
      </c>
      <c r="T8" s="58" t="s">
        <v>65</v>
      </c>
      <c r="U8" s="65">
        <v>36726383</v>
      </c>
      <c r="V8" s="201" t="s">
        <v>2112</v>
      </c>
      <c r="W8" s="111">
        <v>45303</v>
      </c>
      <c r="X8" s="111">
        <v>45303</v>
      </c>
      <c r="Y8" s="110" t="s">
        <v>74</v>
      </c>
      <c r="Z8" s="283">
        <v>45471</v>
      </c>
      <c r="AA8" s="65">
        <f t="shared" ref="AA8:AA22" si="0">+IF(Y8="1800-01-01",Z8-X8,Z8-Y8)</f>
        <v>168</v>
      </c>
      <c r="AB8" s="57">
        <v>0</v>
      </c>
      <c r="AC8" s="57">
        <v>0</v>
      </c>
      <c r="AD8" s="57">
        <v>0</v>
      </c>
      <c r="AE8" s="66" t="s">
        <v>74</v>
      </c>
      <c r="AF8" s="65">
        <f t="shared" ref="AF8:AF22" si="1">+IF(AE8="1800-01-01",0,AE8-Z8)</f>
        <v>0</v>
      </c>
      <c r="AG8" s="57">
        <v>0</v>
      </c>
      <c r="AH8" s="57">
        <v>0</v>
      </c>
      <c r="AI8" s="111" t="s">
        <v>74</v>
      </c>
      <c r="AJ8" s="58">
        <v>0</v>
      </c>
      <c r="AK8" s="58" t="s">
        <v>74</v>
      </c>
      <c r="AL8" s="58" t="s">
        <v>74</v>
      </c>
      <c r="AM8" s="65">
        <f t="shared" ref="AM8:AM22" si="2">+IF(AK8="1800-01-01",0,AL8-AK8)</f>
        <v>0</v>
      </c>
      <c r="AN8" s="65">
        <f>+K8+AC8-AH8</f>
        <v>26950000</v>
      </c>
      <c r="AO8" s="58" t="s">
        <v>66</v>
      </c>
      <c r="AP8" s="57">
        <v>26950000</v>
      </c>
      <c r="AQ8" s="58" t="s">
        <v>95</v>
      </c>
      <c r="AR8" s="57">
        <v>0</v>
      </c>
      <c r="AS8" s="112" t="s">
        <v>74</v>
      </c>
      <c r="AT8" s="67">
        <v>0</v>
      </c>
      <c r="AU8" s="68">
        <f t="shared" ref="AU8:AU22" si="3">AN8-AT8</f>
        <v>26950000</v>
      </c>
      <c r="AV8" s="69">
        <f t="shared" ref="AV8:AV22" si="4">+IFERROR(AT8/AN8,"_")</f>
        <v>0</v>
      </c>
      <c r="AW8" s="112" t="s">
        <v>74</v>
      </c>
      <c r="AX8" s="58" t="s">
        <v>106</v>
      </c>
      <c r="AY8" s="298" t="s">
        <v>2179</v>
      </c>
      <c r="AZ8" s="55" t="s">
        <v>66</v>
      </c>
      <c r="BA8" s="55" t="s">
        <v>66</v>
      </c>
    </row>
    <row r="9" spans="1:72" x14ac:dyDescent="0.25">
      <c r="B9" s="73">
        <v>2024</v>
      </c>
      <c r="C9" s="70">
        <v>891780111</v>
      </c>
      <c r="D9" s="71" t="s">
        <v>63</v>
      </c>
      <c r="E9" s="80" t="s">
        <v>2178</v>
      </c>
      <c r="F9" s="80" t="s">
        <v>2177</v>
      </c>
      <c r="G9" s="73">
        <v>0</v>
      </c>
      <c r="H9" s="73" t="s">
        <v>72</v>
      </c>
      <c r="I9" s="71" t="s">
        <v>64</v>
      </c>
      <c r="J9" s="203" t="s">
        <v>2176</v>
      </c>
      <c r="K9" s="299">
        <v>14850000</v>
      </c>
      <c r="L9" s="70" t="s">
        <v>67</v>
      </c>
      <c r="M9" s="80" t="s">
        <v>2175</v>
      </c>
      <c r="N9" s="80">
        <v>1083468618</v>
      </c>
      <c r="O9" s="80">
        <v>30</v>
      </c>
      <c r="P9" s="284">
        <v>45303</v>
      </c>
      <c r="Q9" s="80">
        <v>14850000</v>
      </c>
      <c r="R9" s="116">
        <v>45306</v>
      </c>
      <c r="S9" s="299">
        <v>14850000</v>
      </c>
      <c r="T9" s="73" t="s">
        <v>65</v>
      </c>
      <c r="U9" s="80">
        <v>36726383</v>
      </c>
      <c r="V9" s="203" t="s">
        <v>2112</v>
      </c>
      <c r="W9" s="117">
        <v>45306</v>
      </c>
      <c r="X9" s="117">
        <v>45306</v>
      </c>
      <c r="Y9" s="116" t="s">
        <v>74</v>
      </c>
      <c r="Z9" s="284">
        <v>45471</v>
      </c>
      <c r="AA9" s="80">
        <f t="shared" si="0"/>
        <v>165</v>
      </c>
      <c r="AB9" s="72">
        <v>0</v>
      </c>
      <c r="AC9" s="72">
        <v>0</v>
      </c>
      <c r="AD9" s="72">
        <v>0</v>
      </c>
      <c r="AE9" s="81" t="s">
        <v>74</v>
      </c>
      <c r="AF9" s="80">
        <f t="shared" si="1"/>
        <v>0</v>
      </c>
      <c r="AG9" s="72">
        <v>0</v>
      </c>
      <c r="AH9" s="72">
        <v>0</v>
      </c>
      <c r="AI9" s="117" t="s">
        <v>74</v>
      </c>
      <c r="AJ9" s="73">
        <v>0</v>
      </c>
      <c r="AK9" s="73" t="s">
        <v>74</v>
      </c>
      <c r="AL9" s="73" t="s">
        <v>74</v>
      </c>
      <c r="AM9" s="80">
        <f t="shared" si="2"/>
        <v>0</v>
      </c>
      <c r="AN9" s="80">
        <f>+K9+AC9-AH9</f>
        <v>14850000</v>
      </c>
      <c r="AO9" s="73" t="s">
        <v>66</v>
      </c>
      <c r="AP9" s="72">
        <v>14850000</v>
      </c>
      <c r="AQ9" s="73" t="s">
        <v>95</v>
      </c>
      <c r="AR9" s="72">
        <v>0</v>
      </c>
      <c r="AS9" s="118" t="s">
        <v>74</v>
      </c>
      <c r="AT9" s="191">
        <v>0</v>
      </c>
      <c r="AU9" s="83">
        <f t="shared" si="3"/>
        <v>14850000</v>
      </c>
      <c r="AV9" s="84">
        <f t="shared" si="4"/>
        <v>0</v>
      </c>
      <c r="AW9" s="118" t="s">
        <v>74</v>
      </c>
      <c r="AX9" s="73" t="s">
        <v>106</v>
      </c>
      <c r="AY9" s="300" t="s">
        <v>2174</v>
      </c>
      <c r="AZ9" s="70" t="s">
        <v>66</v>
      </c>
      <c r="BA9" s="70" t="s">
        <v>66</v>
      </c>
      <c r="BB9" s="12"/>
    </row>
    <row r="10" spans="1:72" x14ac:dyDescent="0.25">
      <c r="B10" s="73">
        <v>2024</v>
      </c>
      <c r="C10" s="70">
        <v>891780111</v>
      </c>
      <c r="D10" s="71" t="s">
        <v>63</v>
      </c>
      <c r="E10" s="80" t="s">
        <v>2173</v>
      </c>
      <c r="F10" s="80" t="s">
        <v>2172</v>
      </c>
      <c r="G10" s="73">
        <v>0</v>
      </c>
      <c r="H10" s="73" t="s">
        <v>72</v>
      </c>
      <c r="I10" s="71" t="s">
        <v>64</v>
      </c>
      <c r="J10" s="203" t="s">
        <v>2120</v>
      </c>
      <c r="K10" s="299">
        <v>27600000</v>
      </c>
      <c r="L10" s="70" t="s">
        <v>67</v>
      </c>
      <c r="M10" s="80" t="s">
        <v>2119</v>
      </c>
      <c r="N10" s="80">
        <v>1081761629</v>
      </c>
      <c r="O10" s="80">
        <v>28</v>
      </c>
      <c r="P10" s="284">
        <v>45303</v>
      </c>
      <c r="Q10" s="80">
        <v>27600000</v>
      </c>
      <c r="R10" s="117">
        <v>45303</v>
      </c>
      <c r="S10" s="299">
        <v>27600000</v>
      </c>
      <c r="T10" s="73" t="s">
        <v>65</v>
      </c>
      <c r="U10" s="80">
        <v>12550144</v>
      </c>
      <c r="V10" s="203" t="s">
        <v>2118</v>
      </c>
      <c r="W10" s="117">
        <v>45309</v>
      </c>
      <c r="X10" s="117">
        <v>45309</v>
      </c>
      <c r="Y10" s="116" t="s">
        <v>74</v>
      </c>
      <c r="Z10" s="284">
        <v>45471</v>
      </c>
      <c r="AA10" s="80">
        <f t="shared" si="0"/>
        <v>162</v>
      </c>
      <c r="AB10" s="72">
        <v>0</v>
      </c>
      <c r="AC10" s="72">
        <v>0</v>
      </c>
      <c r="AD10" s="72">
        <v>0</v>
      </c>
      <c r="AE10" s="81" t="s">
        <v>74</v>
      </c>
      <c r="AF10" s="80">
        <f t="shared" si="1"/>
        <v>0</v>
      </c>
      <c r="AG10" s="72">
        <v>0</v>
      </c>
      <c r="AH10" s="72">
        <v>0</v>
      </c>
      <c r="AI10" s="117" t="s">
        <v>74</v>
      </c>
      <c r="AJ10" s="73">
        <v>0</v>
      </c>
      <c r="AK10" s="73" t="s">
        <v>74</v>
      </c>
      <c r="AL10" s="73" t="s">
        <v>74</v>
      </c>
      <c r="AM10" s="80">
        <f t="shared" si="2"/>
        <v>0</v>
      </c>
      <c r="AN10" s="80">
        <f>+K10+AC10-AH10</f>
        <v>27600000</v>
      </c>
      <c r="AO10" s="73" t="s">
        <v>66</v>
      </c>
      <c r="AP10" s="72">
        <v>27600000</v>
      </c>
      <c r="AQ10" s="73" t="s">
        <v>95</v>
      </c>
      <c r="AR10" s="72">
        <v>0</v>
      </c>
      <c r="AS10" s="118" t="s">
        <v>74</v>
      </c>
      <c r="AT10" s="191">
        <v>0</v>
      </c>
      <c r="AU10" s="83">
        <f t="shared" si="3"/>
        <v>27600000</v>
      </c>
      <c r="AV10" s="84">
        <f t="shared" si="4"/>
        <v>0</v>
      </c>
      <c r="AW10" s="118" t="s">
        <v>74</v>
      </c>
      <c r="AX10" s="73" t="s">
        <v>106</v>
      </c>
      <c r="AY10" s="300" t="s">
        <v>2171</v>
      </c>
      <c r="AZ10" s="70" t="s">
        <v>66</v>
      </c>
      <c r="BA10" s="70" t="s">
        <v>66</v>
      </c>
      <c r="BB10" s="12"/>
    </row>
    <row r="11" spans="1:72" x14ac:dyDescent="0.25">
      <c r="B11" s="73">
        <v>2024</v>
      </c>
      <c r="C11" s="70">
        <v>891780111</v>
      </c>
      <c r="D11" s="71" t="s">
        <v>63</v>
      </c>
      <c r="E11" s="80" t="s">
        <v>2170</v>
      </c>
      <c r="F11" s="80" t="s">
        <v>2169</v>
      </c>
      <c r="G11" s="73">
        <v>0</v>
      </c>
      <c r="H11" s="73" t="s">
        <v>72</v>
      </c>
      <c r="I11" s="71" t="s">
        <v>64</v>
      </c>
      <c r="J11" s="203" t="s">
        <v>2168</v>
      </c>
      <c r="K11" s="299">
        <v>22534000</v>
      </c>
      <c r="L11" s="70" t="s">
        <v>67</v>
      </c>
      <c r="M11" s="80" t="s">
        <v>2167</v>
      </c>
      <c r="N11" s="80">
        <v>1082997207</v>
      </c>
      <c r="O11" s="80">
        <v>29</v>
      </c>
      <c r="P11" s="284">
        <v>45303</v>
      </c>
      <c r="Q11" s="80">
        <v>22534000</v>
      </c>
      <c r="R11" s="116">
        <v>45309</v>
      </c>
      <c r="S11" s="299">
        <v>22534000</v>
      </c>
      <c r="T11" s="73" t="s">
        <v>65</v>
      </c>
      <c r="U11" s="80">
        <v>85472735</v>
      </c>
      <c r="V11" s="203" t="s">
        <v>2110</v>
      </c>
      <c r="W11" s="117">
        <v>45309</v>
      </c>
      <c r="X11" s="117">
        <v>45309</v>
      </c>
      <c r="Y11" s="116" t="s">
        <v>74</v>
      </c>
      <c r="Z11" s="284">
        <v>45471</v>
      </c>
      <c r="AA11" s="80">
        <f t="shared" si="0"/>
        <v>162</v>
      </c>
      <c r="AB11" s="72">
        <v>0</v>
      </c>
      <c r="AC11" s="72">
        <v>0</v>
      </c>
      <c r="AD11" s="72">
        <v>0</v>
      </c>
      <c r="AE11" s="81" t="s">
        <v>74</v>
      </c>
      <c r="AF11" s="80">
        <f t="shared" si="1"/>
        <v>0</v>
      </c>
      <c r="AG11" s="72">
        <v>0</v>
      </c>
      <c r="AH11" s="72">
        <v>0</v>
      </c>
      <c r="AI11" s="117" t="s">
        <v>74</v>
      </c>
      <c r="AJ11" s="73">
        <v>0</v>
      </c>
      <c r="AK11" s="73" t="s">
        <v>74</v>
      </c>
      <c r="AL11" s="73" t="s">
        <v>74</v>
      </c>
      <c r="AM11" s="80">
        <f t="shared" si="2"/>
        <v>0</v>
      </c>
      <c r="AN11" s="80">
        <f>+K11+AC11-AH11</f>
        <v>22534000</v>
      </c>
      <c r="AO11" s="73" t="s">
        <v>66</v>
      </c>
      <c r="AP11" s="72">
        <v>22534000</v>
      </c>
      <c r="AQ11" s="73" t="s">
        <v>95</v>
      </c>
      <c r="AR11" s="72">
        <v>0</v>
      </c>
      <c r="AS11" s="118" t="s">
        <v>74</v>
      </c>
      <c r="AT11" s="191">
        <v>0</v>
      </c>
      <c r="AU11" s="83">
        <f t="shared" si="3"/>
        <v>22534000</v>
      </c>
      <c r="AV11" s="84">
        <f t="shared" si="4"/>
        <v>0</v>
      </c>
      <c r="AW11" s="118" t="s">
        <v>74</v>
      </c>
      <c r="AX11" s="73" t="s">
        <v>106</v>
      </c>
      <c r="AY11" s="300" t="s">
        <v>2166</v>
      </c>
      <c r="AZ11" s="70" t="s">
        <v>66</v>
      </c>
      <c r="BA11" s="70" t="s">
        <v>66</v>
      </c>
    </row>
    <row r="12" spans="1:72" x14ac:dyDescent="0.25">
      <c r="B12" s="73">
        <v>2024</v>
      </c>
      <c r="C12" s="70">
        <v>891780111</v>
      </c>
      <c r="D12" s="71" t="s">
        <v>63</v>
      </c>
      <c r="E12" s="80" t="s">
        <v>2165</v>
      </c>
      <c r="F12" s="80" t="s">
        <v>2164</v>
      </c>
      <c r="G12" s="73">
        <v>0</v>
      </c>
      <c r="H12" s="73" t="s">
        <v>72</v>
      </c>
      <c r="I12" s="71" t="s">
        <v>64</v>
      </c>
      <c r="J12" s="203" t="s">
        <v>2163</v>
      </c>
      <c r="K12" s="299">
        <v>22893867</v>
      </c>
      <c r="L12" s="70" t="s">
        <v>67</v>
      </c>
      <c r="M12" s="80" t="s">
        <v>2162</v>
      </c>
      <c r="N12" s="80">
        <v>1082988307</v>
      </c>
      <c r="O12" s="80">
        <v>25</v>
      </c>
      <c r="P12" s="284">
        <v>45303</v>
      </c>
      <c r="Q12" s="80">
        <v>22893867</v>
      </c>
      <c r="R12" s="116">
        <v>45309</v>
      </c>
      <c r="S12" s="299">
        <v>22893867</v>
      </c>
      <c r="T12" s="73" t="s">
        <v>65</v>
      </c>
      <c r="U12" s="80">
        <v>85472735</v>
      </c>
      <c r="V12" s="203" t="s">
        <v>2110</v>
      </c>
      <c r="W12" s="117">
        <v>45309</v>
      </c>
      <c r="X12" s="117">
        <v>45309</v>
      </c>
      <c r="Y12" s="116" t="s">
        <v>74</v>
      </c>
      <c r="Z12" s="284">
        <v>45471</v>
      </c>
      <c r="AA12" s="80">
        <f t="shared" si="0"/>
        <v>162</v>
      </c>
      <c r="AB12" s="72">
        <v>0</v>
      </c>
      <c r="AC12" s="72">
        <v>0</v>
      </c>
      <c r="AD12" s="72">
        <v>0</v>
      </c>
      <c r="AE12" s="81" t="s">
        <v>74</v>
      </c>
      <c r="AF12" s="80">
        <f t="shared" si="1"/>
        <v>0</v>
      </c>
      <c r="AG12" s="72">
        <v>0</v>
      </c>
      <c r="AH12" s="72">
        <v>0</v>
      </c>
      <c r="AI12" s="117" t="s">
        <v>74</v>
      </c>
      <c r="AJ12" s="73">
        <v>0</v>
      </c>
      <c r="AK12" s="73" t="s">
        <v>74</v>
      </c>
      <c r="AL12" s="73" t="s">
        <v>74</v>
      </c>
      <c r="AM12" s="80">
        <f t="shared" si="2"/>
        <v>0</v>
      </c>
      <c r="AN12" s="80">
        <f>+K12+AC12-AH12</f>
        <v>22893867</v>
      </c>
      <c r="AO12" s="73" t="s">
        <v>66</v>
      </c>
      <c r="AP12" s="72">
        <v>22893867</v>
      </c>
      <c r="AQ12" s="73" t="s">
        <v>95</v>
      </c>
      <c r="AR12" s="72">
        <v>0</v>
      </c>
      <c r="AS12" s="118" t="s">
        <v>74</v>
      </c>
      <c r="AT12" s="191">
        <v>0</v>
      </c>
      <c r="AU12" s="83">
        <f t="shared" si="3"/>
        <v>22893867</v>
      </c>
      <c r="AV12" s="84">
        <f t="shared" si="4"/>
        <v>0</v>
      </c>
      <c r="AW12" s="118" t="s">
        <v>74</v>
      </c>
      <c r="AX12" s="73" t="s">
        <v>106</v>
      </c>
      <c r="AY12" s="300" t="s">
        <v>2161</v>
      </c>
      <c r="AZ12" s="70" t="s">
        <v>66</v>
      </c>
      <c r="BA12" s="70" t="s">
        <v>66</v>
      </c>
    </row>
    <row r="13" spans="1:72" x14ac:dyDescent="0.25">
      <c r="B13" s="73">
        <v>2024</v>
      </c>
      <c r="C13" s="70">
        <v>891780111</v>
      </c>
      <c r="D13" s="71" t="s">
        <v>63</v>
      </c>
      <c r="E13" s="80" t="s">
        <v>2160</v>
      </c>
      <c r="F13" s="80" t="s">
        <v>2159</v>
      </c>
      <c r="G13" s="73">
        <v>0</v>
      </c>
      <c r="H13" s="73" t="s">
        <v>72</v>
      </c>
      <c r="I13" s="71" t="s">
        <v>64</v>
      </c>
      <c r="J13" s="203" t="s">
        <v>2158</v>
      </c>
      <c r="K13" s="299">
        <v>22534000</v>
      </c>
      <c r="L13" s="70" t="s">
        <v>67</v>
      </c>
      <c r="M13" s="80" t="s">
        <v>2157</v>
      </c>
      <c r="N13" s="80">
        <v>1082944854</v>
      </c>
      <c r="O13" s="80">
        <v>26</v>
      </c>
      <c r="P13" s="284">
        <v>45303</v>
      </c>
      <c r="Q13" s="80">
        <v>22534000</v>
      </c>
      <c r="R13" s="116">
        <v>45309</v>
      </c>
      <c r="S13" s="299">
        <v>22534000</v>
      </c>
      <c r="T13" s="73" t="s">
        <v>65</v>
      </c>
      <c r="U13" s="80">
        <v>85472735</v>
      </c>
      <c r="V13" s="203" t="s">
        <v>2110</v>
      </c>
      <c r="W13" s="117">
        <v>45309</v>
      </c>
      <c r="X13" s="117">
        <v>45309</v>
      </c>
      <c r="Y13" s="116" t="s">
        <v>74</v>
      </c>
      <c r="Z13" s="284">
        <v>45471</v>
      </c>
      <c r="AA13" s="80">
        <f t="shared" si="0"/>
        <v>162</v>
      </c>
      <c r="AB13" s="72">
        <v>0</v>
      </c>
      <c r="AC13" s="72">
        <v>0</v>
      </c>
      <c r="AD13" s="72">
        <v>0</v>
      </c>
      <c r="AE13" s="81" t="s">
        <v>74</v>
      </c>
      <c r="AF13" s="80">
        <f t="shared" si="1"/>
        <v>0</v>
      </c>
      <c r="AG13" s="72">
        <v>0</v>
      </c>
      <c r="AH13" s="72">
        <v>0</v>
      </c>
      <c r="AI13" s="117" t="s">
        <v>74</v>
      </c>
      <c r="AJ13" s="73">
        <v>0</v>
      </c>
      <c r="AK13" s="73" t="s">
        <v>74</v>
      </c>
      <c r="AL13" s="73" t="s">
        <v>74</v>
      </c>
      <c r="AM13" s="80">
        <f t="shared" si="2"/>
        <v>0</v>
      </c>
      <c r="AN13" s="80">
        <f>+K13+AC13-AH13</f>
        <v>22534000</v>
      </c>
      <c r="AO13" s="73" t="s">
        <v>66</v>
      </c>
      <c r="AP13" s="72">
        <v>22534000</v>
      </c>
      <c r="AQ13" s="73" t="s">
        <v>95</v>
      </c>
      <c r="AR13" s="72">
        <v>0</v>
      </c>
      <c r="AS13" s="118" t="s">
        <v>74</v>
      </c>
      <c r="AT13" s="191">
        <v>0</v>
      </c>
      <c r="AU13" s="83">
        <f t="shared" si="3"/>
        <v>22534000</v>
      </c>
      <c r="AV13" s="84">
        <f t="shared" si="4"/>
        <v>0</v>
      </c>
      <c r="AW13" s="118" t="s">
        <v>74</v>
      </c>
      <c r="AX13" s="73" t="s">
        <v>106</v>
      </c>
      <c r="AY13" s="300" t="s">
        <v>2156</v>
      </c>
      <c r="AZ13" s="70" t="s">
        <v>66</v>
      </c>
      <c r="BA13" s="70" t="s">
        <v>66</v>
      </c>
    </row>
    <row r="14" spans="1:72" x14ac:dyDescent="0.25">
      <c r="B14" s="73">
        <v>2024</v>
      </c>
      <c r="C14" s="70">
        <v>891780111</v>
      </c>
      <c r="D14" s="71" t="s">
        <v>63</v>
      </c>
      <c r="E14" s="80" t="s">
        <v>2155</v>
      </c>
      <c r="F14" s="80" t="s">
        <v>2154</v>
      </c>
      <c r="G14" s="73">
        <v>0</v>
      </c>
      <c r="H14" s="73" t="s">
        <v>72</v>
      </c>
      <c r="I14" s="71" t="s">
        <v>64</v>
      </c>
      <c r="J14" s="203" t="s">
        <v>2153</v>
      </c>
      <c r="K14" s="299">
        <v>18253000</v>
      </c>
      <c r="L14" s="70" t="s">
        <v>67</v>
      </c>
      <c r="M14" s="80" t="s">
        <v>2152</v>
      </c>
      <c r="N14" s="80">
        <v>1083030283</v>
      </c>
      <c r="O14" s="80">
        <v>66</v>
      </c>
      <c r="P14" s="284">
        <v>45306</v>
      </c>
      <c r="Q14" s="80">
        <v>91265000</v>
      </c>
      <c r="R14" s="117">
        <v>45309</v>
      </c>
      <c r="S14" s="299">
        <v>18253000</v>
      </c>
      <c r="T14" s="73" t="s">
        <v>65</v>
      </c>
      <c r="U14" s="80">
        <v>12550144</v>
      </c>
      <c r="V14" s="203" t="s">
        <v>2118</v>
      </c>
      <c r="W14" s="117">
        <v>45309</v>
      </c>
      <c r="X14" s="117">
        <v>45309</v>
      </c>
      <c r="Y14" s="116" t="s">
        <v>74</v>
      </c>
      <c r="Z14" s="284">
        <v>45457</v>
      </c>
      <c r="AA14" s="80">
        <f t="shared" si="0"/>
        <v>148</v>
      </c>
      <c r="AB14" s="72">
        <v>0</v>
      </c>
      <c r="AC14" s="72">
        <v>0</v>
      </c>
      <c r="AD14" s="72">
        <v>0</v>
      </c>
      <c r="AE14" s="81" t="s">
        <v>74</v>
      </c>
      <c r="AF14" s="80">
        <f t="shared" si="1"/>
        <v>0</v>
      </c>
      <c r="AG14" s="72">
        <v>0</v>
      </c>
      <c r="AH14" s="72">
        <v>0</v>
      </c>
      <c r="AI14" s="117" t="s">
        <v>74</v>
      </c>
      <c r="AJ14" s="73">
        <v>0</v>
      </c>
      <c r="AK14" s="73" t="s">
        <v>74</v>
      </c>
      <c r="AL14" s="73" t="s">
        <v>74</v>
      </c>
      <c r="AM14" s="80">
        <f t="shared" si="2"/>
        <v>0</v>
      </c>
      <c r="AN14" s="80">
        <f>+K14+AC14-AH14</f>
        <v>18253000</v>
      </c>
      <c r="AO14" s="73" t="s">
        <v>66</v>
      </c>
      <c r="AP14" s="72">
        <v>18253000</v>
      </c>
      <c r="AQ14" s="73" t="s">
        <v>95</v>
      </c>
      <c r="AR14" s="72">
        <v>0</v>
      </c>
      <c r="AS14" s="118" t="s">
        <v>74</v>
      </c>
      <c r="AT14" s="191">
        <v>0</v>
      </c>
      <c r="AU14" s="83">
        <f t="shared" si="3"/>
        <v>18253000</v>
      </c>
      <c r="AV14" s="84">
        <f t="shared" si="4"/>
        <v>0</v>
      </c>
      <c r="AW14" s="118" t="s">
        <v>74</v>
      </c>
      <c r="AX14" s="73" t="s">
        <v>106</v>
      </c>
      <c r="AY14" s="300" t="s">
        <v>2151</v>
      </c>
      <c r="AZ14" s="70" t="s">
        <v>66</v>
      </c>
      <c r="BA14" s="70" t="s">
        <v>66</v>
      </c>
    </row>
    <row r="15" spans="1:72" x14ac:dyDescent="0.25">
      <c r="B15" s="73">
        <v>2024</v>
      </c>
      <c r="C15" s="70">
        <v>891780111</v>
      </c>
      <c r="D15" s="71" t="s">
        <v>63</v>
      </c>
      <c r="E15" s="80" t="s">
        <v>2150</v>
      </c>
      <c r="F15" s="80" t="s">
        <v>2149</v>
      </c>
      <c r="G15" s="73">
        <v>0</v>
      </c>
      <c r="H15" s="73" t="s">
        <v>72</v>
      </c>
      <c r="I15" s="71" t="s">
        <v>64</v>
      </c>
      <c r="J15" s="203" t="s">
        <v>2148</v>
      </c>
      <c r="K15" s="299">
        <v>18253000</v>
      </c>
      <c r="L15" s="70" t="s">
        <v>67</v>
      </c>
      <c r="M15" s="80" t="s">
        <v>2147</v>
      </c>
      <c r="N15" s="80">
        <v>1083024578</v>
      </c>
      <c r="O15" s="80">
        <v>66</v>
      </c>
      <c r="P15" s="284">
        <v>45306</v>
      </c>
      <c r="Q15" s="80">
        <v>91265000</v>
      </c>
      <c r="R15" s="117">
        <v>45309</v>
      </c>
      <c r="S15" s="299">
        <v>18253000</v>
      </c>
      <c r="T15" s="73" t="s">
        <v>65</v>
      </c>
      <c r="U15" s="80">
        <v>12550144</v>
      </c>
      <c r="V15" s="203" t="s">
        <v>2118</v>
      </c>
      <c r="W15" s="117">
        <v>45309</v>
      </c>
      <c r="X15" s="117">
        <v>45309</v>
      </c>
      <c r="Y15" s="116" t="s">
        <v>74</v>
      </c>
      <c r="Z15" s="284">
        <v>45457</v>
      </c>
      <c r="AA15" s="80">
        <f t="shared" si="0"/>
        <v>148</v>
      </c>
      <c r="AB15" s="72">
        <v>0</v>
      </c>
      <c r="AC15" s="72">
        <v>0</v>
      </c>
      <c r="AD15" s="72">
        <v>0</v>
      </c>
      <c r="AE15" s="81" t="s">
        <v>74</v>
      </c>
      <c r="AF15" s="80">
        <f t="shared" si="1"/>
        <v>0</v>
      </c>
      <c r="AG15" s="72">
        <v>0</v>
      </c>
      <c r="AH15" s="72">
        <v>0</v>
      </c>
      <c r="AI15" s="117" t="s">
        <v>74</v>
      </c>
      <c r="AJ15" s="73">
        <v>0</v>
      </c>
      <c r="AK15" s="73" t="s">
        <v>74</v>
      </c>
      <c r="AL15" s="73" t="s">
        <v>74</v>
      </c>
      <c r="AM15" s="80">
        <f t="shared" si="2"/>
        <v>0</v>
      </c>
      <c r="AN15" s="80">
        <f>+K15+AC15-AH15</f>
        <v>18253000</v>
      </c>
      <c r="AO15" s="73" t="s">
        <v>66</v>
      </c>
      <c r="AP15" s="72">
        <v>18253000</v>
      </c>
      <c r="AQ15" s="73" t="s">
        <v>95</v>
      </c>
      <c r="AR15" s="72">
        <v>0</v>
      </c>
      <c r="AS15" s="118" t="s">
        <v>74</v>
      </c>
      <c r="AT15" s="191">
        <v>0</v>
      </c>
      <c r="AU15" s="83">
        <f t="shared" si="3"/>
        <v>18253000</v>
      </c>
      <c r="AV15" s="84">
        <f t="shared" si="4"/>
        <v>0</v>
      </c>
      <c r="AW15" s="118" t="s">
        <v>74</v>
      </c>
      <c r="AX15" s="73" t="s">
        <v>106</v>
      </c>
      <c r="AY15" s="300" t="s">
        <v>2146</v>
      </c>
      <c r="AZ15" s="70" t="s">
        <v>66</v>
      </c>
      <c r="BA15" s="70" t="s">
        <v>66</v>
      </c>
    </row>
    <row r="16" spans="1:72" x14ac:dyDescent="0.25">
      <c r="B16" s="73">
        <v>2024</v>
      </c>
      <c r="C16" s="70">
        <v>891780111</v>
      </c>
      <c r="D16" s="71" t="s">
        <v>63</v>
      </c>
      <c r="E16" s="80" t="s">
        <v>2145</v>
      </c>
      <c r="F16" s="72" t="s">
        <v>2144</v>
      </c>
      <c r="G16" s="73">
        <v>0</v>
      </c>
      <c r="H16" s="73" t="s">
        <v>72</v>
      </c>
      <c r="I16" s="71" t="s">
        <v>64</v>
      </c>
      <c r="J16" s="72" t="s">
        <v>2143</v>
      </c>
      <c r="K16" s="299">
        <v>19250000</v>
      </c>
      <c r="L16" s="70" t="s">
        <v>67</v>
      </c>
      <c r="M16" s="72" t="s">
        <v>2142</v>
      </c>
      <c r="N16" s="72">
        <v>39046134</v>
      </c>
      <c r="O16" s="72">
        <v>72</v>
      </c>
      <c r="P16" s="116">
        <v>45308</v>
      </c>
      <c r="Q16" s="80">
        <v>19250000</v>
      </c>
      <c r="R16" s="117">
        <v>45309</v>
      </c>
      <c r="S16" s="299">
        <v>19250000</v>
      </c>
      <c r="T16" s="73" t="s">
        <v>65</v>
      </c>
      <c r="U16" s="80">
        <v>12550144</v>
      </c>
      <c r="V16" s="203" t="s">
        <v>2118</v>
      </c>
      <c r="W16" s="117">
        <v>45309</v>
      </c>
      <c r="X16" s="117">
        <v>45309</v>
      </c>
      <c r="Y16" s="116" t="s">
        <v>74</v>
      </c>
      <c r="Z16" s="284">
        <v>45471</v>
      </c>
      <c r="AA16" s="80">
        <f t="shared" si="0"/>
        <v>162</v>
      </c>
      <c r="AB16" s="72">
        <v>0</v>
      </c>
      <c r="AC16" s="72">
        <v>0</v>
      </c>
      <c r="AD16" s="72">
        <v>0</v>
      </c>
      <c r="AE16" s="81" t="s">
        <v>74</v>
      </c>
      <c r="AF16" s="80">
        <f t="shared" si="1"/>
        <v>0</v>
      </c>
      <c r="AG16" s="72">
        <v>0</v>
      </c>
      <c r="AH16" s="72">
        <v>0</v>
      </c>
      <c r="AI16" s="117" t="s">
        <v>74</v>
      </c>
      <c r="AJ16" s="73">
        <v>0</v>
      </c>
      <c r="AK16" s="73" t="s">
        <v>74</v>
      </c>
      <c r="AL16" s="73" t="s">
        <v>74</v>
      </c>
      <c r="AM16" s="80">
        <f t="shared" si="2"/>
        <v>0</v>
      </c>
      <c r="AN16" s="80">
        <f>+K16+AC16-AH16</f>
        <v>19250000</v>
      </c>
      <c r="AO16" s="73" t="s">
        <v>66</v>
      </c>
      <c r="AP16" s="72">
        <v>19250000</v>
      </c>
      <c r="AQ16" s="73" t="s">
        <v>95</v>
      </c>
      <c r="AR16" s="72">
        <v>0</v>
      </c>
      <c r="AS16" s="118" t="s">
        <v>74</v>
      </c>
      <c r="AT16" s="191">
        <v>0</v>
      </c>
      <c r="AU16" s="83">
        <f t="shared" si="3"/>
        <v>19250000</v>
      </c>
      <c r="AV16" s="84">
        <f t="shared" si="4"/>
        <v>0</v>
      </c>
      <c r="AW16" s="118" t="s">
        <v>74</v>
      </c>
      <c r="AX16" s="73" t="s">
        <v>106</v>
      </c>
      <c r="AY16" s="300" t="s">
        <v>2141</v>
      </c>
      <c r="AZ16" s="70" t="s">
        <v>66</v>
      </c>
      <c r="BA16" s="70" t="s">
        <v>66</v>
      </c>
    </row>
    <row r="17" spans="2:53" x14ac:dyDescent="0.25">
      <c r="B17" s="73">
        <v>2024</v>
      </c>
      <c r="C17" s="70">
        <v>891780111</v>
      </c>
      <c r="D17" s="71" t="s">
        <v>63</v>
      </c>
      <c r="E17" s="80" t="s">
        <v>2140</v>
      </c>
      <c r="F17" s="80" t="s">
        <v>2139</v>
      </c>
      <c r="G17" s="73">
        <v>0</v>
      </c>
      <c r="H17" s="73" t="s">
        <v>72</v>
      </c>
      <c r="I17" s="71" t="s">
        <v>64</v>
      </c>
      <c r="J17" s="203" t="s">
        <v>2138</v>
      </c>
      <c r="K17" s="299">
        <v>13750000</v>
      </c>
      <c r="L17" s="70" t="s">
        <v>67</v>
      </c>
      <c r="M17" s="80" t="s">
        <v>2137</v>
      </c>
      <c r="N17" s="80">
        <v>57434101</v>
      </c>
      <c r="O17" s="80">
        <v>32</v>
      </c>
      <c r="P17" s="284">
        <v>45303</v>
      </c>
      <c r="Q17" s="80">
        <v>13750000</v>
      </c>
      <c r="R17" s="116">
        <v>45309</v>
      </c>
      <c r="S17" s="299">
        <v>13750000</v>
      </c>
      <c r="T17" s="73" t="s">
        <v>65</v>
      </c>
      <c r="U17" s="80">
        <v>36726383</v>
      </c>
      <c r="V17" s="203" t="s">
        <v>2112</v>
      </c>
      <c r="W17" s="117">
        <v>45309</v>
      </c>
      <c r="X17" s="117">
        <v>45309</v>
      </c>
      <c r="Y17" s="116" t="s">
        <v>74</v>
      </c>
      <c r="Z17" s="284">
        <v>45471</v>
      </c>
      <c r="AA17" s="80">
        <f t="shared" si="0"/>
        <v>162</v>
      </c>
      <c r="AB17" s="72">
        <v>0</v>
      </c>
      <c r="AC17" s="72">
        <v>0</v>
      </c>
      <c r="AD17" s="72">
        <v>0</v>
      </c>
      <c r="AE17" s="81" t="s">
        <v>74</v>
      </c>
      <c r="AF17" s="80">
        <f t="shared" si="1"/>
        <v>0</v>
      </c>
      <c r="AG17" s="72">
        <v>0</v>
      </c>
      <c r="AH17" s="72">
        <v>0</v>
      </c>
      <c r="AI17" s="117" t="s">
        <v>74</v>
      </c>
      <c r="AJ17" s="73">
        <v>0</v>
      </c>
      <c r="AK17" s="73" t="s">
        <v>74</v>
      </c>
      <c r="AL17" s="73" t="s">
        <v>74</v>
      </c>
      <c r="AM17" s="80">
        <f t="shared" si="2"/>
        <v>0</v>
      </c>
      <c r="AN17" s="80">
        <f>+K17+AC17-AH17</f>
        <v>13750000</v>
      </c>
      <c r="AO17" s="73" t="s">
        <v>66</v>
      </c>
      <c r="AP17" s="72">
        <v>13750000</v>
      </c>
      <c r="AQ17" s="73" t="s">
        <v>95</v>
      </c>
      <c r="AR17" s="72">
        <v>0</v>
      </c>
      <c r="AS17" s="118" t="s">
        <v>74</v>
      </c>
      <c r="AT17" s="191">
        <v>0</v>
      </c>
      <c r="AU17" s="83">
        <f t="shared" si="3"/>
        <v>13750000</v>
      </c>
      <c r="AV17" s="84">
        <f t="shared" si="4"/>
        <v>0</v>
      </c>
      <c r="AW17" s="118" t="s">
        <v>74</v>
      </c>
      <c r="AX17" s="73" t="s">
        <v>106</v>
      </c>
      <c r="AY17" s="300" t="s">
        <v>2136</v>
      </c>
      <c r="AZ17" s="70" t="s">
        <v>66</v>
      </c>
      <c r="BA17" s="70" t="s">
        <v>66</v>
      </c>
    </row>
    <row r="18" spans="2:53" x14ac:dyDescent="0.25">
      <c r="B18" s="73">
        <v>2024</v>
      </c>
      <c r="C18" s="70">
        <v>891780111</v>
      </c>
      <c r="D18" s="71" t="s">
        <v>63</v>
      </c>
      <c r="E18" s="80" t="s">
        <v>2135</v>
      </c>
      <c r="F18" s="80" t="s">
        <v>2134</v>
      </c>
      <c r="G18" s="73">
        <v>0</v>
      </c>
      <c r="H18" s="73" t="s">
        <v>72</v>
      </c>
      <c r="I18" s="71" t="s">
        <v>64</v>
      </c>
      <c r="J18" s="80" t="s">
        <v>2133</v>
      </c>
      <c r="K18" s="299">
        <v>23200000</v>
      </c>
      <c r="L18" s="70" t="s">
        <v>67</v>
      </c>
      <c r="M18" s="80" t="s">
        <v>2132</v>
      </c>
      <c r="N18" s="80">
        <v>1083433806</v>
      </c>
      <c r="O18" s="80">
        <v>27</v>
      </c>
      <c r="P18" s="284">
        <v>45303</v>
      </c>
      <c r="Q18" s="80">
        <v>25200000</v>
      </c>
      <c r="R18" s="117">
        <v>45310</v>
      </c>
      <c r="S18" s="299">
        <v>23200000</v>
      </c>
      <c r="T18" s="73" t="s">
        <v>65</v>
      </c>
      <c r="U18" s="80">
        <v>12550144</v>
      </c>
      <c r="V18" s="203" t="s">
        <v>2118</v>
      </c>
      <c r="W18" s="117">
        <v>45310</v>
      </c>
      <c r="X18" s="117">
        <v>45310</v>
      </c>
      <c r="Y18" s="116" t="s">
        <v>74</v>
      </c>
      <c r="Z18" s="284">
        <v>45412</v>
      </c>
      <c r="AA18" s="80">
        <f t="shared" si="0"/>
        <v>102</v>
      </c>
      <c r="AB18" s="72">
        <v>0</v>
      </c>
      <c r="AC18" s="72">
        <v>0</v>
      </c>
      <c r="AD18" s="72">
        <v>0</v>
      </c>
      <c r="AE18" s="81" t="s">
        <v>74</v>
      </c>
      <c r="AF18" s="80">
        <f t="shared" si="1"/>
        <v>0</v>
      </c>
      <c r="AG18" s="72">
        <v>0</v>
      </c>
      <c r="AH18" s="72">
        <v>0</v>
      </c>
      <c r="AI18" s="117" t="s">
        <v>74</v>
      </c>
      <c r="AJ18" s="73">
        <v>0</v>
      </c>
      <c r="AK18" s="73" t="s">
        <v>74</v>
      </c>
      <c r="AL18" s="73" t="s">
        <v>74</v>
      </c>
      <c r="AM18" s="80">
        <f t="shared" si="2"/>
        <v>0</v>
      </c>
      <c r="AN18" s="80">
        <f>+K18+AC18-AH18</f>
        <v>23200000</v>
      </c>
      <c r="AO18" s="73" t="s">
        <v>66</v>
      </c>
      <c r="AP18" s="72">
        <v>23200000</v>
      </c>
      <c r="AQ18" s="73" t="s">
        <v>95</v>
      </c>
      <c r="AR18" s="72">
        <v>0</v>
      </c>
      <c r="AS18" s="118" t="s">
        <v>74</v>
      </c>
      <c r="AT18" s="191">
        <v>0</v>
      </c>
      <c r="AU18" s="83">
        <f t="shared" si="3"/>
        <v>23200000</v>
      </c>
      <c r="AV18" s="84">
        <f t="shared" si="4"/>
        <v>0</v>
      </c>
      <c r="AW18" s="118" t="s">
        <v>74</v>
      </c>
      <c r="AX18" s="73" t="s">
        <v>106</v>
      </c>
      <c r="AY18" s="300" t="s">
        <v>2131</v>
      </c>
      <c r="AZ18" s="70" t="s">
        <v>66</v>
      </c>
      <c r="BA18" s="70" t="s">
        <v>66</v>
      </c>
    </row>
    <row r="19" spans="2:53" x14ac:dyDescent="0.25">
      <c r="B19" s="73">
        <v>2024</v>
      </c>
      <c r="C19" s="70">
        <v>891780111</v>
      </c>
      <c r="D19" s="71" t="s">
        <v>63</v>
      </c>
      <c r="E19" s="80" t="s">
        <v>2130</v>
      </c>
      <c r="F19" s="80" t="s">
        <v>2209</v>
      </c>
      <c r="G19" s="73">
        <v>0</v>
      </c>
      <c r="H19" s="73" t="s">
        <v>72</v>
      </c>
      <c r="I19" s="71" t="s">
        <v>64</v>
      </c>
      <c r="J19" s="203" t="s">
        <v>2125</v>
      </c>
      <c r="K19" s="299">
        <v>18253000</v>
      </c>
      <c r="L19" s="70" t="s">
        <v>67</v>
      </c>
      <c r="M19" s="80" t="s">
        <v>2129</v>
      </c>
      <c r="N19" s="80">
        <v>1079933607</v>
      </c>
      <c r="O19" s="80">
        <v>66</v>
      </c>
      <c r="P19" s="284">
        <v>45306</v>
      </c>
      <c r="Q19" s="80">
        <v>91265000</v>
      </c>
      <c r="R19" s="117">
        <v>45309</v>
      </c>
      <c r="S19" s="299">
        <v>18253000</v>
      </c>
      <c r="T19" s="73" t="s">
        <v>65</v>
      </c>
      <c r="U19" s="80">
        <v>12550144</v>
      </c>
      <c r="V19" s="203" t="s">
        <v>2118</v>
      </c>
      <c r="W19" s="117">
        <v>45313</v>
      </c>
      <c r="X19" s="117">
        <v>45313</v>
      </c>
      <c r="Y19" s="116" t="s">
        <v>74</v>
      </c>
      <c r="Z19" s="284">
        <v>45457</v>
      </c>
      <c r="AA19" s="80">
        <f t="shared" si="0"/>
        <v>144</v>
      </c>
      <c r="AB19" s="72">
        <v>0</v>
      </c>
      <c r="AC19" s="72">
        <v>0</v>
      </c>
      <c r="AD19" s="72">
        <v>0</v>
      </c>
      <c r="AE19" s="81" t="s">
        <v>74</v>
      </c>
      <c r="AF19" s="80">
        <f t="shared" si="1"/>
        <v>0</v>
      </c>
      <c r="AG19" s="72">
        <v>0</v>
      </c>
      <c r="AH19" s="72">
        <v>0</v>
      </c>
      <c r="AI19" s="117" t="s">
        <v>74</v>
      </c>
      <c r="AJ19" s="73">
        <v>0</v>
      </c>
      <c r="AK19" s="73" t="s">
        <v>74</v>
      </c>
      <c r="AL19" s="73" t="s">
        <v>74</v>
      </c>
      <c r="AM19" s="80">
        <f t="shared" si="2"/>
        <v>0</v>
      </c>
      <c r="AN19" s="80">
        <f>+K19+AC19-AH19</f>
        <v>18253000</v>
      </c>
      <c r="AO19" s="73" t="s">
        <v>66</v>
      </c>
      <c r="AP19" s="72">
        <v>18253000</v>
      </c>
      <c r="AQ19" s="73" t="s">
        <v>95</v>
      </c>
      <c r="AR19" s="72">
        <v>0</v>
      </c>
      <c r="AS19" s="118" t="s">
        <v>74</v>
      </c>
      <c r="AT19" s="191">
        <v>0</v>
      </c>
      <c r="AU19" s="83">
        <f t="shared" si="3"/>
        <v>18253000</v>
      </c>
      <c r="AV19" s="84">
        <f t="shared" si="4"/>
        <v>0</v>
      </c>
      <c r="AW19" s="118" t="s">
        <v>74</v>
      </c>
      <c r="AX19" s="73" t="s">
        <v>106</v>
      </c>
      <c r="AY19" s="300" t="s">
        <v>2128</v>
      </c>
      <c r="AZ19" s="70" t="s">
        <v>66</v>
      </c>
      <c r="BA19" s="70" t="s">
        <v>66</v>
      </c>
    </row>
    <row r="20" spans="2:53" x14ac:dyDescent="0.25">
      <c r="B20" s="73">
        <v>2024</v>
      </c>
      <c r="C20" s="70">
        <v>891780111</v>
      </c>
      <c r="D20" s="71" t="s">
        <v>63</v>
      </c>
      <c r="E20" s="80" t="s">
        <v>2127</v>
      </c>
      <c r="F20" s="80" t="s">
        <v>2126</v>
      </c>
      <c r="G20" s="73">
        <v>0</v>
      </c>
      <c r="H20" s="73" t="s">
        <v>72</v>
      </c>
      <c r="I20" s="71" t="s">
        <v>64</v>
      </c>
      <c r="J20" s="203" t="s">
        <v>2125</v>
      </c>
      <c r="K20" s="299">
        <v>18253000</v>
      </c>
      <c r="L20" s="70" t="s">
        <v>67</v>
      </c>
      <c r="M20" s="80" t="s">
        <v>2124</v>
      </c>
      <c r="N20" s="80">
        <v>1082977003</v>
      </c>
      <c r="O20" s="80">
        <v>66</v>
      </c>
      <c r="P20" s="284">
        <v>45306</v>
      </c>
      <c r="Q20" s="80">
        <v>91265000</v>
      </c>
      <c r="R20" s="117">
        <v>45314</v>
      </c>
      <c r="S20" s="299">
        <v>18253000</v>
      </c>
      <c r="T20" s="73" t="s">
        <v>65</v>
      </c>
      <c r="U20" s="80">
        <v>12550144</v>
      </c>
      <c r="V20" s="203" t="s">
        <v>2118</v>
      </c>
      <c r="W20" s="117">
        <v>45314</v>
      </c>
      <c r="X20" s="117">
        <v>45314</v>
      </c>
      <c r="Y20" s="116" t="s">
        <v>74</v>
      </c>
      <c r="Z20" s="284">
        <v>45457</v>
      </c>
      <c r="AA20" s="80">
        <f t="shared" si="0"/>
        <v>143</v>
      </c>
      <c r="AB20" s="72">
        <v>0</v>
      </c>
      <c r="AC20" s="72">
        <v>0</v>
      </c>
      <c r="AD20" s="72">
        <v>0</v>
      </c>
      <c r="AE20" s="81" t="s">
        <v>74</v>
      </c>
      <c r="AF20" s="80">
        <f t="shared" si="1"/>
        <v>0</v>
      </c>
      <c r="AG20" s="72">
        <v>0</v>
      </c>
      <c r="AH20" s="72">
        <v>0</v>
      </c>
      <c r="AI20" s="117" t="s">
        <v>74</v>
      </c>
      <c r="AJ20" s="73">
        <v>0</v>
      </c>
      <c r="AK20" s="73" t="s">
        <v>74</v>
      </c>
      <c r="AL20" s="73" t="s">
        <v>74</v>
      </c>
      <c r="AM20" s="80">
        <f t="shared" si="2"/>
        <v>0</v>
      </c>
      <c r="AN20" s="80">
        <f>+K20+AC20-AH20</f>
        <v>18253000</v>
      </c>
      <c r="AO20" s="73" t="s">
        <v>66</v>
      </c>
      <c r="AP20" s="72">
        <v>18253000</v>
      </c>
      <c r="AQ20" s="73" t="s">
        <v>95</v>
      </c>
      <c r="AR20" s="72">
        <v>0</v>
      </c>
      <c r="AS20" s="118" t="s">
        <v>74</v>
      </c>
      <c r="AT20" s="191">
        <v>0</v>
      </c>
      <c r="AU20" s="83">
        <f t="shared" si="3"/>
        <v>18253000</v>
      </c>
      <c r="AV20" s="84">
        <f t="shared" si="4"/>
        <v>0</v>
      </c>
      <c r="AW20" s="118" t="s">
        <v>74</v>
      </c>
      <c r="AX20" s="73" t="s">
        <v>106</v>
      </c>
      <c r="AY20" s="300" t="s">
        <v>2123</v>
      </c>
      <c r="AZ20" s="70" t="s">
        <v>66</v>
      </c>
      <c r="BA20" s="70" t="s">
        <v>66</v>
      </c>
    </row>
    <row r="21" spans="2:53" x14ac:dyDescent="0.25">
      <c r="B21" s="73">
        <v>2024</v>
      </c>
      <c r="C21" s="70">
        <v>891780111</v>
      </c>
      <c r="D21" s="71" t="s">
        <v>63</v>
      </c>
      <c r="E21" s="80" t="s">
        <v>2122</v>
      </c>
      <c r="F21" s="80" t="s">
        <v>2121</v>
      </c>
      <c r="G21" s="73">
        <v>0</v>
      </c>
      <c r="H21" s="73" t="s">
        <v>72</v>
      </c>
      <c r="I21" s="71" t="s">
        <v>64</v>
      </c>
      <c r="J21" s="203" t="s">
        <v>2120</v>
      </c>
      <c r="K21" s="299">
        <v>18253000</v>
      </c>
      <c r="L21" s="70" t="s">
        <v>67</v>
      </c>
      <c r="M21" s="80" t="s">
        <v>2119</v>
      </c>
      <c r="N21" s="80">
        <v>1081761629</v>
      </c>
      <c r="O21" s="80">
        <v>66</v>
      </c>
      <c r="P21" s="284">
        <v>45306</v>
      </c>
      <c r="Q21" s="80">
        <v>91265000</v>
      </c>
      <c r="R21" s="117">
        <v>45314</v>
      </c>
      <c r="S21" s="299">
        <v>18253000</v>
      </c>
      <c r="T21" s="73" t="s">
        <v>65</v>
      </c>
      <c r="U21" s="80">
        <v>12550144</v>
      </c>
      <c r="V21" s="203" t="s">
        <v>2118</v>
      </c>
      <c r="W21" s="117">
        <v>45314</v>
      </c>
      <c r="X21" s="117">
        <v>45314</v>
      </c>
      <c r="Y21" s="116" t="s">
        <v>74</v>
      </c>
      <c r="Z21" s="284">
        <v>45457</v>
      </c>
      <c r="AA21" s="80">
        <f t="shared" si="0"/>
        <v>143</v>
      </c>
      <c r="AB21" s="72">
        <v>0</v>
      </c>
      <c r="AC21" s="72">
        <v>0</v>
      </c>
      <c r="AD21" s="72">
        <v>0</v>
      </c>
      <c r="AE21" s="81" t="s">
        <v>74</v>
      </c>
      <c r="AF21" s="80">
        <f t="shared" si="1"/>
        <v>0</v>
      </c>
      <c r="AG21" s="72">
        <v>0</v>
      </c>
      <c r="AH21" s="72">
        <v>0</v>
      </c>
      <c r="AI21" s="117" t="s">
        <v>74</v>
      </c>
      <c r="AJ21" s="73">
        <v>0</v>
      </c>
      <c r="AK21" s="73" t="s">
        <v>74</v>
      </c>
      <c r="AL21" s="73" t="s">
        <v>74</v>
      </c>
      <c r="AM21" s="80">
        <f t="shared" si="2"/>
        <v>0</v>
      </c>
      <c r="AN21" s="80">
        <f>+K21+AC21-AH21</f>
        <v>18253000</v>
      </c>
      <c r="AO21" s="73" t="s">
        <v>66</v>
      </c>
      <c r="AP21" s="72">
        <v>18253000</v>
      </c>
      <c r="AQ21" s="73" t="s">
        <v>95</v>
      </c>
      <c r="AR21" s="72">
        <v>0</v>
      </c>
      <c r="AS21" s="118" t="s">
        <v>74</v>
      </c>
      <c r="AT21" s="191">
        <v>0</v>
      </c>
      <c r="AU21" s="83">
        <f t="shared" si="3"/>
        <v>18253000</v>
      </c>
      <c r="AV21" s="84">
        <f t="shared" si="4"/>
        <v>0</v>
      </c>
      <c r="AW21" s="118" t="s">
        <v>74</v>
      </c>
      <c r="AX21" s="73" t="s">
        <v>106</v>
      </c>
      <c r="AY21" s="300" t="s">
        <v>2117</v>
      </c>
      <c r="AZ21" s="70" t="s">
        <v>66</v>
      </c>
      <c r="BA21" s="70" t="s">
        <v>66</v>
      </c>
    </row>
    <row r="22" spans="2:53" x14ac:dyDescent="0.25">
      <c r="B22" s="73">
        <v>2024</v>
      </c>
      <c r="C22" s="70">
        <v>891780111</v>
      </c>
      <c r="D22" s="71" t="s">
        <v>63</v>
      </c>
      <c r="E22" s="80" t="s">
        <v>2116</v>
      </c>
      <c r="F22" s="80" t="s">
        <v>2115</v>
      </c>
      <c r="G22" s="73">
        <v>0</v>
      </c>
      <c r="H22" s="73" t="s">
        <v>72</v>
      </c>
      <c r="I22" s="71" t="s">
        <v>64</v>
      </c>
      <c r="J22" s="203" t="s">
        <v>2114</v>
      </c>
      <c r="K22" s="299">
        <v>15125000</v>
      </c>
      <c r="L22" s="70" t="s">
        <v>67</v>
      </c>
      <c r="M22" s="80" t="s">
        <v>2113</v>
      </c>
      <c r="N22" s="80">
        <v>36666875</v>
      </c>
      <c r="O22" s="80">
        <v>73</v>
      </c>
      <c r="P22" s="284">
        <v>45308</v>
      </c>
      <c r="Q22" s="80">
        <v>15125000</v>
      </c>
      <c r="R22" s="117">
        <v>45306</v>
      </c>
      <c r="S22" s="299">
        <v>15125000</v>
      </c>
      <c r="T22" s="73" t="s">
        <v>65</v>
      </c>
      <c r="U22" s="80">
        <v>36726383</v>
      </c>
      <c r="V22" s="203" t="s">
        <v>2112</v>
      </c>
      <c r="W22" s="117">
        <v>45314</v>
      </c>
      <c r="X22" s="117">
        <v>45314</v>
      </c>
      <c r="Y22" s="116" t="s">
        <v>74</v>
      </c>
      <c r="Z22" s="284">
        <v>45471</v>
      </c>
      <c r="AA22" s="80">
        <f t="shared" si="0"/>
        <v>157</v>
      </c>
      <c r="AB22" s="72">
        <v>0</v>
      </c>
      <c r="AC22" s="72">
        <v>0</v>
      </c>
      <c r="AD22" s="72">
        <v>0</v>
      </c>
      <c r="AE22" s="81" t="s">
        <v>74</v>
      </c>
      <c r="AF22" s="80">
        <f t="shared" si="1"/>
        <v>0</v>
      </c>
      <c r="AG22" s="72">
        <v>0</v>
      </c>
      <c r="AH22" s="72">
        <v>0</v>
      </c>
      <c r="AI22" s="117" t="s">
        <v>74</v>
      </c>
      <c r="AJ22" s="73">
        <v>0</v>
      </c>
      <c r="AK22" s="73" t="s">
        <v>74</v>
      </c>
      <c r="AL22" s="73" t="s">
        <v>74</v>
      </c>
      <c r="AM22" s="80">
        <f t="shared" si="2"/>
        <v>0</v>
      </c>
      <c r="AN22" s="80">
        <f>+K22+AC22-AH22</f>
        <v>15125000</v>
      </c>
      <c r="AO22" s="73" t="s">
        <v>66</v>
      </c>
      <c r="AP22" s="72">
        <v>15125000</v>
      </c>
      <c r="AQ22" s="73" t="s">
        <v>95</v>
      </c>
      <c r="AR22" s="72">
        <v>0</v>
      </c>
      <c r="AS22" s="118" t="s">
        <v>74</v>
      </c>
      <c r="AT22" s="191">
        <v>0</v>
      </c>
      <c r="AU22" s="83">
        <f t="shared" si="3"/>
        <v>15125000</v>
      </c>
      <c r="AV22" s="84">
        <f t="shared" si="4"/>
        <v>0</v>
      </c>
      <c r="AW22" s="118" t="s">
        <v>74</v>
      </c>
      <c r="AX22" s="73" t="s">
        <v>106</v>
      </c>
      <c r="AY22" s="300" t="s">
        <v>2111</v>
      </c>
      <c r="AZ22" s="70" t="s">
        <v>66</v>
      </c>
      <c r="BA22" s="70" t="s">
        <v>66</v>
      </c>
    </row>
    <row r="23" spans="2:53" s="23" customFormat="1" ht="15.75" thickBot="1" x14ac:dyDescent="0.3">
      <c r="B23" s="339" t="s">
        <v>68</v>
      </c>
      <c r="C23" s="340"/>
      <c r="D23" s="341"/>
      <c r="E23" s="43">
        <f>+SUBTOTAL(3,E8:E22)</f>
        <v>15</v>
      </c>
      <c r="F23" s="44"/>
      <c r="G23" s="45"/>
      <c r="H23" s="45"/>
      <c r="I23" s="45"/>
      <c r="J23" s="45"/>
      <c r="K23" s="46">
        <f>SUM(K8:K22)</f>
        <v>299951867</v>
      </c>
      <c r="L23" s="342"/>
      <c r="M23" s="343"/>
      <c r="N23" s="343"/>
      <c r="O23" s="343"/>
      <c r="P23" s="343"/>
      <c r="Q23" s="343"/>
      <c r="R23" s="343"/>
      <c r="S23" s="343"/>
      <c r="T23" s="343"/>
      <c r="U23" s="343"/>
      <c r="V23" s="343"/>
      <c r="W23" s="343"/>
      <c r="X23" s="343"/>
      <c r="Y23" s="343"/>
      <c r="Z23" s="343"/>
      <c r="AA23" s="344"/>
      <c r="AB23" s="47">
        <f>SUM(AB8:AB22)</f>
        <v>0</v>
      </c>
      <c r="AC23" s="48">
        <f>SUM(AC8:AC22)</f>
        <v>0</v>
      </c>
      <c r="AD23" s="48">
        <f>SUM(AD8:AD22)</f>
        <v>0</v>
      </c>
      <c r="AE23" s="49"/>
      <c r="AF23" s="48">
        <f>SUM(AF8:AF22)</f>
        <v>0</v>
      </c>
      <c r="AG23" s="48">
        <f>SUM(AG8:AG22)</f>
        <v>0</v>
      </c>
      <c r="AH23" s="50">
        <f>SUM(AH8:AH22)</f>
        <v>0</v>
      </c>
      <c r="AI23" s="49"/>
      <c r="AJ23" s="51">
        <f>SUM(AJ8:AJ22)</f>
        <v>0</v>
      </c>
      <c r="AK23" s="342"/>
      <c r="AL23" s="343"/>
      <c r="AM23" s="344"/>
      <c r="AN23" s="47">
        <f>SUM(AN8:AN22)</f>
        <v>299951867</v>
      </c>
      <c r="AO23" s="52"/>
      <c r="AP23" s="52"/>
      <c r="AQ23" s="49"/>
      <c r="AR23" s="48">
        <f>SUM(AR8:AR22)</f>
        <v>0</v>
      </c>
      <c r="AS23" s="49"/>
      <c r="AT23" s="53">
        <f>SUM(AT8:AT22)</f>
        <v>0</v>
      </c>
      <c r="AU23" s="54">
        <f>SUM(AU8:AU22)</f>
        <v>299951867</v>
      </c>
      <c r="AV23" s="342"/>
      <c r="AW23" s="343"/>
      <c r="AX23" s="343"/>
      <c r="AY23" s="343"/>
      <c r="AZ23" s="343"/>
      <c r="BA23" s="34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23:BA23"/>
    <mergeCell ref="AO6:AP6"/>
    <mergeCell ref="B23:D23"/>
    <mergeCell ref="L23:AA23"/>
    <mergeCell ref="AY6:BA6"/>
    <mergeCell ref="M6:N6"/>
    <mergeCell ref="O6:Q6"/>
    <mergeCell ref="R6:S6"/>
    <mergeCell ref="AK23:AM23"/>
    <mergeCell ref="T6:V6"/>
    <mergeCell ref="H3:I5"/>
    <mergeCell ref="E6:G6"/>
    <mergeCell ref="AV6:AX6"/>
    <mergeCell ref="AQ6:AU6"/>
  </mergeCells>
  <conditionalFormatting sqref="F5 E6">
    <cfRule type="containsText" dxfId="15" priority="4" operator="containsText" text="Seleccione Ordenador">
      <formula>NOT(ISERROR(SEARCH("Seleccione Ordenador",E5)))</formula>
    </cfRule>
  </conditionalFormatting>
  <conditionalFormatting sqref="F18">
    <cfRule type="colorScale" priority="1">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2 AF8:AF22 AM8:AP22 AU8:AV22">
    <cfRule type="expression" dxfId="14" priority="2">
      <formula>+_xlfn.ISFORMULA(AA8)</formula>
    </cfRule>
  </conditionalFormatting>
  <dataValidations count="9">
    <dataValidation type="list" allowBlank="1" showInputMessage="1" showErrorMessage="1" sqref="AX8:AX22" xr:uid="{63DA7620-CE4C-4F8A-896E-61CFBC4FF58E}">
      <formula1>"Por iniciar,En ejecucion,Suspendido,Terminado,Liquidado"</formula1>
    </dataValidation>
    <dataValidation type="list" allowBlank="1" showInputMessage="1" showErrorMessage="1" sqref="H8:H22" xr:uid="{0702C2A5-72D9-4820-8D3B-D816F8654FDD}">
      <formula1>"OTRO SECTOR"</formula1>
    </dataValidation>
    <dataValidation type="list" allowBlank="1" showInputMessage="1" showErrorMessage="1" sqref="L8:L22" xr:uid="{EE8EE2F2-8BC1-46D7-B28C-9776309D777D}">
      <formula1>"DIRECTA"</formula1>
    </dataValidation>
    <dataValidation type="list" allowBlank="1" showInputMessage="1" showErrorMessage="1" sqref="I8:I22" xr:uid="{824282D2-6949-47C9-9CE1-93CEB98509B5}">
      <formula1>"FUNCIONAMIENTO,INVERSION,OTROS"</formula1>
    </dataValidation>
    <dataValidation type="list" allowBlank="1" showInputMessage="1" showErrorMessage="1" sqref="BA8:BA22" xr:uid="{7299B4FF-1FDF-4CCF-8E6C-D62CC1F07AC6}">
      <formula1>"SI,NA por TIPO Contrato"</formula1>
    </dataValidation>
    <dataValidation type="list" allowBlank="1" showInputMessage="1" showErrorMessage="1" sqref="AZ8:AZ22"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22 AQ8:AQ22 AO8:AO22" xr:uid="{301B71B2-D3E4-4E77-88BC-DCB7485E0C66}">
      <formula1>"SI,NO"</formula1>
    </dataValidation>
  </dataValidations>
  <hyperlinks>
    <hyperlink ref="AY8" r:id="rId1" xr:uid="{A1660257-5AC5-4386-8310-7B0A550501F0}"/>
    <hyperlink ref="AY9" r:id="rId2" xr:uid="{89118EFD-8387-48D0-B346-26B5808FD305}"/>
    <hyperlink ref="AY10" r:id="rId3" xr:uid="{E91FB421-DD60-4710-927D-7DC3AD3842C7}"/>
    <hyperlink ref="AY11" r:id="rId4" xr:uid="{3872C413-073A-4CB1-A920-F3E811372F35}"/>
    <hyperlink ref="AY12" r:id="rId5" xr:uid="{6095ADC8-FA31-47B4-B23E-B3DF96F42727}"/>
    <hyperlink ref="AY13" r:id="rId6" xr:uid="{8E600FAF-18CE-4F0B-9B05-49E62A75464B}"/>
    <hyperlink ref="AY14" r:id="rId7" xr:uid="{623D1FF1-709A-4BF7-AA25-7162747F1F30}"/>
    <hyperlink ref="AY15" r:id="rId8" xr:uid="{FC8933FD-A159-4DBD-AB07-5B8508FEF283}"/>
    <hyperlink ref="AY16" r:id="rId9" xr:uid="{A6D52017-6CC3-4775-B100-9D6B023BC4E4}"/>
    <hyperlink ref="AY17" r:id="rId10" xr:uid="{3D23DCAE-44C1-43CE-AB16-EE394018FF31}"/>
    <hyperlink ref="AY18" r:id="rId11" xr:uid="{9097D1A1-E163-4E01-B219-2BE188987FDA}"/>
    <hyperlink ref="AY19" r:id="rId12" xr:uid="{8909C32C-41D5-4EA6-B6A7-C408D49662A3}"/>
    <hyperlink ref="AY21" r:id="rId13" xr:uid="{1C7101C8-B6DD-4326-8DDC-3E0A40AA5F71}"/>
    <hyperlink ref="AY20" r:id="rId14" xr:uid="{C3B80466-4BD9-4E42-88F0-B14BFB0A32F9}"/>
    <hyperlink ref="AY22" r:id="rId15" xr:uid="{D04B703A-1D51-4622-9574-7628925D290D}"/>
  </hyperlinks>
  <pageMargins left="0.7" right="0.7" top="0.75" bottom="0.75" header="0.3" footer="0.3"/>
  <pageSetup orientation="portrait" horizontalDpi="300" verticalDpi="300"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5C1-DF17-4FD9-BF5E-A084E3DC6428}">
  <dimension ref="A1:BT14"/>
  <sheetViews>
    <sheetView showGridLines="0" workbookViewId="0">
      <selection activeCell="P15" sqref="P15"/>
    </sheetView>
  </sheetViews>
  <sheetFormatPr baseColWidth="10" defaultRowHeight="15" x14ac:dyDescent="0.25"/>
  <cols>
    <col min="1" max="1" width="2.5703125" customWidth="1"/>
    <col min="2" max="2" width="9.28515625" customWidth="1"/>
    <col min="3" max="3" width="13.5703125" customWidth="1"/>
    <col min="4" max="4" width="26.140625" customWidth="1"/>
    <col min="5" max="6" width="18" customWidth="1"/>
    <col min="7" max="7" width="14"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7" max="17" width="12.7109375" bestFit="1" customWidth="1"/>
    <col min="18" max="18" width="14.7109375" customWidth="1"/>
    <col min="19" max="19" width="13.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2004</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5" t="s">
        <v>15</v>
      </c>
      <c r="C7" s="16" t="s">
        <v>16</v>
      </c>
      <c r="D7" s="17" t="s">
        <v>17</v>
      </c>
      <c r="E7" s="18" t="s">
        <v>18</v>
      </c>
      <c r="F7" s="18" t="s">
        <v>19</v>
      </c>
      <c r="G7" s="17" t="s">
        <v>20</v>
      </c>
      <c r="H7" s="15" t="s">
        <v>21</v>
      </c>
      <c r="I7" s="15" t="s">
        <v>71</v>
      </c>
      <c r="J7" s="15" t="s">
        <v>22</v>
      </c>
      <c r="K7" s="15" t="s">
        <v>23</v>
      </c>
      <c r="L7" s="15" t="s">
        <v>24</v>
      </c>
      <c r="M7" s="15" t="s">
        <v>25</v>
      </c>
      <c r="N7" s="16" t="s">
        <v>26</v>
      </c>
      <c r="O7" s="16" t="s">
        <v>27</v>
      </c>
      <c r="P7" s="15" t="s">
        <v>28</v>
      </c>
      <c r="Q7" s="15" t="s">
        <v>29</v>
      </c>
      <c r="R7" s="15" t="s">
        <v>30</v>
      </c>
      <c r="S7" s="15" t="s">
        <v>31</v>
      </c>
      <c r="T7" s="15" t="s">
        <v>32</v>
      </c>
      <c r="U7" s="16" t="s">
        <v>33</v>
      </c>
      <c r="V7" s="15" t="s">
        <v>34</v>
      </c>
      <c r="W7" s="15" t="s">
        <v>69</v>
      </c>
      <c r="X7" s="15" t="s">
        <v>35</v>
      </c>
      <c r="Y7" s="15" t="s">
        <v>36</v>
      </c>
      <c r="Z7" s="19" t="s">
        <v>37</v>
      </c>
      <c r="AA7" s="40" t="s">
        <v>38</v>
      </c>
      <c r="AB7" s="15" t="s">
        <v>39</v>
      </c>
      <c r="AC7" s="15" t="s">
        <v>40</v>
      </c>
      <c r="AD7" s="15" t="s">
        <v>41</v>
      </c>
      <c r="AE7" s="19" t="s">
        <v>42</v>
      </c>
      <c r="AF7" s="40" t="s">
        <v>43</v>
      </c>
      <c r="AG7" s="15" t="s">
        <v>44</v>
      </c>
      <c r="AH7" s="15" t="s">
        <v>45</v>
      </c>
      <c r="AI7" s="19" t="s">
        <v>46</v>
      </c>
      <c r="AJ7" s="15" t="s">
        <v>47</v>
      </c>
      <c r="AK7" s="19" t="s">
        <v>48</v>
      </c>
      <c r="AL7" s="19" t="s">
        <v>49</v>
      </c>
      <c r="AM7" s="40" t="s">
        <v>50</v>
      </c>
      <c r="AN7" s="40" t="s">
        <v>51</v>
      </c>
      <c r="AO7" s="15" t="s">
        <v>78</v>
      </c>
      <c r="AP7" s="15" t="s">
        <v>79</v>
      </c>
      <c r="AQ7" s="15" t="s">
        <v>52</v>
      </c>
      <c r="AR7" s="15" t="s">
        <v>53</v>
      </c>
      <c r="AS7" s="15" t="s">
        <v>54</v>
      </c>
      <c r="AT7" s="20" t="s">
        <v>55</v>
      </c>
      <c r="AU7" s="41" t="s">
        <v>56</v>
      </c>
      <c r="AV7" s="42" t="s">
        <v>57</v>
      </c>
      <c r="AW7" s="15" t="s">
        <v>58</v>
      </c>
      <c r="AX7" s="15" t="s">
        <v>59</v>
      </c>
      <c r="AY7" s="16" t="s">
        <v>60</v>
      </c>
      <c r="AZ7" s="16" t="s">
        <v>61</v>
      </c>
      <c r="BA7" s="16" t="s">
        <v>62</v>
      </c>
      <c r="BB7" s="21"/>
      <c r="BC7" s="21"/>
      <c r="BD7" s="21"/>
      <c r="BE7" s="21"/>
      <c r="BF7" s="21"/>
      <c r="BG7" s="21"/>
      <c r="BH7" s="21"/>
      <c r="BI7" s="21"/>
      <c r="BJ7" s="21"/>
      <c r="BK7" s="21"/>
      <c r="BL7" s="21"/>
      <c r="BM7" s="21"/>
      <c r="BN7" s="21"/>
      <c r="BO7" s="21"/>
      <c r="BP7" s="21"/>
      <c r="BQ7" s="21"/>
      <c r="BR7" s="21"/>
      <c r="BS7" s="21"/>
      <c r="BT7" s="21"/>
    </row>
    <row r="8" spans="1:72" x14ac:dyDescent="0.25">
      <c r="B8" s="55">
        <v>2024</v>
      </c>
      <c r="C8" s="258">
        <v>891780111</v>
      </c>
      <c r="D8" s="56" t="s">
        <v>63</v>
      </c>
      <c r="E8" s="57" t="s">
        <v>2206</v>
      </c>
      <c r="F8" s="301" t="s">
        <v>2003</v>
      </c>
      <c r="G8" s="301">
        <v>0</v>
      </c>
      <c r="H8" s="58" t="s">
        <v>72</v>
      </c>
      <c r="I8" s="56" t="s">
        <v>64</v>
      </c>
      <c r="J8" s="59" t="s">
        <v>2002</v>
      </c>
      <c r="K8" s="177">
        <v>26000000</v>
      </c>
      <c r="L8" s="55" t="s">
        <v>67</v>
      </c>
      <c r="M8" s="59" t="s">
        <v>2001</v>
      </c>
      <c r="N8" s="60">
        <v>57291132</v>
      </c>
      <c r="O8" s="61">
        <v>115</v>
      </c>
      <c r="P8" s="111">
        <v>45313</v>
      </c>
      <c r="Q8" s="57">
        <v>26000000</v>
      </c>
      <c r="R8" s="111">
        <v>45314</v>
      </c>
      <c r="S8" s="177">
        <v>26000000</v>
      </c>
      <c r="T8" s="58" t="s">
        <v>65</v>
      </c>
      <c r="U8" s="256">
        <v>41947381</v>
      </c>
      <c r="V8" s="257" t="s">
        <v>1976</v>
      </c>
      <c r="W8" s="110">
        <v>45314</v>
      </c>
      <c r="X8" s="110">
        <v>45314</v>
      </c>
      <c r="Y8" s="302" t="s">
        <v>74</v>
      </c>
      <c r="Z8" s="110">
        <v>45504</v>
      </c>
      <c r="AA8" s="178">
        <f t="shared" ref="AA8:AA13" si="0">+IF(Y8="1800-01-01",Z8-X8,Z8-Y8)</f>
        <v>190</v>
      </c>
      <c r="AB8" s="177">
        <v>0</v>
      </c>
      <c r="AC8" s="177">
        <v>0</v>
      </c>
      <c r="AD8" s="177">
        <v>0</v>
      </c>
      <c r="AE8" s="66" t="s">
        <v>74</v>
      </c>
      <c r="AF8" s="178">
        <f t="shared" ref="AF8:AF13" si="1">+IF(AE8="1800-01-01",0,AE8-Z8)</f>
        <v>0</v>
      </c>
      <c r="AG8" s="177">
        <v>0</v>
      </c>
      <c r="AH8" s="177">
        <v>0</v>
      </c>
      <c r="AI8" s="111" t="s">
        <v>74</v>
      </c>
      <c r="AJ8" s="258">
        <v>0</v>
      </c>
      <c r="AK8" s="111" t="s">
        <v>74</v>
      </c>
      <c r="AL8" s="111" t="s">
        <v>74</v>
      </c>
      <c r="AM8" s="178">
        <f t="shared" ref="AM8:AM13" si="2">+IF(AK8="1800-01-01",0,AL8-AK8)</f>
        <v>0</v>
      </c>
      <c r="AN8" s="178">
        <f>+K8+AC8-AH8</f>
        <v>26000000</v>
      </c>
      <c r="AO8" s="258" t="s">
        <v>66</v>
      </c>
      <c r="AP8" s="177">
        <v>26000000</v>
      </c>
      <c r="AQ8" s="58" t="s">
        <v>95</v>
      </c>
      <c r="AR8" s="177">
        <v>0</v>
      </c>
      <c r="AS8" s="112" t="s">
        <v>74</v>
      </c>
      <c r="AT8" s="303">
        <v>0</v>
      </c>
      <c r="AU8" s="259">
        <f t="shared" ref="AU8:AU13" si="3">AN8-AT8</f>
        <v>26000000</v>
      </c>
      <c r="AV8" s="260">
        <f t="shared" ref="AV8:AV13" si="4">+IFERROR(AT8/AN8,"_")</f>
        <v>0</v>
      </c>
      <c r="AW8" s="112" t="s">
        <v>74</v>
      </c>
      <c r="AX8" s="258" t="s">
        <v>106</v>
      </c>
      <c r="AY8" s="255" t="s">
        <v>2000</v>
      </c>
      <c r="AZ8" s="55" t="s">
        <v>66</v>
      </c>
      <c r="BA8" s="55" t="s">
        <v>66</v>
      </c>
      <c r="BB8" s="12"/>
    </row>
    <row r="9" spans="1:72" x14ac:dyDescent="0.25">
      <c r="B9" s="70">
        <v>2024</v>
      </c>
      <c r="C9" s="86">
        <v>891780111</v>
      </c>
      <c r="D9" s="71" t="s">
        <v>63</v>
      </c>
      <c r="E9" s="72" t="s">
        <v>2207</v>
      </c>
      <c r="F9" s="304" t="s">
        <v>1999</v>
      </c>
      <c r="G9" s="304">
        <v>0</v>
      </c>
      <c r="H9" s="73" t="s">
        <v>72</v>
      </c>
      <c r="I9" s="71" t="s">
        <v>64</v>
      </c>
      <c r="J9" s="74" t="s">
        <v>1998</v>
      </c>
      <c r="K9" s="180">
        <v>22750000</v>
      </c>
      <c r="L9" s="70" t="s">
        <v>67</v>
      </c>
      <c r="M9" s="74" t="s">
        <v>1997</v>
      </c>
      <c r="N9" s="75">
        <v>1082986396</v>
      </c>
      <c r="O9" s="115">
        <v>117</v>
      </c>
      <c r="P9" s="117">
        <v>45313</v>
      </c>
      <c r="Q9" s="72">
        <v>40300000</v>
      </c>
      <c r="R9" s="117">
        <v>45314</v>
      </c>
      <c r="S9" s="180">
        <v>22750000</v>
      </c>
      <c r="T9" s="73" t="s">
        <v>65</v>
      </c>
      <c r="U9" s="183">
        <v>41947381</v>
      </c>
      <c r="V9" s="261" t="s">
        <v>1976</v>
      </c>
      <c r="W9" s="116">
        <v>45314</v>
      </c>
      <c r="X9" s="116">
        <v>45314</v>
      </c>
      <c r="Y9" s="295" t="s">
        <v>74</v>
      </c>
      <c r="Z9" s="116">
        <v>45504</v>
      </c>
      <c r="AA9" s="85">
        <f t="shared" si="0"/>
        <v>190</v>
      </c>
      <c r="AB9" s="180">
        <v>0</v>
      </c>
      <c r="AC9" s="180">
        <v>0</v>
      </c>
      <c r="AD9" s="180">
        <v>0</v>
      </c>
      <c r="AE9" s="81" t="s">
        <v>74</v>
      </c>
      <c r="AF9" s="85">
        <f t="shared" si="1"/>
        <v>0</v>
      </c>
      <c r="AG9" s="180">
        <v>0</v>
      </c>
      <c r="AH9" s="180">
        <v>0</v>
      </c>
      <c r="AI9" s="117" t="s">
        <v>74</v>
      </c>
      <c r="AJ9" s="86">
        <v>0</v>
      </c>
      <c r="AK9" s="117" t="s">
        <v>74</v>
      </c>
      <c r="AL9" s="117" t="s">
        <v>74</v>
      </c>
      <c r="AM9" s="85">
        <f t="shared" si="2"/>
        <v>0</v>
      </c>
      <c r="AN9" s="85">
        <f>+K9+AC9-AH9</f>
        <v>22750000</v>
      </c>
      <c r="AO9" s="86" t="s">
        <v>66</v>
      </c>
      <c r="AP9" s="180">
        <v>22750000</v>
      </c>
      <c r="AQ9" s="73" t="s">
        <v>95</v>
      </c>
      <c r="AR9" s="180">
        <v>0</v>
      </c>
      <c r="AS9" s="118" t="s">
        <v>74</v>
      </c>
      <c r="AT9" s="296">
        <v>0</v>
      </c>
      <c r="AU9" s="87">
        <f t="shared" si="3"/>
        <v>22750000</v>
      </c>
      <c r="AV9" s="88">
        <f t="shared" si="4"/>
        <v>0</v>
      </c>
      <c r="AW9" s="118" t="s">
        <v>74</v>
      </c>
      <c r="AX9" s="86" t="s">
        <v>106</v>
      </c>
      <c r="AY9" s="182" t="s">
        <v>1996</v>
      </c>
      <c r="AZ9" s="70" t="s">
        <v>66</v>
      </c>
      <c r="BA9" s="70" t="s">
        <v>66</v>
      </c>
      <c r="BB9" s="12"/>
    </row>
    <row r="10" spans="1:72" x14ac:dyDescent="0.25">
      <c r="B10" s="70">
        <v>2024</v>
      </c>
      <c r="C10" s="86">
        <v>891780111</v>
      </c>
      <c r="D10" s="71" t="s">
        <v>63</v>
      </c>
      <c r="E10" s="72" t="s">
        <v>1995</v>
      </c>
      <c r="F10" s="305" t="s">
        <v>1994</v>
      </c>
      <c r="G10" s="304">
        <v>0</v>
      </c>
      <c r="H10" s="73" t="s">
        <v>72</v>
      </c>
      <c r="I10" s="71" t="s">
        <v>64</v>
      </c>
      <c r="J10" s="74" t="s">
        <v>1993</v>
      </c>
      <c r="K10" s="180">
        <v>15000000</v>
      </c>
      <c r="L10" s="70" t="s">
        <v>67</v>
      </c>
      <c r="M10" s="261" t="s">
        <v>1992</v>
      </c>
      <c r="N10" s="262">
        <v>1082961539</v>
      </c>
      <c r="O10" s="180">
        <v>127</v>
      </c>
      <c r="P10" s="117">
        <v>45313</v>
      </c>
      <c r="Q10" s="180">
        <v>15000000</v>
      </c>
      <c r="R10" s="117">
        <v>45314</v>
      </c>
      <c r="S10" s="180">
        <v>15000000</v>
      </c>
      <c r="T10" s="73" t="s">
        <v>65</v>
      </c>
      <c r="U10" s="183">
        <v>41947381</v>
      </c>
      <c r="V10" s="261" t="s">
        <v>1976</v>
      </c>
      <c r="W10" s="116">
        <v>45314</v>
      </c>
      <c r="X10" s="116">
        <v>45314</v>
      </c>
      <c r="Y10" s="295" t="s">
        <v>74</v>
      </c>
      <c r="Z10" s="116">
        <v>45504</v>
      </c>
      <c r="AA10" s="85">
        <f t="shared" si="0"/>
        <v>190</v>
      </c>
      <c r="AB10" s="180">
        <v>0</v>
      </c>
      <c r="AC10" s="180">
        <v>0</v>
      </c>
      <c r="AD10" s="180">
        <v>0</v>
      </c>
      <c r="AE10" s="81" t="s">
        <v>74</v>
      </c>
      <c r="AF10" s="85">
        <f t="shared" si="1"/>
        <v>0</v>
      </c>
      <c r="AG10" s="180">
        <v>0</v>
      </c>
      <c r="AH10" s="180">
        <v>0</v>
      </c>
      <c r="AI10" s="117" t="s">
        <v>74</v>
      </c>
      <c r="AJ10" s="86">
        <v>0</v>
      </c>
      <c r="AK10" s="117" t="s">
        <v>74</v>
      </c>
      <c r="AL10" s="117" t="s">
        <v>74</v>
      </c>
      <c r="AM10" s="85">
        <f t="shared" si="2"/>
        <v>0</v>
      </c>
      <c r="AN10" s="85">
        <f>+K10+AC10-AH10</f>
        <v>15000000</v>
      </c>
      <c r="AO10" s="86" t="s">
        <v>66</v>
      </c>
      <c r="AP10" s="180">
        <v>15000000</v>
      </c>
      <c r="AQ10" s="73" t="s">
        <v>95</v>
      </c>
      <c r="AR10" s="180">
        <v>0</v>
      </c>
      <c r="AS10" s="118" t="s">
        <v>74</v>
      </c>
      <c r="AT10" s="296">
        <v>0</v>
      </c>
      <c r="AU10" s="87">
        <f t="shared" si="3"/>
        <v>15000000</v>
      </c>
      <c r="AV10" s="88">
        <f t="shared" si="4"/>
        <v>0</v>
      </c>
      <c r="AW10" s="118" t="s">
        <v>74</v>
      </c>
      <c r="AX10" s="86" t="s">
        <v>106</v>
      </c>
      <c r="AY10" s="182" t="s">
        <v>1991</v>
      </c>
      <c r="AZ10" s="70" t="s">
        <v>66</v>
      </c>
      <c r="BA10" s="70" t="s">
        <v>66</v>
      </c>
    </row>
    <row r="11" spans="1:72" x14ac:dyDescent="0.25">
      <c r="B11" s="70">
        <v>2024</v>
      </c>
      <c r="C11" s="86">
        <v>891780111</v>
      </c>
      <c r="D11" s="71" t="s">
        <v>63</v>
      </c>
      <c r="E11" s="72" t="s">
        <v>1990</v>
      </c>
      <c r="F11" s="304" t="s">
        <v>1989</v>
      </c>
      <c r="G11" s="304">
        <v>0</v>
      </c>
      <c r="H11" s="73" t="s">
        <v>72</v>
      </c>
      <c r="I11" s="71" t="s">
        <v>64</v>
      </c>
      <c r="J11" s="74" t="s">
        <v>1988</v>
      </c>
      <c r="K11" s="180">
        <v>17550000</v>
      </c>
      <c r="L11" s="70" t="s">
        <v>67</v>
      </c>
      <c r="M11" s="261" t="s">
        <v>1987</v>
      </c>
      <c r="N11" s="262">
        <v>1082845936</v>
      </c>
      <c r="O11" s="180">
        <v>117</v>
      </c>
      <c r="P11" s="117">
        <v>45313</v>
      </c>
      <c r="Q11" s="180">
        <v>40300000</v>
      </c>
      <c r="R11" s="263">
        <v>45315</v>
      </c>
      <c r="S11" s="180">
        <v>17550000</v>
      </c>
      <c r="T11" s="73" t="s">
        <v>65</v>
      </c>
      <c r="U11" s="183">
        <v>41947381</v>
      </c>
      <c r="V11" s="261" t="s">
        <v>1976</v>
      </c>
      <c r="W11" s="116">
        <v>45315</v>
      </c>
      <c r="X11" s="116">
        <v>45315</v>
      </c>
      <c r="Y11" s="295" t="s">
        <v>74</v>
      </c>
      <c r="Z11" s="116">
        <v>45504</v>
      </c>
      <c r="AA11" s="85">
        <f t="shared" si="0"/>
        <v>189</v>
      </c>
      <c r="AB11" s="180">
        <v>0</v>
      </c>
      <c r="AC11" s="180">
        <v>0</v>
      </c>
      <c r="AD11" s="180">
        <v>0</v>
      </c>
      <c r="AE11" s="81" t="s">
        <v>74</v>
      </c>
      <c r="AF11" s="85">
        <f t="shared" si="1"/>
        <v>0</v>
      </c>
      <c r="AG11" s="180">
        <v>0</v>
      </c>
      <c r="AH11" s="180">
        <v>0</v>
      </c>
      <c r="AI11" s="117" t="s">
        <v>74</v>
      </c>
      <c r="AJ11" s="86">
        <v>0</v>
      </c>
      <c r="AK11" s="117" t="s">
        <v>74</v>
      </c>
      <c r="AL11" s="117" t="s">
        <v>74</v>
      </c>
      <c r="AM11" s="85">
        <f t="shared" si="2"/>
        <v>0</v>
      </c>
      <c r="AN11" s="85">
        <f>+K11+AC11-AH11</f>
        <v>17550000</v>
      </c>
      <c r="AO11" s="86" t="s">
        <v>66</v>
      </c>
      <c r="AP11" s="180">
        <v>17550000</v>
      </c>
      <c r="AQ11" s="73" t="s">
        <v>95</v>
      </c>
      <c r="AR11" s="180">
        <v>0</v>
      </c>
      <c r="AS11" s="118" t="s">
        <v>74</v>
      </c>
      <c r="AT11" s="296">
        <v>0</v>
      </c>
      <c r="AU11" s="87">
        <f t="shared" si="3"/>
        <v>17550000</v>
      </c>
      <c r="AV11" s="88">
        <f t="shared" si="4"/>
        <v>0</v>
      </c>
      <c r="AW11" s="118" t="s">
        <v>74</v>
      </c>
      <c r="AX11" s="86" t="s">
        <v>106</v>
      </c>
      <c r="AY11" s="182" t="s">
        <v>1986</v>
      </c>
      <c r="AZ11" s="70" t="s">
        <v>66</v>
      </c>
      <c r="BA11" s="70" t="s">
        <v>66</v>
      </c>
    </row>
    <row r="12" spans="1:72" x14ac:dyDescent="0.25">
      <c r="B12" s="70">
        <v>2024</v>
      </c>
      <c r="C12" s="86">
        <v>891780111</v>
      </c>
      <c r="D12" s="71" t="s">
        <v>63</v>
      </c>
      <c r="E12" s="72" t="s">
        <v>1985</v>
      </c>
      <c r="F12" s="304" t="s">
        <v>1984</v>
      </c>
      <c r="G12" s="304">
        <v>0</v>
      </c>
      <c r="H12" s="73" t="s">
        <v>72</v>
      </c>
      <c r="I12" s="71" t="s">
        <v>64</v>
      </c>
      <c r="J12" s="74" t="s">
        <v>1983</v>
      </c>
      <c r="K12" s="180">
        <v>9900000</v>
      </c>
      <c r="L12" s="70" t="s">
        <v>67</v>
      </c>
      <c r="M12" s="261" t="s">
        <v>1982</v>
      </c>
      <c r="N12" s="262">
        <v>1083027929</v>
      </c>
      <c r="O12" s="180">
        <v>116</v>
      </c>
      <c r="P12" s="117">
        <v>45313</v>
      </c>
      <c r="Q12" s="180">
        <v>99000000</v>
      </c>
      <c r="R12" s="263">
        <v>45323</v>
      </c>
      <c r="S12" s="180">
        <v>9900000</v>
      </c>
      <c r="T12" s="73" t="s">
        <v>65</v>
      </c>
      <c r="U12" s="183">
        <v>41947381</v>
      </c>
      <c r="V12" s="261" t="s">
        <v>1976</v>
      </c>
      <c r="W12" s="263">
        <v>45323</v>
      </c>
      <c r="X12" s="263">
        <v>45323</v>
      </c>
      <c r="Y12" s="295" t="s">
        <v>74</v>
      </c>
      <c r="Z12" s="116">
        <v>45412</v>
      </c>
      <c r="AA12" s="85">
        <f t="shared" si="0"/>
        <v>89</v>
      </c>
      <c r="AB12" s="180">
        <v>0</v>
      </c>
      <c r="AC12" s="180">
        <v>0</v>
      </c>
      <c r="AD12" s="180">
        <v>0</v>
      </c>
      <c r="AE12" s="81" t="s">
        <v>74</v>
      </c>
      <c r="AF12" s="85">
        <f t="shared" si="1"/>
        <v>0</v>
      </c>
      <c r="AG12" s="180">
        <v>0</v>
      </c>
      <c r="AH12" s="180">
        <v>0</v>
      </c>
      <c r="AI12" s="117" t="s">
        <v>74</v>
      </c>
      <c r="AJ12" s="86">
        <v>0</v>
      </c>
      <c r="AK12" s="117" t="s">
        <v>74</v>
      </c>
      <c r="AL12" s="117" t="s">
        <v>74</v>
      </c>
      <c r="AM12" s="85">
        <f t="shared" si="2"/>
        <v>0</v>
      </c>
      <c r="AN12" s="85">
        <f>+K12+AC12-AH12</f>
        <v>9900000</v>
      </c>
      <c r="AO12" s="86" t="s">
        <v>66</v>
      </c>
      <c r="AP12" s="180">
        <v>9900000</v>
      </c>
      <c r="AQ12" s="73" t="s">
        <v>95</v>
      </c>
      <c r="AR12" s="180">
        <v>0</v>
      </c>
      <c r="AS12" s="118" t="s">
        <v>74</v>
      </c>
      <c r="AT12" s="296">
        <v>0</v>
      </c>
      <c r="AU12" s="87">
        <f t="shared" si="3"/>
        <v>9900000</v>
      </c>
      <c r="AV12" s="88">
        <f t="shared" si="4"/>
        <v>0</v>
      </c>
      <c r="AW12" s="118" t="s">
        <v>74</v>
      </c>
      <c r="AX12" s="86" t="s">
        <v>106</v>
      </c>
      <c r="AY12" s="182" t="s">
        <v>1981</v>
      </c>
      <c r="AZ12" s="70" t="s">
        <v>66</v>
      </c>
      <c r="BA12" s="70" t="s">
        <v>66</v>
      </c>
    </row>
    <row r="13" spans="1:72" ht="15.75" thickBot="1" x14ac:dyDescent="0.3">
      <c r="B13" s="119">
        <v>2024</v>
      </c>
      <c r="C13" s="90">
        <v>891780111</v>
      </c>
      <c r="D13" s="120" t="s">
        <v>63</v>
      </c>
      <c r="E13" s="121" t="s">
        <v>1980</v>
      </c>
      <c r="F13" s="306" t="s">
        <v>1979</v>
      </c>
      <c r="G13" s="306">
        <v>0</v>
      </c>
      <c r="H13" s="122" t="s">
        <v>72</v>
      </c>
      <c r="I13" s="120" t="s">
        <v>64</v>
      </c>
      <c r="J13" s="123" t="s">
        <v>1978</v>
      </c>
      <c r="K13" s="307">
        <v>22165000</v>
      </c>
      <c r="L13" s="119" t="s">
        <v>67</v>
      </c>
      <c r="M13" s="264" t="s">
        <v>1977</v>
      </c>
      <c r="N13" s="265">
        <v>60385970</v>
      </c>
      <c r="O13" s="307">
        <v>158</v>
      </c>
      <c r="P13" s="131">
        <v>45316</v>
      </c>
      <c r="Q13" s="307">
        <v>22165000</v>
      </c>
      <c r="R13" s="267">
        <v>45324</v>
      </c>
      <c r="S13" s="307">
        <v>22165000</v>
      </c>
      <c r="T13" s="122" t="s">
        <v>65</v>
      </c>
      <c r="U13" s="268">
        <v>41947381</v>
      </c>
      <c r="V13" s="264" t="s">
        <v>1976</v>
      </c>
      <c r="W13" s="267">
        <v>45324</v>
      </c>
      <c r="X13" s="267">
        <v>45324</v>
      </c>
      <c r="Y13" s="308" t="s">
        <v>74</v>
      </c>
      <c r="Z13" s="267">
        <v>45338</v>
      </c>
      <c r="AA13" s="89">
        <f t="shared" si="0"/>
        <v>14</v>
      </c>
      <c r="AB13" s="307">
        <v>0</v>
      </c>
      <c r="AC13" s="307">
        <v>0</v>
      </c>
      <c r="AD13" s="307">
        <v>0</v>
      </c>
      <c r="AE13" s="130" t="s">
        <v>74</v>
      </c>
      <c r="AF13" s="89">
        <f t="shared" si="1"/>
        <v>0</v>
      </c>
      <c r="AG13" s="307">
        <v>0</v>
      </c>
      <c r="AH13" s="307">
        <v>0</v>
      </c>
      <c r="AI13" s="131" t="s">
        <v>74</v>
      </c>
      <c r="AJ13" s="90">
        <v>0</v>
      </c>
      <c r="AK13" s="131" t="s">
        <v>74</v>
      </c>
      <c r="AL13" s="131" t="s">
        <v>74</v>
      </c>
      <c r="AM13" s="89">
        <f t="shared" si="2"/>
        <v>0</v>
      </c>
      <c r="AN13" s="89">
        <f>+K13+AC13-AH13</f>
        <v>22165000</v>
      </c>
      <c r="AO13" s="90" t="s">
        <v>66</v>
      </c>
      <c r="AP13" s="307">
        <v>22165000</v>
      </c>
      <c r="AQ13" s="122" t="s">
        <v>95</v>
      </c>
      <c r="AR13" s="307">
        <v>0</v>
      </c>
      <c r="AS13" s="132" t="s">
        <v>74</v>
      </c>
      <c r="AT13" s="309">
        <v>0</v>
      </c>
      <c r="AU13" s="91">
        <f t="shared" si="3"/>
        <v>22165000</v>
      </c>
      <c r="AV13" s="92">
        <f t="shared" si="4"/>
        <v>0</v>
      </c>
      <c r="AW13" s="132" t="s">
        <v>74</v>
      </c>
      <c r="AX13" s="90" t="s">
        <v>106</v>
      </c>
      <c r="AY13" s="266" t="s">
        <v>1975</v>
      </c>
      <c r="AZ13" s="119" t="s">
        <v>66</v>
      </c>
      <c r="BA13" s="119" t="s">
        <v>66</v>
      </c>
    </row>
    <row r="14" spans="1:72" s="23" customFormat="1" ht="15.75" thickBot="1" x14ac:dyDescent="0.3">
      <c r="B14" s="339" t="s">
        <v>68</v>
      </c>
      <c r="C14" s="340"/>
      <c r="D14" s="341"/>
      <c r="E14" s="43">
        <f>+SUBTOTAL(3,E8:E13)</f>
        <v>6</v>
      </c>
      <c r="F14" s="44"/>
      <c r="G14" s="45"/>
      <c r="H14" s="45"/>
      <c r="I14" s="45"/>
      <c r="J14" s="45"/>
      <c r="K14" s="46">
        <f>SUM(K8:K13)</f>
        <v>113365000</v>
      </c>
      <c r="L14" s="342"/>
      <c r="M14" s="343"/>
      <c r="N14" s="343"/>
      <c r="O14" s="343"/>
      <c r="P14" s="343"/>
      <c r="Q14" s="343"/>
      <c r="R14" s="343"/>
      <c r="S14" s="343"/>
      <c r="T14" s="343"/>
      <c r="U14" s="343"/>
      <c r="V14" s="343"/>
      <c r="W14" s="343"/>
      <c r="X14" s="343"/>
      <c r="Y14" s="343"/>
      <c r="Z14" s="343"/>
      <c r="AA14" s="344"/>
      <c r="AB14" s="47">
        <f>SUM(AB8:AB13)</f>
        <v>0</v>
      </c>
      <c r="AC14" s="48">
        <f>SUM(AC8:AC13)</f>
        <v>0</v>
      </c>
      <c r="AD14" s="48">
        <f>SUM(AD8:AD13)</f>
        <v>0</v>
      </c>
      <c r="AE14" s="49"/>
      <c r="AF14" s="48">
        <f>SUM(AF8:AF13)</f>
        <v>0</v>
      </c>
      <c r="AG14" s="48">
        <f>SUM(AG8:AG13)</f>
        <v>0</v>
      </c>
      <c r="AH14" s="50">
        <f>SUM(AH8:AH13)</f>
        <v>0</v>
      </c>
      <c r="AI14" s="49"/>
      <c r="AJ14" s="51">
        <f>SUM(AJ8:AJ13)</f>
        <v>0</v>
      </c>
      <c r="AK14" s="342"/>
      <c r="AL14" s="343"/>
      <c r="AM14" s="344"/>
      <c r="AN14" s="47">
        <f>SUM(AN8:AN13)</f>
        <v>113365000</v>
      </c>
      <c r="AO14" s="52"/>
      <c r="AP14" s="52"/>
      <c r="AQ14" s="49"/>
      <c r="AR14" s="48">
        <f>SUM(AR8:AR13)</f>
        <v>0</v>
      </c>
      <c r="AS14" s="49"/>
      <c r="AT14" s="53">
        <f>SUM(AT8:AT13)</f>
        <v>0</v>
      </c>
      <c r="AU14" s="54">
        <f>SUM(AU8:AU13)</f>
        <v>113365000</v>
      </c>
      <c r="AV14" s="342"/>
      <c r="AW14" s="343"/>
      <c r="AX14" s="343"/>
      <c r="AY14" s="343"/>
      <c r="AZ14" s="343"/>
      <c r="BA14" s="34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14:BA14"/>
    <mergeCell ref="AO6:AP6"/>
    <mergeCell ref="B14:D14"/>
    <mergeCell ref="L14:AA14"/>
    <mergeCell ref="AY6:BA6"/>
    <mergeCell ref="M6:N6"/>
    <mergeCell ref="O6:Q6"/>
    <mergeCell ref="R6:S6"/>
    <mergeCell ref="AK14:AM14"/>
    <mergeCell ref="T6:V6"/>
    <mergeCell ref="AV6:AX6"/>
    <mergeCell ref="AQ6:AU6"/>
  </mergeCells>
  <conditionalFormatting sqref="F5 E6">
    <cfRule type="containsText" dxfId="13"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M8:AO9 AA8:AA13 AF8:AF13 AU8:AV13">
    <cfRule type="expression" dxfId="12" priority="1">
      <formula>+_xlfn.ISFORMULA(AA8)</formula>
    </cfRule>
  </conditionalFormatting>
  <conditionalFormatting sqref="AM10:AP12 AM13:AO13">
    <cfRule type="expression" dxfId="11" priority="2">
      <formula>+_xlfn.ISFORMULA(AM10)</formula>
    </cfRule>
  </conditionalFormatting>
  <dataValidations count="9">
    <dataValidation type="list" allowBlank="1" showInputMessage="1" showErrorMessage="1" sqref="AX8:AX13" xr:uid="{63DA7620-CE4C-4F8A-896E-61CFBC4FF58E}">
      <formula1>"Por iniciar,En ejecucion,Suspendido,Terminado,Liquidado"</formula1>
    </dataValidation>
    <dataValidation type="list" allowBlank="1" showInputMessage="1" showErrorMessage="1" sqref="H8:H13" xr:uid="{0702C2A5-72D9-4820-8D3B-D816F8654FDD}">
      <formula1>"OTRO SECTOR"</formula1>
    </dataValidation>
    <dataValidation type="list" allowBlank="1" showInputMessage="1" showErrorMessage="1" sqref="L8:L13" xr:uid="{EE8EE2F2-8BC1-46D7-B28C-9776309D777D}">
      <formula1>"DIRECTA"</formula1>
    </dataValidation>
    <dataValidation type="list" allowBlank="1" showInputMessage="1" showErrorMessage="1" sqref="I8:I13" xr:uid="{824282D2-6949-47C9-9CE1-93CEB98509B5}">
      <formula1>"FUNCIONAMIENTO,INVERSION,OTROS"</formula1>
    </dataValidation>
    <dataValidation type="list" allowBlank="1" showInputMessage="1" showErrorMessage="1" sqref="BA8:BA13" xr:uid="{7299B4FF-1FDF-4CCF-8E6C-D62CC1F07AC6}">
      <formula1>"SI,NA por TIPO Contrato"</formula1>
    </dataValidation>
    <dataValidation type="list" allowBlank="1" showInputMessage="1" showErrorMessage="1" sqref="AZ8:AZ13" xr:uid="{C999323E-82E4-4B22-A9EA-DF4DDEFC5E8D}">
      <formula1>"SI,NO HA INICIADO"</formula1>
    </dataValidation>
    <dataValidation type="list" allowBlank="1" showInputMessage="1" showErrorMessage="1" sqref="T8:T13 AO8:AO13 AQ8:AQ12"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9" r:id="rId1" xr:uid="{95B2F081-E70B-483F-B9F7-A44DAB82921D}"/>
    <hyperlink ref="AY10" r:id="rId2" xr:uid="{626ACB45-4CD1-4C5A-9A24-16FA0FCD8A13}"/>
  </hyperlinks>
  <pageMargins left="0.7" right="0.7" top="0.75" bottom="0.75" header="0.3" footer="0.3"/>
  <pageSetup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0EF0-3BD4-4B57-A04B-D5C896BEC9F9}">
  <dimension ref="A1:BT14"/>
  <sheetViews>
    <sheetView showGridLines="0" workbookViewId="0">
      <selection activeCell="Q7" sqref="Q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 customWidth="1"/>
    <col min="6" max="6" width="17.85546875" customWidth="1"/>
    <col min="7" max="7" width="12.5703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4.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140</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5" t="s">
        <v>15</v>
      </c>
      <c r="C7" s="16" t="s">
        <v>16</v>
      </c>
      <c r="D7" s="17" t="s">
        <v>17</v>
      </c>
      <c r="E7" s="18" t="s">
        <v>18</v>
      </c>
      <c r="F7" s="18" t="s">
        <v>19</v>
      </c>
      <c r="G7" s="17" t="s">
        <v>20</v>
      </c>
      <c r="H7" s="15" t="s">
        <v>21</v>
      </c>
      <c r="I7" s="15" t="s">
        <v>71</v>
      </c>
      <c r="J7" s="15" t="s">
        <v>22</v>
      </c>
      <c r="K7" s="15" t="s">
        <v>23</v>
      </c>
      <c r="L7" s="15" t="s">
        <v>24</v>
      </c>
      <c r="M7" s="15" t="s">
        <v>25</v>
      </c>
      <c r="N7" s="16" t="s">
        <v>26</v>
      </c>
      <c r="O7" s="16" t="s">
        <v>27</v>
      </c>
      <c r="P7" s="15" t="s">
        <v>28</v>
      </c>
      <c r="Q7" s="15" t="s">
        <v>29</v>
      </c>
      <c r="R7" s="15" t="s">
        <v>30</v>
      </c>
      <c r="S7" s="15" t="s">
        <v>31</v>
      </c>
      <c r="T7" s="15" t="s">
        <v>32</v>
      </c>
      <c r="U7" s="16" t="s">
        <v>33</v>
      </c>
      <c r="V7" s="15" t="s">
        <v>34</v>
      </c>
      <c r="W7" s="15" t="s">
        <v>69</v>
      </c>
      <c r="X7" s="15" t="s">
        <v>35</v>
      </c>
      <c r="Y7" s="15" t="s">
        <v>36</v>
      </c>
      <c r="Z7" s="19" t="s">
        <v>37</v>
      </c>
      <c r="AA7" s="40" t="s">
        <v>38</v>
      </c>
      <c r="AB7" s="15" t="s">
        <v>39</v>
      </c>
      <c r="AC7" s="15" t="s">
        <v>40</v>
      </c>
      <c r="AD7" s="15" t="s">
        <v>41</v>
      </c>
      <c r="AE7" s="19" t="s">
        <v>42</v>
      </c>
      <c r="AF7" s="40" t="s">
        <v>43</v>
      </c>
      <c r="AG7" s="15" t="s">
        <v>44</v>
      </c>
      <c r="AH7" s="15" t="s">
        <v>45</v>
      </c>
      <c r="AI7" s="19" t="s">
        <v>46</v>
      </c>
      <c r="AJ7" s="15" t="s">
        <v>47</v>
      </c>
      <c r="AK7" s="19" t="s">
        <v>48</v>
      </c>
      <c r="AL7" s="19" t="s">
        <v>49</v>
      </c>
      <c r="AM7" s="40" t="s">
        <v>50</v>
      </c>
      <c r="AN7" s="40" t="s">
        <v>51</v>
      </c>
      <c r="AO7" s="15" t="s">
        <v>78</v>
      </c>
      <c r="AP7" s="15" t="s">
        <v>79</v>
      </c>
      <c r="AQ7" s="15" t="s">
        <v>52</v>
      </c>
      <c r="AR7" s="15" t="s">
        <v>53</v>
      </c>
      <c r="AS7" s="15" t="s">
        <v>54</v>
      </c>
      <c r="AT7" s="20" t="s">
        <v>55</v>
      </c>
      <c r="AU7" s="41" t="s">
        <v>56</v>
      </c>
      <c r="AV7" s="42" t="s">
        <v>57</v>
      </c>
      <c r="AW7" s="15" t="s">
        <v>58</v>
      </c>
      <c r="AX7" s="15" t="s">
        <v>59</v>
      </c>
      <c r="AY7" s="16" t="s">
        <v>60</v>
      </c>
      <c r="AZ7" s="16" t="s">
        <v>61</v>
      </c>
      <c r="BA7" s="16" t="s">
        <v>62</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55">
        <v>2024</v>
      </c>
      <c r="C8" s="55">
        <v>891780111</v>
      </c>
      <c r="D8" s="56" t="s">
        <v>63</v>
      </c>
      <c r="E8" s="57" t="s">
        <v>139</v>
      </c>
      <c r="F8" s="57" t="s">
        <v>138</v>
      </c>
      <c r="G8" s="58">
        <v>0</v>
      </c>
      <c r="H8" s="58" t="s">
        <v>72</v>
      </c>
      <c r="I8" s="56" t="s">
        <v>64</v>
      </c>
      <c r="J8" s="59" t="s">
        <v>137</v>
      </c>
      <c r="K8" s="57">
        <v>24200000</v>
      </c>
      <c r="L8" s="55" t="s">
        <v>67</v>
      </c>
      <c r="M8" s="59" t="s">
        <v>136</v>
      </c>
      <c r="N8" s="60">
        <v>49778889</v>
      </c>
      <c r="O8" s="61">
        <v>94</v>
      </c>
      <c r="P8" s="107">
        <v>45309</v>
      </c>
      <c r="Q8" s="108">
        <v>24200000</v>
      </c>
      <c r="R8" s="107">
        <v>45320</v>
      </c>
      <c r="S8" s="108">
        <v>24200000</v>
      </c>
      <c r="T8" s="58" t="s">
        <v>66</v>
      </c>
      <c r="U8" s="109">
        <v>1082943047</v>
      </c>
      <c r="V8" s="59" t="s">
        <v>135</v>
      </c>
      <c r="W8" s="107">
        <v>45320</v>
      </c>
      <c r="X8" s="110">
        <v>45323</v>
      </c>
      <c r="Y8" s="110" t="s">
        <v>74</v>
      </c>
      <c r="Z8" s="110">
        <v>45488</v>
      </c>
      <c r="AA8" s="65">
        <f t="shared" ref="AA8:AA13" si="0">+IF(Y8="1800-01-01",Z8-X8,Z8-Y8)</f>
        <v>165</v>
      </c>
      <c r="AB8" s="57">
        <v>0</v>
      </c>
      <c r="AC8" s="57">
        <v>0</v>
      </c>
      <c r="AD8" s="57">
        <v>0</v>
      </c>
      <c r="AE8" s="66" t="s">
        <v>74</v>
      </c>
      <c r="AF8" s="65">
        <f t="shared" ref="AF8:AF13" si="1">+IF(AE8="1800-01-01",0,AE8-Z8)</f>
        <v>0</v>
      </c>
      <c r="AG8" s="57">
        <v>0</v>
      </c>
      <c r="AH8" s="57">
        <v>0</v>
      </c>
      <c r="AI8" s="111" t="s">
        <v>74</v>
      </c>
      <c r="AJ8" s="58">
        <v>0</v>
      </c>
      <c r="AK8" s="111" t="s">
        <v>74</v>
      </c>
      <c r="AL8" s="111" t="s">
        <v>74</v>
      </c>
      <c r="AM8" s="65">
        <f t="shared" ref="AM8:AM13" si="2">+IF(AK8="1800-01-01",0,AL8-AK8)</f>
        <v>0</v>
      </c>
      <c r="AN8" s="65">
        <f>+K8+AC8-AH8</f>
        <v>24200000</v>
      </c>
      <c r="AO8" s="58" t="s">
        <v>66</v>
      </c>
      <c r="AP8" s="57">
        <v>24200000</v>
      </c>
      <c r="AQ8" s="58" t="s">
        <v>95</v>
      </c>
      <c r="AR8" s="57">
        <v>0</v>
      </c>
      <c r="AS8" s="112" t="s">
        <v>74</v>
      </c>
      <c r="AT8" s="67">
        <v>0</v>
      </c>
      <c r="AU8" s="68">
        <f t="shared" ref="AU8:AU13" si="3">AN8-AT8</f>
        <v>24200000</v>
      </c>
      <c r="AV8" s="69">
        <f t="shared" ref="AV8:AV13" si="4">+IFERROR(AT8/AN8,"_")</f>
        <v>0</v>
      </c>
      <c r="AW8" s="112" t="s">
        <v>74</v>
      </c>
      <c r="AX8" s="58" t="s">
        <v>106</v>
      </c>
      <c r="AY8" s="173" t="s">
        <v>134</v>
      </c>
      <c r="AZ8" s="55" t="s">
        <v>66</v>
      </c>
      <c r="BA8" s="55" t="s">
        <v>66</v>
      </c>
    </row>
    <row r="9" spans="1:72" x14ac:dyDescent="0.25">
      <c r="B9" s="70">
        <v>2024</v>
      </c>
      <c r="C9" s="70">
        <v>891780111</v>
      </c>
      <c r="D9" s="71" t="s">
        <v>63</v>
      </c>
      <c r="E9" s="72" t="s">
        <v>133</v>
      </c>
      <c r="F9" s="72" t="s">
        <v>132</v>
      </c>
      <c r="G9" s="73">
        <v>0</v>
      </c>
      <c r="H9" s="73" t="s">
        <v>72</v>
      </c>
      <c r="I9" s="71" t="s">
        <v>64</v>
      </c>
      <c r="J9" s="74" t="s">
        <v>131</v>
      </c>
      <c r="K9" s="72">
        <v>19800000</v>
      </c>
      <c r="L9" s="70" t="s">
        <v>67</v>
      </c>
      <c r="M9" s="74" t="s">
        <v>130</v>
      </c>
      <c r="N9" s="75">
        <v>1083023487</v>
      </c>
      <c r="O9" s="76">
        <v>102</v>
      </c>
      <c r="P9" s="113">
        <v>45310</v>
      </c>
      <c r="Q9" s="114">
        <v>19800000</v>
      </c>
      <c r="R9" s="113">
        <v>45321</v>
      </c>
      <c r="S9" s="115">
        <v>19800000</v>
      </c>
      <c r="T9" s="73" t="s">
        <v>66</v>
      </c>
      <c r="U9" s="115">
        <v>1082943047</v>
      </c>
      <c r="V9" s="74" t="s">
        <v>119</v>
      </c>
      <c r="W9" s="113">
        <v>45321</v>
      </c>
      <c r="X9" s="116">
        <v>45323</v>
      </c>
      <c r="Y9" s="116" t="s">
        <v>74</v>
      </c>
      <c r="Z9" s="116">
        <v>45488</v>
      </c>
      <c r="AA9" s="80">
        <f t="shared" si="0"/>
        <v>165</v>
      </c>
      <c r="AB9" s="72">
        <v>0</v>
      </c>
      <c r="AC9" s="72">
        <v>0</v>
      </c>
      <c r="AD9" s="72">
        <v>0</v>
      </c>
      <c r="AE9" s="81" t="s">
        <v>74</v>
      </c>
      <c r="AF9" s="80">
        <f t="shared" si="1"/>
        <v>0</v>
      </c>
      <c r="AG9" s="72">
        <v>0</v>
      </c>
      <c r="AH9" s="72">
        <v>0</v>
      </c>
      <c r="AI9" s="117" t="s">
        <v>74</v>
      </c>
      <c r="AJ9" s="73">
        <v>0</v>
      </c>
      <c r="AK9" s="73" t="s">
        <v>74</v>
      </c>
      <c r="AL9" s="73" t="s">
        <v>74</v>
      </c>
      <c r="AM9" s="80">
        <f t="shared" si="2"/>
        <v>0</v>
      </c>
      <c r="AN9" s="80">
        <f>+K9+AC9-AH9</f>
        <v>19800000</v>
      </c>
      <c r="AO9" s="73" t="s">
        <v>66</v>
      </c>
      <c r="AP9" s="72">
        <v>19800000</v>
      </c>
      <c r="AQ9" s="73" t="s">
        <v>95</v>
      </c>
      <c r="AR9" s="72">
        <v>0</v>
      </c>
      <c r="AS9" s="118" t="s">
        <v>74</v>
      </c>
      <c r="AT9" s="82">
        <v>0</v>
      </c>
      <c r="AU9" s="83">
        <f t="shared" si="3"/>
        <v>19800000</v>
      </c>
      <c r="AV9" s="84">
        <f t="shared" si="4"/>
        <v>0</v>
      </c>
      <c r="AW9" s="118" t="s">
        <v>74</v>
      </c>
      <c r="AX9" s="73" t="s">
        <v>106</v>
      </c>
      <c r="AY9" s="174" t="s">
        <v>129</v>
      </c>
      <c r="AZ9" s="70" t="s">
        <v>66</v>
      </c>
      <c r="BA9" s="70" t="s">
        <v>66</v>
      </c>
      <c r="BB9" s="12"/>
    </row>
    <row r="10" spans="1:72" x14ac:dyDescent="0.25">
      <c r="B10" s="70">
        <v>2024</v>
      </c>
      <c r="C10" s="70">
        <v>891780111</v>
      </c>
      <c r="D10" s="71" t="s">
        <v>63</v>
      </c>
      <c r="E10" s="72" t="s">
        <v>128</v>
      </c>
      <c r="F10" s="72" t="s">
        <v>127</v>
      </c>
      <c r="G10" s="73">
        <v>0</v>
      </c>
      <c r="H10" s="73" t="s">
        <v>72</v>
      </c>
      <c r="I10" s="71" t="s">
        <v>64</v>
      </c>
      <c r="J10" s="74" t="s">
        <v>126</v>
      </c>
      <c r="K10" s="72">
        <v>14850000</v>
      </c>
      <c r="L10" s="70" t="s">
        <v>67</v>
      </c>
      <c r="M10" s="74" t="s">
        <v>125</v>
      </c>
      <c r="N10" s="75">
        <v>1083044902</v>
      </c>
      <c r="O10" s="76">
        <v>95</v>
      </c>
      <c r="P10" s="113">
        <v>45309</v>
      </c>
      <c r="Q10" s="114">
        <v>31350000</v>
      </c>
      <c r="R10" s="113">
        <v>45321</v>
      </c>
      <c r="S10" s="72">
        <v>14850000</v>
      </c>
      <c r="T10" s="73" t="s">
        <v>66</v>
      </c>
      <c r="U10" s="115">
        <v>1082943047</v>
      </c>
      <c r="V10" s="74" t="s">
        <v>119</v>
      </c>
      <c r="W10" s="113">
        <v>45321</v>
      </c>
      <c r="X10" s="116">
        <v>45323</v>
      </c>
      <c r="Y10" s="116" t="s">
        <v>74</v>
      </c>
      <c r="Z10" s="116">
        <v>45488</v>
      </c>
      <c r="AA10" s="80">
        <f t="shared" si="0"/>
        <v>165</v>
      </c>
      <c r="AB10" s="72">
        <v>0</v>
      </c>
      <c r="AC10" s="72">
        <v>0</v>
      </c>
      <c r="AD10" s="72">
        <v>0</v>
      </c>
      <c r="AE10" s="81" t="s">
        <v>74</v>
      </c>
      <c r="AF10" s="80">
        <f t="shared" si="1"/>
        <v>0</v>
      </c>
      <c r="AG10" s="72">
        <v>0</v>
      </c>
      <c r="AH10" s="72">
        <v>0</v>
      </c>
      <c r="AI10" s="117" t="s">
        <v>74</v>
      </c>
      <c r="AJ10" s="73">
        <v>0</v>
      </c>
      <c r="AK10" s="73" t="s">
        <v>74</v>
      </c>
      <c r="AL10" s="73" t="s">
        <v>74</v>
      </c>
      <c r="AM10" s="80">
        <f t="shared" si="2"/>
        <v>0</v>
      </c>
      <c r="AN10" s="80">
        <f>+K10+AC10-AH10</f>
        <v>14850000</v>
      </c>
      <c r="AO10" s="73" t="s">
        <v>66</v>
      </c>
      <c r="AP10" s="72">
        <v>14850000</v>
      </c>
      <c r="AQ10" s="73" t="s">
        <v>95</v>
      </c>
      <c r="AR10" s="72">
        <v>0</v>
      </c>
      <c r="AS10" s="118" t="s">
        <v>74</v>
      </c>
      <c r="AT10" s="82">
        <v>0</v>
      </c>
      <c r="AU10" s="83">
        <f t="shared" si="3"/>
        <v>14850000</v>
      </c>
      <c r="AV10" s="84">
        <f t="shared" si="4"/>
        <v>0</v>
      </c>
      <c r="AW10" s="118" t="s">
        <v>74</v>
      </c>
      <c r="AX10" s="73" t="s">
        <v>106</v>
      </c>
      <c r="AY10" s="175" t="s">
        <v>124</v>
      </c>
      <c r="AZ10" s="70" t="s">
        <v>66</v>
      </c>
      <c r="BA10" s="70" t="s">
        <v>66</v>
      </c>
      <c r="BB10" s="12"/>
    </row>
    <row r="11" spans="1:72" x14ac:dyDescent="0.25">
      <c r="B11" s="70">
        <v>2024</v>
      </c>
      <c r="C11" s="70">
        <v>891780111</v>
      </c>
      <c r="D11" s="71" t="s">
        <v>63</v>
      </c>
      <c r="E11" s="72" t="s">
        <v>123</v>
      </c>
      <c r="F11" s="72" t="s">
        <v>122</v>
      </c>
      <c r="G11" s="73">
        <v>0</v>
      </c>
      <c r="H11" s="73" t="s">
        <v>72</v>
      </c>
      <c r="I11" s="71" t="s">
        <v>64</v>
      </c>
      <c r="J11" s="74" t="s">
        <v>121</v>
      </c>
      <c r="K11" s="72">
        <v>16500000</v>
      </c>
      <c r="L11" s="70" t="s">
        <v>67</v>
      </c>
      <c r="M11" s="74" t="s">
        <v>120</v>
      </c>
      <c r="N11" s="75">
        <v>1082856526</v>
      </c>
      <c r="O11" s="76">
        <v>95</v>
      </c>
      <c r="P11" s="113">
        <v>45309</v>
      </c>
      <c r="Q11" s="114">
        <v>31350000</v>
      </c>
      <c r="R11" s="113">
        <v>45321</v>
      </c>
      <c r="S11" s="72">
        <v>16500000</v>
      </c>
      <c r="T11" s="73" t="s">
        <v>66</v>
      </c>
      <c r="U11" s="115">
        <v>1082943047</v>
      </c>
      <c r="V11" s="74" t="s">
        <v>119</v>
      </c>
      <c r="W11" s="113">
        <v>45321</v>
      </c>
      <c r="X11" s="116">
        <v>45323</v>
      </c>
      <c r="Y11" s="116" t="s">
        <v>74</v>
      </c>
      <c r="Z11" s="116">
        <v>45488</v>
      </c>
      <c r="AA11" s="80">
        <f t="shared" si="0"/>
        <v>165</v>
      </c>
      <c r="AB11" s="72">
        <v>0</v>
      </c>
      <c r="AC11" s="72">
        <v>0</v>
      </c>
      <c r="AD11" s="72">
        <v>0</v>
      </c>
      <c r="AE11" s="81" t="s">
        <v>74</v>
      </c>
      <c r="AF11" s="80">
        <f t="shared" si="1"/>
        <v>0</v>
      </c>
      <c r="AG11" s="72">
        <v>0</v>
      </c>
      <c r="AH11" s="72">
        <v>0</v>
      </c>
      <c r="AI11" s="117" t="s">
        <v>74</v>
      </c>
      <c r="AJ11" s="73">
        <v>0</v>
      </c>
      <c r="AK11" s="73" t="s">
        <v>74</v>
      </c>
      <c r="AL11" s="73" t="s">
        <v>74</v>
      </c>
      <c r="AM11" s="80">
        <f t="shared" si="2"/>
        <v>0</v>
      </c>
      <c r="AN11" s="80">
        <f>+K11+AC11-AH11</f>
        <v>16500000</v>
      </c>
      <c r="AO11" s="73" t="s">
        <v>66</v>
      </c>
      <c r="AP11" s="72">
        <v>16500000</v>
      </c>
      <c r="AQ11" s="73" t="s">
        <v>95</v>
      </c>
      <c r="AR11" s="72">
        <v>0</v>
      </c>
      <c r="AS11" s="118" t="s">
        <v>74</v>
      </c>
      <c r="AT11" s="82">
        <v>0</v>
      </c>
      <c r="AU11" s="83">
        <f t="shared" si="3"/>
        <v>16500000</v>
      </c>
      <c r="AV11" s="84">
        <f t="shared" si="4"/>
        <v>0</v>
      </c>
      <c r="AW11" s="118" t="s">
        <v>74</v>
      </c>
      <c r="AX11" s="73" t="s">
        <v>106</v>
      </c>
      <c r="AY11" s="175" t="s">
        <v>118</v>
      </c>
      <c r="AZ11" s="70" t="s">
        <v>66</v>
      </c>
      <c r="BA11" s="70" t="s">
        <v>66</v>
      </c>
    </row>
    <row r="12" spans="1:72" x14ac:dyDescent="0.25">
      <c r="B12" s="70">
        <v>2024</v>
      </c>
      <c r="C12" s="70">
        <v>891780111</v>
      </c>
      <c r="D12" s="71" t="s">
        <v>63</v>
      </c>
      <c r="E12" s="72" t="s">
        <v>117</v>
      </c>
      <c r="F12" s="72" t="s">
        <v>116</v>
      </c>
      <c r="G12" s="73">
        <v>0</v>
      </c>
      <c r="H12" s="73" t="s">
        <v>72</v>
      </c>
      <c r="I12" s="71" t="s">
        <v>64</v>
      </c>
      <c r="J12" s="74" t="s">
        <v>115</v>
      </c>
      <c r="K12" s="72">
        <v>13750000</v>
      </c>
      <c r="L12" s="70" t="s">
        <v>67</v>
      </c>
      <c r="M12" s="74" t="s">
        <v>114</v>
      </c>
      <c r="N12" s="75">
        <v>1083033741</v>
      </c>
      <c r="O12" s="76">
        <v>112</v>
      </c>
      <c r="P12" s="113">
        <v>45313</v>
      </c>
      <c r="Q12" s="114">
        <v>13750000</v>
      </c>
      <c r="R12" s="113">
        <v>45322</v>
      </c>
      <c r="S12" s="72">
        <v>13750000</v>
      </c>
      <c r="T12" s="73" t="s">
        <v>66</v>
      </c>
      <c r="U12" s="115">
        <v>7144495</v>
      </c>
      <c r="V12" s="74" t="s">
        <v>113</v>
      </c>
      <c r="W12" s="113">
        <v>45322</v>
      </c>
      <c r="X12" s="116">
        <v>45323</v>
      </c>
      <c r="Y12" s="116" t="s">
        <v>74</v>
      </c>
      <c r="Z12" s="116">
        <v>45488</v>
      </c>
      <c r="AA12" s="80">
        <f t="shared" si="0"/>
        <v>165</v>
      </c>
      <c r="AB12" s="72">
        <v>0</v>
      </c>
      <c r="AC12" s="72">
        <v>0</v>
      </c>
      <c r="AD12" s="72">
        <v>0</v>
      </c>
      <c r="AE12" s="81" t="s">
        <v>74</v>
      </c>
      <c r="AF12" s="80">
        <f t="shared" si="1"/>
        <v>0</v>
      </c>
      <c r="AG12" s="72">
        <v>0</v>
      </c>
      <c r="AH12" s="72">
        <v>0</v>
      </c>
      <c r="AI12" s="117" t="s">
        <v>74</v>
      </c>
      <c r="AJ12" s="73">
        <v>0</v>
      </c>
      <c r="AK12" s="73" t="s">
        <v>74</v>
      </c>
      <c r="AL12" s="73" t="s">
        <v>74</v>
      </c>
      <c r="AM12" s="80">
        <f t="shared" si="2"/>
        <v>0</v>
      </c>
      <c r="AN12" s="80">
        <f>+K12+AC12-AH12</f>
        <v>13750000</v>
      </c>
      <c r="AO12" s="73" t="s">
        <v>66</v>
      </c>
      <c r="AP12" s="72">
        <v>13750000</v>
      </c>
      <c r="AQ12" s="73" t="s">
        <v>95</v>
      </c>
      <c r="AR12" s="72">
        <v>0</v>
      </c>
      <c r="AS12" s="118" t="s">
        <v>74</v>
      </c>
      <c r="AT12" s="82">
        <v>0</v>
      </c>
      <c r="AU12" s="83">
        <f t="shared" si="3"/>
        <v>13750000</v>
      </c>
      <c r="AV12" s="84">
        <f t="shared" si="4"/>
        <v>0</v>
      </c>
      <c r="AW12" s="118" t="s">
        <v>74</v>
      </c>
      <c r="AX12" s="73" t="s">
        <v>106</v>
      </c>
      <c r="AY12" s="175" t="s">
        <v>112</v>
      </c>
      <c r="AZ12" s="70" t="s">
        <v>66</v>
      </c>
      <c r="BA12" s="70" t="s">
        <v>66</v>
      </c>
    </row>
    <row r="13" spans="1:72" ht="15.75" thickBot="1" x14ac:dyDescent="0.3">
      <c r="B13" s="119">
        <v>2024</v>
      </c>
      <c r="C13" s="119">
        <v>891780111</v>
      </c>
      <c r="D13" s="120" t="s">
        <v>63</v>
      </c>
      <c r="E13" s="121" t="s">
        <v>111</v>
      </c>
      <c r="F13" s="121" t="s">
        <v>110</v>
      </c>
      <c r="G13" s="122">
        <v>0</v>
      </c>
      <c r="H13" s="122" t="s">
        <v>72</v>
      </c>
      <c r="I13" s="120" t="s">
        <v>64</v>
      </c>
      <c r="J13" s="123" t="s">
        <v>109</v>
      </c>
      <c r="K13" s="121">
        <v>13750000</v>
      </c>
      <c r="L13" s="119" t="s">
        <v>67</v>
      </c>
      <c r="M13" s="123" t="s">
        <v>108</v>
      </c>
      <c r="N13" s="124">
        <v>1083013202</v>
      </c>
      <c r="O13" s="125">
        <v>114</v>
      </c>
      <c r="P13" s="126">
        <v>45313</v>
      </c>
      <c r="Q13" s="127">
        <v>13750000</v>
      </c>
      <c r="R13" s="126">
        <v>45322</v>
      </c>
      <c r="S13" s="121">
        <v>13750000</v>
      </c>
      <c r="T13" s="122" t="s">
        <v>66</v>
      </c>
      <c r="U13" s="128">
        <v>36718407</v>
      </c>
      <c r="V13" s="123" t="s">
        <v>107</v>
      </c>
      <c r="W13" s="126">
        <v>45322</v>
      </c>
      <c r="X13" s="129">
        <v>45323</v>
      </c>
      <c r="Y13" s="129" t="s">
        <v>74</v>
      </c>
      <c r="Z13" s="129">
        <v>45488</v>
      </c>
      <c r="AA13" s="170">
        <f t="shared" si="0"/>
        <v>165</v>
      </c>
      <c r="AB13" s="121">
        <v>0</v>
      </c>
      <c r="AC13" s="121">
        <v>0</v>
      </c>
      <c r="AD13" s="121">
        <v>0</v>
      </c>
      <c r="AE13" s="130" t="s">
        <v>74</v>
      </c>
      <c r="AF13" s="170">
        <f t="shared" si="1"/>
        <v>0</v>
      </c>
      <c r="AG13" s="121">
        <v>0</v>
      </c>
      <c r="AH13" s="121">
        <v>0</v>
      </c>
      <c r="AI13" s="131" t="s">
        <v>74</v>
      </c>
      <c r="AJ13" s="122">
        <v>0</v>
      </c>
      <c r="AK13" s="122" t="s">
        <v>74</v>
      </c>
      <c r="AL13" s="122" t="s">
        <v>74</v>
      </c>
      <c r="AM13" s="170">
        <f t="shared" si="2"/>
        <v>0</v>
      </c>
      <c r="AN13" s="170">
        <f>+K13+AC13-AH13</f>
        <v>13750000</v>
      </c>
      <c r="AO13" s="122" t="s">
        <v>66</v>
      </c>
      <c r="AP13" s="121">
        <v>13750000</v>
      </c>
      <c r="AQ13" s="122" t="s">
        <v>95</v>
      </c>
      <c r="AR13" s="121">
        <v>0</v>
      </c>
      <c r="AS13" s="132" t="s">
        <v>74</v>
      </c>
      <c r="AT13" s="133">
        <v>0</v>
      </c>
      <c r="AU13" s="171">
        <f t="shared" si="3"/>
        <v>13750000</v>
      </c>
      <c r="AV13" s="172">
        <f t="shared" si="4"/>
        <v>0</v>
      </c>
      <c r="AW13" s="132" t="s">
        <v>74</v>
      </c>
      <c r="AX13" s="122" t="s">
        <v>106</v>
      </c>
      <c r="AY13" s="176" t="s">
        <v>105</v>
      </c>
      <c r="AZ13" s="119" t="s">
        <v>66</v>
      </c>
      <c r="BA13" s="119" t="s">
        <v>66</v>
      </c>
    </row>
    <row r="14" spans="1:72" s="23" customFormat="1" ht="15.75" thickBot="1" x14ac:dyDescent="0.3">
      <c r="B14" s="339" t="s">
        <v>68</v>
      </c>
      <c r="C14" s="340"/>
      <c r="D14" s="341"/>
      <c r="E14" s="43">
        <f>+SUBTOTAL(3,E8:E13)</f>
        <v>6</v>
      </c>
      <c r="F14" s="44"/>
      <c r="G14" s="45"/>
      <c r="H14" s="45"/>
      <c r="I14" s="45"/>
      <c r="J14" s="45"/>
      <c r="K14" s="46">
        <f>SUM(K8:K13)</f>
        <v>102850000</v>
      </c>
      <c r="L14" s="342"/>
      <c r="M14" s="343"/>
      <c r="N14" s="343"/>
      <c r="O14" s="343"/>
      <c r="P14" s="343"/>
      <c r="Q14" s="343"/>
      <c r="R14" s="343"/>
      <c r="S14" s="343"/>
      <c r="T14" s="343"/>
      <c r="U14" s="343"/>
      <c r="V14" s="343"/>
      <c r="W14" s="343"/>
      <c r="X14" s="343"/>
      <c r="Y14" s="343"/>
      <c r="Z14" s="343"/>
      <c r="AA14" s="344"/>
      <c r="AB14" s="47">
        <f>SUM(AB8:AB13)</f>
        <v>0</v>
      </c>
      <c r="AC14" s="48">
        <f>SUM(AC8:AC13)</f>
        <v>0</v>
      </c>
      <c r="AD14" s="48">
        <f>SUM(AD8:AD13)</f>
        <v>0</v>
      </c>
      <c r="AE14" s="49"/>
      <c r="AF14" s="48">
        <f>SUM(AF8:AF13)</f>
        <v>0</v>
      </c>
      <c r="AG14" s="48">
        <f>SUM(AG8:AG13)</f>
        <v>0</v>
      </c>
      <c r="AH14" s="50">
        <f>SUM(AH8:AH13)</f>
        <v>0</v>
      </c>
      <c r="AI14" s="49"/>
      <c r="AJ14" s="51">
        <f>SUM(AJ8:AJ13)</f>
        <v>0</v>
      </c>
      <c r="AK14" s="342"/>
      <c r="AL14" s="343"/>
      <c r="AM14" s="344"/>
      <c r="AN14" s="47">
        <f>SUM(AN8:AN13)</f>
        <v>102850000</v>
      </c>
      <c r="AO14" s="52"/>
      <c r="AP14" s="52"/>
      <c r="AQ14" s="49"/>
      <c r="AR14" s="48">
        <f>SUM(AR8:AR13)</f>
        <v>0</v>
      </c>
      <c r="AS14" s="49"/>
      <c r="AT14" s="53">
        <f>SUM(AT8:AT13)</f>
        <v>0</v>
      </c>
      <c r="AU14" s="54">
        <f>SUM(AU8:AU13)</f>
        <v>102850000</v>
      </c>
      <c r="AV14" s="342"/>
      <c r="AW14" s="343"/>
      <c r="AX14" s="343"/>
      <c r="AY14" s="343"/>
      <c r="AZ14" s="343"/>
      <c r="BA14" s="343"/>
    </row>
  </sheetData>
  <sheetProtection formatCells="0" formatColumns="0" formatRows="0" insertRows="0" deleteRows="0" autoFilter="0"/>
  <mergeCells count="22">
    <mergeCell ref="B3:C6"/>
    <mergeCell ref="D3:G4"/>
    <mergeCell ref="H3:I5"/>
    <mergeCell ref="E6:G6"/>
    <mergeCell ref="AV14:BA14"/>
    <mergeCell ref="AO6:AP6"/>
    <mergeCell ref="B14:D14"/>
    <mergeCell ref="L14:AA14"/>
    <mergeCell ref="AY6:BA6"/>
    <mergeCell ref="M6:N6"/>
    <mergeCell ref="O6:Q6"/>
    <mergeCell ref="R6:S6"/>
    <mergeCell ref="AK14:AM14"/>
    <mergeCell ref="T6:V6"/>
    <mergeCell ref="AV6:AX6"/>
    <mergeCell ref="AQ6:AU6"/>
    <mergeCell ref="F5:G5"/>
    <mergeCell ref="AB5:AM5"/>
    <mergeCell ref="W6:AA6"/>
    <mergeCell ref="AB6:AF6"/>
    <mergeCell ref="AG6:AI6"/>
    <mergeCell ref="AJ6:AM6"/>
  </mergeCells>
  <conditionalFormatting sqref="F5 E6">
    <cfRule type="containsText" dxfId="10"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3 AF8:AF13 AM8:AP13 AU8:AV13">
    <cfRule type="expression" dxfId="9" priority="1">
      <formula>+_xlfn.ISFORMULA(AA8)</formula>
    </cfRule>
  </conditionalFormatting>
  <dataValidations count="9">
    <dataValidation type="list" allowBlank="1" showInputMessage="1" showErrorMessage="1" sqref="AX8:AX13" xr:uid="{00000000-0002-0000-0000-000008000000}">
      <formula1>"Por iniciar,En ejecucion,Suspendido,Terminado,Liquidado"</formula1>
    </dataValidation>
    <dataValidation type="list" allowBlank="1" showInputMessage="1" showErrorMessage="1" sqref="H8:H13" xr:uid="{00000000-0002-0000-0000-000007000000}">
      <formula1>"OTRO SECTOR"</formula1>
    </dataValidation>
    <dataValidation type="list" allowBlank="1" showInputMessage="1" showErrorMessage="1" sqref="L8:L13" xr:uid="{00000000-0002-0000-0000-000006000000}">
      <formula1>"DIRECTA"</formula1>
    </dataValidation>
    <dataValidation type="list" allowBlank="1" showInputMessage="1" showErrorMessage="1" sqref="I8:I13" xr:uid="{00000000-0002-0000-0000-000005000000}">
      <formula1>"FUNCIONAMIENTO,INVERSION,OTROS"</formula1>
    </dataValidation>
    <dataValidation type="list" allowBlank="1" showInputMessage="1" showErrorMessage="1" sqref="BA8:BA13" xr:uid="{00000000-0002-0000-0000-000004000000}">
      <formula1>"SI,NA por TIPO Contrato"</formula1>
    </dataValidation>
    <dataValidation type="list" allowBlank="1" showInputMessage="1" showErrorMessage="1" sqref="AZ8:AZ13"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13 AQ8:AQ13 AO8:AO13" xr:uid="{00000000-0002-0000-0000-000000000000}">
      <formula1>"SI,NO"</formula1>
    </dataValidation>
  </dataValidations>
  <hyperlinks>
    <hyperlink ref="AY8" r:id="rId1" xr:uid="{30404135-B554-49D0-ABEE-CAB746A35821}"/>
    <hyperlink ref="AY9" r:id="rId2" xr:uid="{493D1626-1145-491A-9E98-DFF0BE78A6AF}"/>
  </hyperlinks>
  <pageMargins left="0.7" right="0.7" top="0.75" bottom="0.75" header="0.3" footer="0.3"/>
  <pageSetup orientation="portrait" horizontalDpi="300" verticalDpi="3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EE482-860D-4D8D-AA2D-50E998438C5D}">
  <dimension ref="A1:BT13"/>
  <sheetViews>
    <sheetView showGridLines="0" workbookViewId="0">
      <selection activeCell="Q15" sqref="Q15"/>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140625" customWidth="1"/>
    <col min="6" max="6" width="15.7109375" customWidth="1"/>
    <col min="7" max="7" width="13.5703125" customWidth="1"/>
    <col min="8" max="8" width="14" customWidth="1"/>
    <col min="9" max="9" width="17.42578125" customWidth="1"/>
    <col min="10" max="10" width="18.42578125" customWidth="1"/>
    <col min="11" max="11" width="13.42578125" bestFit="1" customWidth="1"/>
    <col min="12" max="12" width="13.42578125" customWidth="1"/>
    <col min="13" max="13" width="19.28515625" customWidth="1"/>
    <col min="14" max="14" width="12.7109375" customWidth="1"/>
    <col min="16" max="16" width="12.42578125" customWidth="1"/>
    <col min="17" max="17" width="14.140625" customWidth="1"/>
    <col min="18" max="18" width="14.7109375" customWidth="1"/>
    <col min="19" max="19" width="12.7109375" customWidth="1"/>
    <col min="20" max="20" width="14.140625" customWidth="1"/>
    <col min="21" max="21" width="14.42578125" customWidth="1"/>
    <col min="22" max="22" width="23.425781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317"/>
      <c r="C3" s="318"/>
      <c r="D3" s="323" t="s">
        <v>70</v>
      </c>
      <c r="E3" s="324"/>
      <c r="F3" s="324"/>
      <c r="G3" s="325"/>
      <c r="H3" s="329" t="s">
        <v>0</v>
      </c>
      <c r="I3" s="330"/>
      <c r="J3" s="4" t="s">
        <v>75</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319"/>
      <c r="C4" s="320"/>
      <c r="D4" s="326"/>
      <c r="E4" s="327"/>
      <c r="F4" s="327"/>
      <c r="G4" s="328"/>
      <c r="H4" s="331"/>
      <c r="I4" s="332"/>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319"/>
      <c r="C5" s="320"/>
      <c r="D5" s="7" t="s">
        <v>141</v>
      </c>
      <c r="E5" s="8"/>
      <c r="F5" s="335" t="s">
        <v>100</v>
      </c>
      <c r="G5" s="335"/>
      <c r="H5" s="333"/>
      <c r="I5" s="334"/>
      <c r="J5" s="10">
        <f>+K6*J4</f>
        <v>54600000</v>
      </c>
      <c r="K5" s="11" t="s">
        <v>2</v>
      </c>
      <c r="L5" s="5"/>
      <c r="M5" s="5"/>
      <c r="N5" s="5"/>
      <c r="O5" s="5"/>
      <c r="P5" s="5"/>
      <c r="Q5" s="5"/>
      <c r="R5" s="5"/>
      <c r="S5" s="5"/>
      <c r="T5" s="5"/>
      <c r="U5" s="5"/>
      <c r="V5" s="6"/>
      <c r="W5" s="6"/>
      <c r="X5" s="6"/>
      <c r="Y5" s="6"/>
      <c r="Z5" s="6"/>
      <c r="AA5" s="6"/>
      <c r="AB5" s="336" t="s">
        <v>3</v>
      </c>
      <c r="AC5" s="337"/>
      <c r="AD5" s="337"/>
      <c r="AE5" s="337"/>
      <c r="AF5" s="337"/>
      <c r="AG5" s="337"/>
      <c r="AH5" s="337"/>
      <c r="AI5" s="337"/>
      <c r="AJ5" s="337"/>
      <c r="AK5" s="337"/>
      <c r="AL5" s="337"/>
      <c r="AM5" s="338"/>
      <c r="AN5" s="5"/>
      <c r="AO5" s="5"/>
      <c r="AP5" s="5"/>
      <c r="AQ5" s="5"/>
      <c r="AR5" s="5"/>
      <c r="AS5" s="5"/>
      <c r="AT5" s="5"/>
      <c r="AU5" s="5"/>
      <c r="AV5" s="5"/>
      <c r="AW5" s="5"/>
      <c r="AX5" s="5"/>
      <c r="AY5" s="5"/>
      <c r="AZ5" s="5"/>
      <c r="BA5" s="5"/>
    </row>
    <row r="6" spans="1:72" s="12" customFormat="1" ht="23.25" customHeight="1" thickBot="1" x14ac:dyDescent="0.3">
      <c r="B6" s="321"/>
      <c r="C6" s="322"/>
      <c r="D6" s="13" t="s">
        <v>4</v>
      </c>
      <c r="E6" s="345" t="s">
        <v>531</v>
      </c>
      <c r="F6" s="345"/>
      <c r="G6" s="346"/>
      <c r="H6" s="36" t="s">
        <v>76</v>
      </c>
      <c r="I6" s="37"/>
      <c r="J6" s="38"/>
      <c r="K6" s="35">
        <v>1300000</v>
      </c>
      <c r="L6" s="5"/>
      <c r="M6" s="314" t="s">
        <v>5</v>
      </c>
      <c r="N6" s="315"/>
      <c r="O6" s="314" t="s">
        <v>6</v>
      </c>
      <c r="P6" s="315"/>
      <c r="Q6" s="316"/>
      <c r="R6" s="347" t="s">
        <v>7</v>
      </c>
      <c r="S6" s="348"/>
      <c r="T6" s="314" t="s">
        <v>8</v>
      </c>
      <c r="U6" s="315"/>
      <c r="V6" s="315"/>
      <c r="W6" s="336" t="s">
        <v>9</v>
      </c>
      <c r="X6" s="337"/>
      <c r="Y6" s="337"/>
      <c r="Z6" s="337"/>
      <c r="AA6" s="338"/>
      <c r="AB6" s="336" t="s">
        <v>10</v>
      </c>
      <c r="AC6" s="337"/>
      <c r="AD6" s="337"/>
      <c r="AE6" s="337"/>
      <c r="AF6" s="338"/>
      <c r="AG6" s="314" t="s">
        <v>11</v>
      </c>
      <c r="AH6" s="315"/>
      <c r="AI6" s="316"/>
      <c r="AJ6" s="314" t="s">
        <v>12</v>
      </c>
      <c r="AK6" s="315"/>
      <c r="AL6" s="315"/>
      <c r="AM6" s="316"/>
      <c r="AN6" s="5"/>
      <c r="AO6" s="314" t="s">
        <v>77</v>
      </c>
      <c r="AP6" s="316"/>
      <c r="AQ6" s="314" t="s">
        <v>13</v>
      </c>
      <c r="AR6" s="315"/>
      <c r="AS6" s="315"/>
      <c r="AT6" s="315"/>
      <c r="AU6" s="316"/>
      <c r="AV6" s="314" t="s">
        <v>73</v>
      </c>
      <c r="AW6" s="315"/>
      <c r="AX6" s="316"/>
      <c r="AY6" s="314" t="s">
        <v>14</v>
      </c>
      <c r="AZ6" s="315"/>
      <c r="BA6" s="316"/>
    </row>
    <row r="7" spans="1:72" s="22" customFormat="1" ht="77.25" thickBot="1" x14ac:dyDescent="0.3">
      <c r="A7" s="14"/>
      <c r="B7" s="134" t="s">
        <v>15</v>
      </c>
      <c r="C7" s="135" t="s">
        <v>16</v>
      </c>
      <c r="D7" s="141" t="s">
        <v>17</v>
      </c>
      <c r="E7" s="142" t="s">
        <v>18</v>
      </c>
      <c r="F7" s="142" t="s">
        <v>19</v>
      </c>
      <c r="G7" s="141" t="s">
        <v>20</v>
      </c>
      <c r="H7" s="134" t="s">
        <v>21</v>
      </c>
      <c r="I7" s="134" t="s">
        <v>71</v>
      </c>
      <c r="J7" s="134" t="s">
        <v>22</v>
      </c>
      <c r="K7" s="134" t="s">
        <v>23</v>
      </c>
      <c r="L7" s="134" t="s">
        <v>24</v>
      </c>
      <c r="M7" s="134" t="s">
        <v>25</v>
      </c>
      <c r="N7" s="135" t="s">
        <v>26</v>
      </c>
      <c r="O7" s="135" t="s">
        <v>27</v>
      </c>
      <c r="P7" s="134" t="s">
        <v>28</v>
      </c>
      <c r="Q7" s="134" t="s">
        <v>29</v>
      </c>
      <c r="R7" s="134" t="s">
        <v>30</v>
      </c>
      <c r="S7" s="134" t="s">
        <v>31</v>
      </c>
      <c r="T7" s="134" t="s">
        <v>32</v>
      </c>
      <c r="U7" s="135" t="s">
        <v>33</v>
      </c>
      <c r="V7" s="134" t="s">
        <v>34</v>
      </c>
      <c r="W7" s="134" t="s">
        <v>69</v>
      </c>
      <c r="X7" s="134" t="s">
        <v>35</v>
      </c>
      <c r="Y7" s="134" t="s">
        <v>36</v>
      </c>
      <c r="Z7" s="140" t="s">
        <v>37</v>
      </c>
      <c r="AA7" s="139" t="s">
        <v>38</v>
      </c>
      <c r="AB7" s="134" t="s">
        <v>39</v>
      </c>
      <c r="AC7" s="134" t="s">
        <v>40</v>
      </c>
      <c r="AD7" s="134" t="s">
        <v>41</v>
      </c>
      <c r="AE7" s="140" t="s">
        <v>42</v>
      </c>
      <c r="AF7" s="139" t="s">
        <v>43</v>
      </c>
      <c r="AG7" s="134" t="s">
        <v>44</v>
      </c>
      <c r="AH7" s="134" t="s">
        <v>45</v>
      </c>
      <c r="AI7" s="140" t="s">
        <v>46</v>
      </c>
      <c r="AJ7" s="134" t="s">
        <v>47</v>
      </c>
      <c r="AK7" s="140" t="s">
        <v>48</v>
      </c>
      <c r="AL7" s="140" t="s">
        <v>49</v>
      </c>
      <c r="AM7" s="139" t="s">
        <v>50</v>
      </c>
      <c r="AN7" s="139" t="s">
        <v>51</v>
      </c>
      <c r="AO7" s="134" t="s">
        <v>78</v>
      </c>
      <c r="AP7" s="134" t="s">
        <v>79</v>
      </c>
      <c r="AQ7" s="134" t="s">
        <v>52</v>
      </c>
      <c r="AR7" s="134" t="s">
        <v>53</v>
      </c>
      <c r="AS7" s="134" t="s">
        <v>54</v>
      </c>
      <c r="AT7" s="138" t="s">
        <v>55</v>
      </c>
      <c r="AU7" s="137" t="s">
        <v>56</v>
      </c>
      <c r="AV7" s="136" t="s">
        <v>57</v>
      </c>
      <c r="AW7" s="134" t="s">
        <v>58</v>
      </c>
      <c r="AX7" s="134" t="s">
        <v>59</v>
      </c>
      <c r="AY7" s="135" t="s">
        <v>60</v>
      </c>
      <c r="AZ7" s="135" t="s">
        <v>61</v>
      </c>
      <c r="BA7" s="135" t="s">
        <v>62</v>
      </c>
      <c r="BB7" s="21"/>
      <c r="BC7" s="21"/>
      <c r="BD7" s="21"/>
      <c r="BE7" s="21"/>
      <c r="BF7" s="21"/>
      <c r="BG7" s="21"/>
      <c r="BH7" s="21"/>
      <c r="BI7" s="21"/>
      <c r="BJ7" s="21"/>
      <c r="BK7" s="21"/>
      <c r="BL7" s="21"/>
      <c r="BM7" s="21"/>
      <c r="BN7" s="21"/>
      <c r="BO7" s="21"/>
      <c r="BP7" s="21"/>
      <c r="BQ7" s="21"/>
      <c r="BR7" s="21"/>
      <c r="BS7" s="21"/>
      <c r="BT7" s="21"/>
    </row>
    <row r="8" spans="1:72" s="200" customFormat="1" ht="25.5" x14ac:dyDescent="0.25">
      <c r="B8" s="55">
        <v>2024</v>
      </c>
      <c r="C8" s="55">
        <v>891780111</v>
      </c>
      <c r="D8" s="56" t="s">
        <v>63</v>
      </c>
      <c r="E8" s="56" t="s">
        <v>530</v>
      </c>
      <c r="F8" s="201" t="s">
        <v>529</v>
      </c>
      <c r="G8" s="55">
        <v>0</v>
      </c>
      <c r="H8" s="55" t="s">
        <v>72</v>
      </c>
      <c r="I8" s="56" t="s">
        <v>64</v>
      </c>
      <c r="J8" s="196" t="s">
        <v>1966</v>
      </c>
      <c r="K8" s="56">
        <v>16500000</v>
      </c>
      <c r="L8" s="55" t="s">
        <v>67</v>
      </c>
      <c r="M8" s="59" t="s">
        <v>528</v>
      </c>
      <c r="N8" s="60">
        <v>1083012685</v>
      </c>
      <c r="O8" s="202" t="s">
        <v>1971</v>
      </c>
      <c r="P8" s="111">
        <v>45313</v>
      </c>
      <c r="Q8" s="202" t="s">
        <v>1972</v>
      </c>
      <c r="R8" s="111">
        <v>45316</v>
      </c>
      <c r="S8" s="56">
        <v>16500000</v>
      </c>
      <c r="T8" s="55" t="s">
        <v>66</v>
      </c>
      <c r="U8" s="201">
        <v>36694632</v>
      </c>
      <c r="V8" s="201" t="s">
        <v>511</v>
      </c>
      <c r="W8" s="111">
        <v>45316</v>
      </c>
      <c r="X8" s="111">
        <v>45316</v>
      </c>
      <c r="Y8" s="111" t="s">
        <v>74</v>
      </c>
      <c r="Z8" s="111">
        <v>45473</v>
      </c>
      <c r="AA8" s="201">
        <f>+IF(Y8="1800-01-01",Z8-X8,Z8-Y8)</f>
        <v>157</v>
      </c>
      <c r="AB8" s="56">
        <v>0</v>
      </c>
      <c r="AC8" s="56">
        <v>0</v>
      </c>
      <c r="AD8" s="56">
        <v>0</v>
      </c>
      <c r="AE8" s="66" t="s">
        <v>74</v>
      </c>
      <c r="AF8" s="201">
        <f>+IF(AE8="1800-01-01",0,AE8-Z8)</f>
        <v>0</v>
      </c>
      <c r="AG8" s="56">
        <v>0</v>
      </c>
      <c r="AH8" s="56">
        <v>0</v>
      </c>
      <c r="AI8" s="111" t="s">
        <v>74</v>
      </c>
      <c r="AJ8" s="55">
        <v>0</v>
      </c>
      <c r="AK8" s="111" t="s">
        <v>74</v>
      </c>
      <c r="AL8" s="111" t="s">
        <v>74</v>
      </c>
      <c r="AM8" s="201">
        <f>+IF(AK8="1800-01-01",0,AL8-AK8)</f>
        <v>0</v>
      </c>
      <c r="AN8" s="201">
        <f>+K8+AC8-AH8</f>
        <v>16500000</v>
      </c>
      <c r="AO8" s="55" t="s">
        <v>66</v>
      </c>
      <c r="AP8" s="56">
        <v>16500000</v>
      </c>
      <c r="AQ8" s="55" t="s">
        <v>95</v>
      </c>
      <c r="AR8" s="56">
        <v>0</v>
      </c>
      <c r="AS8" s="112" t="s">
        <v>74</v>
      </c>
      <c r="AT8" s="67">
        <v>0</v>
      </c>
      <c r="AU8" s="68">
        <f>AN8-AT8</f>
        <v>16500000</v>
      </c>
      <c r="AV8" s="69">
        <f>+IFERROR(AT8/AN8,"_")</f>
        <v>0</v>
      </c>
      <c r="AW8" s="112" t="s">
        <v>74</v>
      </c>
      <c r="AX8" s="55" t="s">
        <v>106</v>
      </c>
      <c r="AY8" s="188" t="s">
        <v>527</v>
      </c>
      <c r="AZ8" s="55" t="s">
        <v>66</v>
      </c>
      <c r="BA8" s="55" t="s">
        <v>66</v>
      </c>
    </row>
    <row r="9" spans="1:72" x14ac:dyDescent="0.25">
      <c r="B9" s="73">
        <v>2024</v>
      </c>
      <c r="C9" s="70">
        <v>891780111</v>
      </c>
      <c r="D9" s="71" t="s">
        <v>63</v>
      </c>
      <c r="E9" s="72" t="s">
        <v>526</v>
      </c>
      <c r="F9" s="80" t="s">
        <v>525</v>
      </c>
      <c r="G9" s="73">
        <v>0</v>
      </c>
      <c r="H9" s="73" t="s">
        <v>72</v>
      </c>
      <c r="I9" s="71" t="s">
        <v>64</v>
      </c>
      <c r="J9" s="192" t="s">
        <v>1967</v>
      </c>
      <c r="K9" s="72">
        <v>2520000</v>
      </c>
      <c r="L9" s="70" t="s">
        <v>67</v>
      </c>
      <c r="M9" s="72" t="s">
        <v>512</v>
      </c>
      <c r="N9" s="75">
        <v>1083018887</v>
      </c>
      <c r="O9" s="72">
        <v>134</v>
      </c>
      <c r="P9" s="117">
        <v>45313</v>
      </c>
      <c r="Q9" s="72">
        <v>4020000</v>
      </c>
      <c r="R9" s="117">
        <v>45316</v>
      </c>
      <c r="S9" s="72">
        <v>2520000</v>
      </c>
      <c r="T9" s="73" t="s">
        <v>66</v>
      </c>
      <c r="U9" s="80">
        <v>36694632</v>
      </c>
      <c r="V9" s="80" t="s">
        <v>511</v>
      </c>
      <c r="W9" s="116">
        <v>45316</v>
      </c>
      <c r="X9" s="116">
        <v>45316</v>
      </c>
      <c r="Y9" s="116" t="s">
        <v>74</v>
      </c>
      <c r="Z9" s="116">
        <v>45322</v>
      </c>
      <c r="AA9" s="80">
        <f>+IF(Y9="1800-01-01",Z9-X9,Z9-Y9)</f>
        <v>6</v>
      </c>
      <c r="AB9" s="72">
        <v>0</v>
      </c>
      <c r="AC9" s="72">
        <v>0</v>
      </c>
      <c r="AD9" s="72">
        <v>0</v>
      </c>
      <c r="AE9" s="81" t="s">
        <v>74</v>
      </c>
      <c r="AF9" s="80">
        <f>+IF(AE9="1800-01-01",0,AE9-Z9)</f>
        <v>0</v>
      </c>
      <c r="AG9" s="72">
        <v>0</v>
      </c>
      <c r="AH9" s="72">
        <v>0</v>
      </c>
      <c r="AI9" s="117" t="s">
        <v>74</v>
      </c>
      <c r="AJ9" s="73">
        <v>0</v>
      </c>
      <c r="AK9" s="73" t="s">
        <v>74</v>
      </c>
      <c r="AL9" s="73" t="s">
        <v>74</v>
      </c>
      <c r="AM9" s="80">
        <f>+IF(AK9="1800-01-01",0,AL9-AK9)</f>
        <v>0</v>
      </c>
      <c r="AN9" s="80">
        <f>+K9+AC9-AH9</f>
        <v>2520000</v>
      </c>
      <c r="AO9" s="73" t="s">
        <v>66</v>
      </c>
      <c r="AP9" s="72">
        <v>2520000</v>
      </c>
      <c r="AQ9" s="73" t="s">
        <v>95</v>
      </c>
      <c r="AR9" s="72">
        <v>0</v>
      </c>
      <c r="AS9" s="118" t="s">
        <v>74</v>
      </c>
      <c r="AT9" s="191">
        <v>0</v>
      </c>
      <c r="AU9" s="83">
        <f>AN9-AT9</f>
        <v>2520000</v>
      </c>
      <c r="AV9" s="84">
        <f>+IFERROR(AT9/AN9,"_")</f>
        <v>0</v>
      </c>
      <c r="AW9" s="118" t="s">
        <v>74</v>
      </c>
      <c r="AX9" s="73" t="s">
        <v>80</v>
      </c>
      <c r="AY9" s="199" t="s">
        <v>524</v>
      </c>
      <c r="AZ9" s="70" t="s">
        <v>66</v>
      </c>
      <c r="BA9" s="70" t="s">
        <v>66</v>
      </c>
      <c r="BB9" s="12"/>
    </row>
    <row r="10" spans="1:72" x14ac:dyDescent="0.25">
      <c r="B10" s="73">
        <v>2024</v>
      </c>
      <c r="C10" s="70">
        <v>891780111</v>
      </c>
      <c r="D10" s="71" t="s">
        <v>63</v>
      </c>
      <c r="E10" s="72" t="s">
        <v>523</v>
      </c>
      <c r="F10" s="80" t="s">
        <v>522</v>
      </c>
      <c r="G10" s="73">
        <v>0</v>
      </c>
      <c r="H10" s="73" t="s">
        <v>72</v>
      </c>
      <c r="I10" s="71" t="s">
        <v>64</v>
      </c>
      <c r="J10" s="197" t="s">
        <v>1968</v>
      </c>
      <c r="K10" s="72">
        <v>19250000</v>
      </c>
      <c r="L10" s="70" t="s">
        <v>67</v>
      </c>
      <c r="M10" s="72" t="s">
        <v>521</v>
      </c>
      <c r="N10" s="75">
        <v>1083022534</v>
      </c>
      <c r="O10" s="72">
        <v>182</v>
      </c>
      <c r="P10" s="116">
        <v>45321</v>
      </c>
      <c r="Q10" s="72">
        <v>19250000</v>
      </c>
      <c r="R10" s="117">
        <v>45322</v>
      </c>
      <c r="S10" s="72">
        <v>19250000</v>
      </c>
      <c r="T10" s="73" t="s">
        <v>66</v>
      </c>
      <c r="U10" s="80">
        <v>7601831</v>
      </c>
      <c r="V10" s="80" t="s">
        <v>520</v>
      </c>
      <c r="W10" s="116">
        <v>45322</v>
      </c>
      <c r="X10" s="116">
        <v>45323</v>
      </c>
      <c r="Y10" s="116" t="s">
        <v>74</v>
      </c>
      <c r="Z10" s="116">
        <v>45473</v>
      </c>
      <c r="AA10" s="80">
        <f>+IF(Y10="1800-01-01",Z10-X10,Z10-Y10)</f>
        <v>150</v>
      </c>
      <c r="AB10" s="72">
        <v>0</v>
      </c>
      <c r="AC10" s="72">
        <v>0</v>
      </c>
      <c r="AD10" s="72">
        <v>0</v>
      </c>
      <c r="AE10" s="81" t="s">
        <v>74</v>
      </c>
      <c r="AF10" s="80">
        <f>+IF(AE10="1800-01-01",0,AE10-Z10)</f>
        <v>0</v>
      </c>
      <c r="AG10" s="72">
        <v>0</v>
      </c>
      <c r="AH10" s="72">
        <v>0</v>
      </c>
      <c r="AI10" s="117" t="s">
        <v>74</v>
      </c>
      <c r="AJ10" s="73">
        <v>0</v>
      </c>
      <c r="AK10" s="73" t="s">
        <v>74</v>
      </c>
      <c r="AL10" s="73" t="s">
        <v>74</v>
      </c>
      <c r="AM10" s="80">
        <f>+IF(AK10="1800-01-01",0,AL10-AK10)</f>
        <v>0</v>
      </c>
      <c r="AN10" s="80">
        <f>+K10+AC10-AH10</f>
        <v>19250000</v>
      </c>
      <c r="AO10" s="73" t="s">
        <v>66</v>
      </c>
      <c r="AP10" s="72">
        <v>19250000</v>
      </c>
      <c r="AQ10" s="73" t="s">
        <v>95</v>
      </c>
      <c r="AR10" s="72">
        <v>0</v>
      </c>
      <c r="AS10" s="118" t="s">
        <v>74</v>
      </c>
      <c r="AT10" s="191">
        <v>0</v>
      </c>
      <c r="AU10" s="83">
        <f>AN10-AT10</f>
        <v>19250000</v>
      </c>
      <c r="AV10" s="84">
        <f>+IFERROR(AT10/AN10,"_")</f>
        <v>0</v>
      </c>
      <c r="AW10" s="118" t="s">
        <v>74</v>
      </c>
      <c r="AX10" s="73" t="s">
        <v>106</v>
      </c>
      <c r="AY10" s="199" t="s">
        <v>519</v>
      </c>
      <c r="AZ10" s="70" t="s">
        <v>66</v>
      </c>
      <c r="BA10" s="70" t="s">
        <v>66</v>
      </c>
      <c r="BB10" s="12"/>
    </row>
    <row r="11" spans="1:72" x14ac:dyDescent="0.25">
      <c r="B11" s="73">
        <v>2024</v>
      </c>
      <c r="C11" s="70">
        <v>891780111</v>
      </c>
      <c r="D11" s="71" t="s">
        <v>63</v>
      </c>
      <c r="E11" s="72" t="s">
        <v>518</v>
      </c>
      <c r="F11" s="80" t="s">
        <v>517</v>
      </c>
      <c r="G11" s="73">
        <v>0</v>
      </c>
      <c r="H11" s="73" t="s">
        <v>72</v>
      </c>
      <c r="I11" s="71" t="s">
        <v>64</v>
      </c>
      <c r="J11" s="197" t="s">
        <v>1969</v>
      </c>
      <c r="K11" s="72">
        <v>13750000</v>
      </c>
      <c r="L11" s="70" t="s">
        <v>67</v>
      </c>
      <c r="M11" s="72" t="s">
        <v>516</v>
      </c>
      <c r="N11" s="75">
        <v>1082890218</v>
      </c>
      <c r="O11" s="72">
        <v>174</v>
      </c>
      <c r="P11" s="116">
        <v>45320</v>
      </c>
      <c r="Q11" s="72">
        <v>13750000</v>
      </c>
      <c r="R11" s="117">
        <v>45322</v>
      </c>
      <c r="S11" s="72">
        <v>13750000</v>
      </c>
      <c r="T11" s="73" t="s">
        <v>66</v>
      </c>
      <c r="U11" s="80">
        <v>84452426</v>
      </c>
      <c r="V11" s="80" t="s">
        <v>515</v>
      </c>
      <c r="W11" s="116">
        <v>45322</v>
      </c>
      <c r="X11" s="116">
        <v>45323</v>
      </c>
      <c r="Y11" s="116" t="s">
        <v>74</v>
      </c>
      <c r="Z11" s="116">
        <v>45473</v>
      </c>
      <c r="AA11" s="80">
        <f>+IF(Y11="1800-01-01",Z11-X11,Z11-Y11)</f>
        <v>150</v>
      </c>
      <c r="AB11" s="72">
        <v>0</v>
      </c>
      <c r="AC11" s="72">
        <v>0</v>
      </c>
      <c r="AD11" s="72">
        <v>0</v>
      </c>
      <c r="AE11" s="81" t="s">
        <v>74</v>
      </c>
      <c r="AF11" s="80">
        <f>+IF(AE11="1800-01-01",0,AE11-Z11)</f>
        <v>0</v>
      </c>
      <c r="AG11" s="72">
        <v>0</v>
      </c>
      <c r="AH11" s="72">
        <v>0</v>
      </c>
      <c r="AI11" s="117" t="s">
        <v>74</v>
      </c>
      <c r="AJ11" s="73">
        <v>0</v>
      </c>
      <c r="AK11" s="73" t="s">
        <v>74</v>
      </c>
      <c r="AL11" s="73" t="s">
        <v>74</v>
      </c>
      <c r="AM11" s="80">
        <f>+IF(AK11="1800-01-01",0,AL11-AK11)</f>
        <v>0</v>
      </c>
      <c r="AN11" s="80">
        <f>+K11+AC11-AH11</f>
        <v>13750000</v>
      </c>
      <c r="AO11" s="73" t="s">
        <v>66</v>
      </c>
      <c r="AP11" s="72">
        <v>13750000</v>
      </c>
      <c r="AQ11" s="73" t="s">
        <v>95</v>
      </c>
      <c r="AR11" s="72">
        <v>0</v>
      </c>
      <c r="AS11" s="118" t="s">
        <v>74</v>
      </c>
      <c r="AT11" s="191">
        <v>0</v>
      </c>
      <c r="AU11" s="83">
        <f>AN11-AT11</f>
        <v>13750000</v>
      </c>
      <c r="AV11" s="84">
        <f>+IFERROR(AT11/AN11,"_")</f>
        <v>0</v>
      </c>
      <c r="AW11" s="118" t="s">
        <v>74</v>
      </c>
      <c r="AX11" s="73" t="s">
        <v>106</v>
      </c>
      <c r="AY11" s="72" t="s">
        <v>514</v>
      </c>
      <c r="AZ11" s="70" t="s">
        <v>66</v>
      </c>
      <c r="BA11" s="70" t="s">
        <v>66</v>
      </c>
    </row>
    <row r="12" spans="1:72" ht="15.75" thickBot="1" x14ac:dyDescent="0.3">
      <c r="B12" s="122">
        <v>2024</v>
      </c>
      <c r="C12" s="119">
        <v>891780111</v>
      </c>
      <c r="D12" s="120" t="s">
        <v>63</v>
      </c>
      <c r="E12" s="121" t="s">
        <v>2205</v>
      </c>
      <c r="F12" s="170" t="s">
        <v>513</v>
      </c>
      <c r="G12" s="122">
        <v>0</v>
      </c>
      <c r="H12" s="122" t="s">
        <v>72</v>
      </c>
      <c r="I12" s="120" t="s">
        <v>64</v>
      </c>
      <c r="J12" s="198" t="s">
        <v>1970</v>
      </c>
      <c r="K12" s="121">
        <v>25200000</v>
      </c>
      <c r="L12" s="119" t="s">
        <v>67</v>
      </c>
      <c r="M12" s="121" t="s">
        <v>512</v>
      </c>
      <c r="N12" s="124">
        <v>1083018887</v>
      </c>
      <c r="O12" s="121">
        <v>172</v>
      </c>
      <c r="P12" s="129">
        <v>45320</v>
      </c>
      <c r="Q12" s="121">
        <v>25200000</v>
      </c>
      <c r="R12" s="131">
        <v>45322</v>
      </c>
      <c r="S12" s="121">
        <v>25200000</v>
      </c>
      <c r="T12" s="122" t="s">
        <v>66</v>
      </c>
      <c r="U12" s="170">
        <v>36694632</v>
      </c>
      <c r="V12" s="170" t="s">
        <v>511</v>
      </c>
      <c r="W12" s="129">
        <v>45322</v>
      </c>
      <c r="X12" s="129">
        <v>45323</v>
      </c>
      <c r="Y12" s="129" t="s">
        <v>74</v>
      </c>
      <c r="Z12" s="129">
        <v>45473</v>
      </c>
      <c r="AA12" s="170">
        <f>+IF(Y12="1800-01-01",Z12-X12,Z12-Y12)</f>
        <v>150</v>
      </c>
      <c r="AB12" s="121">
        <v>0</v>
      </c>
      <c r="AC12" s="121">
        <v>0</v>
      </c>
      <c r="AD12" s="121">
        <v>0</v>
      </c>
      <c r="AE12" s="130" t="s">
        <v>74</v>
      </c>
      <c r="AF12" s="170">
        <f>+IF(AE12="1800-01-01",0,AE12-Z12)</f>
        <v>0</v>
      </c>
      <c r="AG12" s="121">
        <v>0</v>
      </c>
      <c r="AH12" s="121">
        <v>0</v>
      </c>
      <c r="AI12" s="131" t="s">
        <v>74</v>
      </c>
      <c r="AJ12" s="122">
        <v>0</v>
      </c>
      <c r="AK12" s="122" t="s">
        <v>74</v>
      </c>
      <c r="AL12" s="122" t="s">
        <v>74</v>
      </c>
      <c r="AM12" s="170">
        <f>+IF(AK12="1800-01-01",0,AL12-AK12)</f>
        <v>0</v>
      </c>
      <c r="AN12" s="170">
        <f>+K12+AC12-AH12</f>
        <v>25200000</v>
      </c>
      <c r="AO12" s="122" t="s">
        <v>66</v>
      </c>
      <c r="AP12" s="121">
        <v>25200000</v>
      </c>
      <c r="AQ12" s="122" t="s">
        <v>95</v>
      </c>
      <c r="AR12" s="121">
        <v>0</v>
      </c>
      <c r="AS12" s="132" t="s">
        <v>74</v>
      </c>
      <c r="AT12" s="194">
        <v>0</v>
      </c>
      <c r="AU12" s="171">
        <f>AN12-AT12</f>
        <v>25200000</v>
      </c>
      <c r="AV12" s="172">
        <f>+IFERROR(AT12/AN12,"_")</f>
        <v>0</v>
      </c>
      <c r="AW12" s="132" t="s">
        <v>74</v>
      </c>
      <c r="AX12" s="122" t="s">
        <v>106</v>
      </c>
      <c r="AY12" s="195" t="s">
        <v>510</v>
      </c>
      <c r="AZ12" s="119" t="s">
        <v>66</v>
      </c>
      <c r="BA12" s="119" t="s">
        <v>66</v>
      </c>
    </row>
    <row r="13" spans="1:72" s="23" customFormat="1" ht="15.75" thickBot="1" x14ac:dyDescent="0.3">
      <c r="B13" s="339" t="s">
        <v>68</v>
      </c>
      <c r="C13" s="340"/>
      <c r="D13" s="341"/>
      <c r="E13" s="43">
        <f>+SUBTOTAL(3,E8:E12)</f>
        <v>5</v>
      </c>
      <c r="F13" s="44"/>
      <c r="G13" s="45"/>
      <c r="H13" s="45"/>
      <c r="I13" s="45"/>
      <c r="J13" s="45"/>
      <c r="K13" s="46">
        <f>SUM(K8:K12)</f>
        <v>77220000</v>
      </c>
      <c r="L13" s="342"/>
      <c r="M13" s="343"/>
      <c r="N13" s="343"/>
      <c r="O13" s="343"/>
      <c r="P13" s="343"/>
      <c r="Q13" s="343"/>
      <c r="R13" s="343"/>
      <c r="S13" s="343"/>
      <c r="T13" s="343"/>
      <c r="U13" s="343"/>
      <c r="V13" s="343"/>
      <c r="W13" s="343"/>
      <c r="X13" s="343"/>
      <c r="Y13" s="343"/>
      <c r="Z13" s="343"/>
      <c r="AA13" s="344"/>
      <c r="AB13" s="47">
        <f>SUM(AB8:AB12)</f>
        <v>0</v>
      </c>
      <c r="AC13" s="48">
        <f>SUM(AC8:AC12)</f>
        <v>0</v>
      </c>
      <c r="AD13" s="48">
        <f>SUM(AD8:AD12)</f>
        <v>0</v>
      </c>
      <c r="AE13" s="49"/>
      <c r="AF13" s="48">
        <f>SUM(AF8:AF12)</f>
        <v>0</v>
      </c>
      <c r="AG13" s="48">
        <f>SUM(AG8:AG12)</f>
        <v>0</v>
      </c>
      <c r="AH13" s="50">
        <f>SUM(AH8:AH12)</f>
        <v>0</v>
      </c>
      <c r="AI13" s="49"/>
      <c r="AJ13" s="51">
        <f>SUM(AJ8:AJ12)</f>
        <v>0</v>
      </c>
      <c r="AK13" s="342"/>
      <c r="AL13" s="343"/>
      <c r="AM13" s="344"/>
      <c r="AN13" s="47">
        <f>SUM(AN8:AN12)</f>
        <v>77220000</v>
      </c>
      <c r="AO13" s="52"/>
      <c r="AP13" s="52"/>
      <c r="AQ13" s="49"/>
      <c r="AR13" s="48">
        <f>SUM(AR8:AR12)</f>
        <v>0</v>
      </c>
      <c r="AS13" s="49"/>
      <c r="AT13" s="53">
        <f>SUM(AT8:AT12)</f>
        <v>0</v>
      </c>
      <c r="AU13" s="54">
        <f>SUM(AU8:AU12)</f>
        <v>77220000</v>
      </c>
      <c r="AV13" s="342"/>
      <c r="AW13" s="343"/>
      <c r="AX13" s="343"/>
      <c r="AY13" s="343"/>
      <c r="AZ13" s="343"/>
      <c r="BA13" s="343"/>
    </row>
  </sheetData>
  <sheetProtection formatCells="0" formatColumns="0" formatRows="0" insertRows="0" deleteRows="0" autoFilter="0"/>
  <mergeCells count="22">
    <mergeCell ref="B3:C6"/>
    <mergeCell ref="D3:G4"/>
    <mergeCell ref="H3:I5"/>
    <mergeCell ref="E6:G6"/>
    <mergeCell ref="AV13:BA13"/>
    <mergeCell ref="AO6:AP6"/>
    <mergeCell ref="B13:D13"/>
    <mergeCell ref="L13:AA13"/>
    <mergeCell ref="AY6:BA6"/>
    <mergeCell ref="M6:N6"/>
    <mergeCell ref="O6:Q6"/>
    <mergeCell ref="R6:S6"/>
    <mergeCell ref="AK13:AM13"/>
    <mergeCell ref="T6:V6"/>
    <mergeCell ref="AV6:AX6"/>
    <mergeCell ref="AQ6:AU6"/>
    <mergeCell ref="F5:G5"/>
    <mergeCell ref="AB5:AM5"/>
    <mergeCell ref="W6:AA6"/>
    <mergeCell ref="AB6:AF6"/>
    <mergeCell ref="AG6:AI6"/>
    <mergeCell ref="AJ6:AM6"/>
  </mergeCells>
  <conditionalFormatting sqref="F5 E6">
    <cfRule type="containsText" dxfId="8"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2 AF8:AF12 AM8:AP12 AU8:AV12">
    <cfRule type="expression" dxfId="7" priority="1">
      <formula>+_xlfn.ISFORMULA(AA8)</formula>
    </cfRule>
  </conditionalFormatting>
  <dataValidations count="8">
    <dataValidation type="list" allowBlank="1" showInputMessage="1" showErrorMessage="1" sqref="AX8:AX12" xr:uid="{63DA7620-CE4C-4F8A-896E-61CFBC4FF58E}">
      <formula1>"Por iniciar,En ejecucion,Suspendido,Terminado,Liquidado"</formula1>
    </dataValidation>
    <dataValidation type="list" allowBlank="1" showInputMessage="1" showErrorMessage="1" sqref="H8:H12" xr:uid="{9F0679C5-E460-4719-9FF0-8912C2B0199E}">
      <formula1>"OTRO SECTOR"</formula1>
    </dataValidation>
    <dataValidation type="list" allowBlank="1" showInputMessage="1" showErrorMessage="1" sqref="L8:L12" xr:uid="{EE8EE2F2-8BC1-46D7-B28C-9776309D777D}">
      <formula1>"DIRECTA"</formula1>
    </dataValidation>
    <dataValidation type="list" allowBlank="1" showInputMessage="1" showErrorMessage="1" sqref="I8:I12" xr:uid="{824282D2-6949-47C9-9CE1-93CEB98509B5}">
      <formula1>"FUNCIONAMIENTO,INVERSION,OTROS"</formula1>
    </dataValidation>
    <dataValidation type="list" allowBlank="1" showInputMessage="1" showErrorMessage="1" sqref="AZ8:BA12" xr:uid="{2D82EE60-D046-4CAD-A681-3DC6FAB5153E}">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2 AO8:AO12 AQ8:AQ12" xr:uid="{301B71B2-D3E4-4E77-88BC-DCB7485E0C66}">
      <formula1>"SI,NO"</formula1>
    </dataValidation>
  </dataValidations>
  <hyperlinks>
    <hyperlink ref="AY8" r:id="rId1" xr:uid="{DB8D5200-D3D3-4FAA-B9B1-2C127E67FF2C}"/>
    <hyperlink ref="AY9" r:id="rId2" xr:uid="{772D97A1-977D-4B04-9BA3-49F27E6E3535}"/>
    <hyperlink ref="AY12" r:id="rId3" xr:uid="{C982BE40-4D3A-4102-963F-779A5567583C}"/>
    <hyperlink ref="AY10" r:id="rId4" xr:uid="{1963C0F1-4A03-4E2E-B73A-43ADB4A805B0}"/>
  </hyperlinks>
  <pageMargins left="0.7" right="0.7" top="0.75" bottom="0.75" header="0.3" footer="0.3"/>
  <pageSetup orientation="portrait" horizontalDpi="300" verticalDpi="30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410F-1BC3-4274-A3FF-742A5A419382}">
  <dimension ref="A1:Q25"/>
  <sheetViews>
    <sheetView workbookViewId="0">
      <selection sqref="A1:Q25"/>
    </sheetView>
  </sheetViews>
  <sheetFormatPr baseColWidth="10" defaultRowHeight="15" x14ac:dyDescent="0.25"/>
  <sheetData>
    <row r="1" spans="1:17" ht="15" customHeight="1" x14ac:dyDescent="0.25">
      <c r="A1" s="356" t="s">
        <v>1974</v>
      </c>
      <c r="B1" s="356"/>
      <c r="C1" s="356"/>
      <c r="D1" s="356"/>
      <c r="E1" s="356"/>
      <c r="F1" s="356"/>
      <c r="G1" s="356"/>
      <c r="H1" s="356"/>
      <c r="I1" s="356"/>
      <c r="J1" s="356"/>
      <c r="K1" s="356"/>
      <c r="L1" s="356"/>
      <c r="M1" s="356"/>
      <c r="N1" s="356"/>
      <c r="O1" s="356"/>
      <c r="P1" s="356"/>
      <c r="Q1" s="356"/>
    </row>
    <row r="2" spans="1:17" ht="15" customHeight="1" x14ac:dyDescent="0.25">
      <c r="A2" s="356"/>
      <c r="B2" s="356"/>
      <c r="C2" s="356"/>
      <c r="D2" s="356"/>
      <c r="E2" s="356"/>
      <c r="F2" s="356"/>
      <c r="G2" s="356"/>
      <c r="H2" s="356"/>
      <c r="I2" s="356"/>
      <c r="J2" s="356"/>
      <c r="K2" s="356"/>
      <c r="L2" s="356"/>
      <c r="M2" s="356"/>
      <c r="N2" s="356"/>
      <c r="O2" s="356"/>
      <c r="P2" s="356"/>
      <c r="Q2" s="356"/>
    </row>
    <row r="3" spans="1:17" ht="15" customHeight="1" x14ac:dyDescent="0.25">
      <c r="A3" s="356"/>
      <c r="B3" s="356"/>
      <c r="C3" s="356"/>
      <c r="D3" s="356"/>
      <c r="E3" s="356"/>
      <c r="F3" s="356"/>
      <c r="G3" s="356"/>
      <c r="H3" s="356"/>
      <c r="I3" s="356"/>
      <c r="J3" s="356"/>
      <c r="K3" s="356"/>
      <c r="L3" s="356"/>
      <c r="M3" s="356"/>
      <c r="N3" s="356"/>
      <c r="O3" s="356"/>
      <c r="P3" s="356"/>
      <c r="Q3" s="356"/>
    </row>
    <row r="4" spans="1:17" ht="15" customHeight="1" x14ac:dyDescent="0.25">
      <c r="A4" s="356"/>
      <c r="B4" s="356"/>
      <c r="C4" s="356"/>
      <c r="D4" s="356"/>
      <c r="E4" s="356"/>
      <c r="F4" s="356"/>
      <c r="G4" s="356"/>
      <c r="H4" s="356"/>
      <c r="I4" s="356"/>
      <c r="J4" s="356"/>
      <c r="K4" s="356"/>
      <c r="L4" s="356"/>
      <c r="M4" s="356"/>
      <c r="N4" s="356"/>
      <c r="O4" s="356"/>
      <c r="P4" s="356"/>
      <c r="Q4" s="356"/>
    </row>
    <row r="5" spans="1:17" ht="15" customHeight="1" x14ac:dyDescent="0.25">
      <c r="A5" s="356"/>
      <c r="B5" s="356"/>
      <c r="C5" s="356"/>
      <c r="D5" s="356"/>
      <c r="E5" s="356"/>
      <c r="F5" s="356"/>
      <c r="G5" s="356"/>
      <c r="H5" s="356"/>
      <c r="I5" s="356"/>
      <c r="J5" s="356"/>
      <c r="K5" s="356"/>
      <c r="L5" s="356"/>
      <c r="M5" s="356"/>
      <c r="N5" s="356"/>
      <c r="O5" s="356"/>
      <c r="P5" s="356"/>
      <c r="Q5" s="356"/>
    </row>
    <row r="6" spans="1:17" ht="15" customHeight="1" x14ac:dyDescent="0.25">
      <c r="A6" s="356"/>
      <c r="B6" s="356"/>
      <c r="C6" s="356"/>
      <c r="D6" s="356"/>
      <c r="E6" s="356"/>
      <c r="F6" s="356"/>
      <c r="G6" s="356"/>
      <c r="H6" s="356"/>
      <c r="I6" s="356"/>
      <c r="J6" s="356"/>
      <c r="K6" s="356"/>
      <c r="L6" s="356"/>
      <c r="M6" s="356"/>
      <c r="N6" s="356"/>
      <c r="O6" s="356"/>
      <c r="P6" s="356"/>
      <c r="Q6" s="356"/>
    </row>
    <row r="7" spans="1:17" ht="15" customHeight="1" x14ac:dyDescent="0.25">
      <c r="A7" s="356"/>
      <c r="B7" s="356"/>
      <c r="C7" s="356"/>
      <c r="D7" s="356"/>
      <c r="E7" s="356"/>
      <c r="F7" s="356"/>
      <c r="G7" s="356"/>
      <c r="H7" s="356"/>
      <c r="I7" s="356"/>
      <c r="J7" s="356"/>
      <c r="K7" s="356"/>
      <c r="L7" s="356"/>
      <c r="M7" s="356"/>
      <c r="N7" s="356"/>
      <c r="O7" s="356"/>
      <c r="P7" s="356"/>
      <c r="Q7" s="356"/>
    </row>
    <row r="8" spans="1:17" ht="15" customHeight="1" x14ac:dyDescent="0.25">
      <c r="A8" s="356"/>
      <c r="B8" s="356"/>
      <c r="C8" s="356"/>
      <c r="D8" s="356"/>
      <c r="E8" s="356"/>
      <c r="F8" s="356"/>
      <c r="G8" s="356"/>
      <c r="H8" s="356"/>
      <c r="I8" s="356"/>
      <c r="J8" s="356"/>
      <c r="K8" s="356"/>
      <c r="L8" s="356"/>
      <c r="M8" s="356"/>
      <c r="N8" s="356"/>
      <c r="O8" s="356"/>
      <c r="P8" s="356"/>
      <c r="Q8" s="356"/>
    </row>
    <row r="9" spans="1:17" ht="15" customHeight="1" x14ac:dyDescent="0.25">
      <c r="A9" s="356"/>
      <c r="B9" s="356"/>
      <c r="C9" s="356"/>
      <c r="D9" s="356"/>
      <c r="E9" s="356"/>
      <c r="F9" s="356"/>
      <c r="G9" s="356"/>
      <c r="H9" s="356"/>
      <c r="I9" s="356"/>
      <c r="J9" s="356"/>
      <c r="K9" s="356"/>
      <c r="L9" s="356"/>
      <c r="M9" s="356"/>
      <c r="N9" s="356"/>
      <c r="O9" s="356"/>
      <c r="P9" s="356"/>
      <c r="Q9" s="356"/>
    </row>
    <row r="10" spans="1:17" ht="15" customHeight="1" x14ac:dyDescent="0.25">
      <c r="A10" s="356"/>
      <c r="B10" s="356"/>
      <c r="C10" s="356"/>
      <c r="D10" s="356"/>
      <c r="E10" s="356"/>
      <c r="F10" s="356"/>
      <c r="G10" s="356"/>
      <c r="H10" s="356"/>
      <c r="I10" s="356"/>
      <c r="J10" s="356"/>
      <c r="K10" s="356"/>
      <c r="L10" s="356"/>
      <c r="M10" s="356"/>
      <c r="N10" s="356"/>
      <c r="O10" s="356"/>
      <c r="P10" s="356"/>
      <c r="Q10" s="356"/>
    </row>
    <row r="11" spans="1:17" ht="15" customHeight="1" x14ac:dyDescent="0.25">
      <c r="A11" s="356"/>
      <c r="B11" s="356"/>
      <c r="C11" s="356"/>
      <c r="D11" s="356"/>
      <c r="E11" s="356"/>
      <c r="F11" s="356"/>
      <c r="G11" s="356"/>
      <c r="H11" s="356"/>
      <c r="I11" s="356"/>
      <c r="J11" s="356"/>
      <c r="K11" s="356"/>
      <c r="L11" s="356"/>
      <c r="M11" s="356"/>
      <c r="N11" s="356"/>
      <c r="O11" s="356"/>
      <c r="P11" s="356"/>
      <c r="Q11" s="356"/>
    </row>
    <row r="12" spans="1:17" ht="15" customHeight="1" x14ac:dyDescent="0.25">
      <c r="A12" s="356"/>
      <c r="B12" s="356"/>
      <c r="C12" s="356"/>
      <c r="D12" s="356"/>
      <c r="E12" s="356"/>
      <c r="F12" s="356"/>
      <c r="G12" s="356"/>
      <c r="H12" s="356"/>
      <c r="I12" s="356"/>
      <c r="J12" s="356"/>
      <c r="K12" s="356"/>
      <c r="L12" s="356"/>
      <c r="M12" s="356"/>
      <c r="N12" s="356"/>
      <c r="O12" s="356"/>
      <c r="P12" s="356"/>
      <c r="Q12" s="356"/>
    </row>
    <row r="13" spans="1:17" ht="15" customHeight="1" x14ac:dyDescent="0.25">
      <c r="A13" s="356"/>
      <c r="B13" s="356"/>
      <c r="C13" s="356"/>
      <c r="D13" s="356"/>
      <c r="E13" s="356"/>
      <c r="F13" s="356"/>
      <c r="G13" s="356"/>
      <c r="H13" s="356"/>
      <c r="I13" s="356"/>
      <c r="J13" s="356"/>
      <c r="K13" s="356"/>
      <c r="L13" s="356"/>
      <c r="M13" s="356"/>
      <c r="N13" s="356"/>
      <c r="O13" s="356"/>
      <c r="P13" s="356"/>
      <c r="Q13" s="356"/>
    </row>
    <row r="14" spans="1:17" ht="15" customHeight="1" x14ac:dyDescent="0.25">
      <c r="A14" s="356"/>
      <c r="B14" s="356"/>
      <c r="C14" s="356"/>
      <c r="D14" s="356"/>
      <c r="E14" s="356"/>
      <c r="F14" s="356"/>
      <c r="G14" s="356"/>
      <c r="H14" s="356"/>
      <c r="I14" s="356"/>
      <c r="J14" s="356"/>
      <c r="K14" s="356"/>
      <c r="L14" s="356"/>
      <c r="M14" s="356"/>
      <c r="N14" s="356"/>
      <c r="O14" s="356"/>
      <c r="P14" s="356"/>
      <c r="Q14" s="356"/>
    </row>
    <row r="15" spans="1:17" ht="15" customHeight="1" x14ac:dyDescent="0.25">
      <c r="A15" s="356"/>
      <c r="B15" s="356"/>
      <c r="C15" s="356"/>
      <c r="D15" s="356"/>
      <c r="E15" s="356"/>
      <c r="F15" s="356"/>
      <c r="G15" s="356"/>
      <c r="H15" s="356"/>
      <c r="I15" s="356"/>
      <c r="J15" s="356"/>
      <c r="K15" s="356"/>
      <c r="L15" s="356"/>
      <c r="M15" s="356"/>
      <c r="N15" s="356"/>
      <c r="O15" s="356"/>
      <c r="P15" s="356"/>
      <c r="Q15" s="356"/>
    </row>
    <row r="16" spans="1:17" ht="15" customHeight="1" x14ac:dyDescent="0.25">
      <c r="A16" s="356"/>
      <c r="B16" s="356"/>
      <c r="C16" s="356"/>
      <c r="D16" s="356"/>
      <c r="E16" s="356"/>
      <c r="F16" s="356"/>
      <c r="G16" s="356"/>
      <c r="H16" s="356"/>
      <c r="I16" s="356"/>
      <c r="J16" s="356"/>
      <c r="K16" s="356"/>
      <c r="L16" s="356"/>
      <c r="M16" s="356"/>
      <c r="N16" s="356"/>
      <c r="O16" s="356"/>
      <c r="P16" s="356"/>
      <c r="Q16" s="356"/>
    </row>
    <row r="17" spans="1:17" ht="15" customHeight="1" x14ac:dyDescent="0.25">
      <c r="A17" s="356"/>
      <c r="B17" s="356"/>
      <c r="C17" s="356"/>
      <c r="D17" s="356"/>
      <c r="E17" s="356"/>
      <c r="F17" s="356"/>
      <c r="G17" s="356"/>
      <c r="H17" s="356"/>
      <c r="I17" s="356"/>
      <c r="J17" s="356"/>
      <c r="K17" s="356"/>
      <c r="L17" s="356"/>
      <c r="M17" s="356"/>
      <c r="N17" s="356"/>
      <c r="O17" s="356"/>
      <c r="P17" s="356"/>
      <c r="Q17" s="356"/>
    </row>
    <row r="18" spans="1:17" ht="15" customHeight="1" x14ac:dyDescent="0.25">
      <c r="A18" s="356"/>
      <c r="B18" s="356"/>
      <c r="C18" s="356"/>
      <c r="D18" s="356"/>
      <c r="E18" s="356"/>
      <c r="F18" s="356"/>
      <c r="G18" s="356"/>
      <c r="H18" s="356"/>
      <c r="I18" s="356"/>
      <c r="J18" s="356"/>
      <c r="K18" s="356"/>
      <c r="L18" s="356"/>
      <c r="M18" s="356"/>
      <c r="N18" s="356"/>
      <c r="O18" s="356"/>
      <c r="P18" s="356"/>
      <c r="Q18" s="356"/>
    </row>
    <row r="19" spans="1:17" ht="15" customHeight="1" x14ac:dyDescent="0.25">
      <c r="A19" s="356"/>
      <c r="B19" s="356"/>
      <c r="C19" s="356"/>
      <c r="D19" s="356"/>
      <c r="E19" s="356"/>
      <c r="F19" s="356"/>
      <c r="G19" s="356"/>
      <c r="H19" s="356"/>
      <c r="I19" s="356"/>
      <c r="J19" s="356"/>
      <c r="K19" s="356"/>
      <c r="L19" s="356"/>
      <c r="M19" s="356"/>
      <c r="N19" s="356"/>
      <c r="O19" s="356"/>
      <c r="P19" s="356"/>
      <c r="Q19" s="356"/>
    </row>
    <row r="20" spans="1:17" ht="15" customHeight="1" x14ac:dyDescent="0.25">
      <c r="A20" s="356"/>
      <c r="B20" s="356"/>
      <c r="C20" s="356"/>
      <c r="D20" s="356"/>
      <c r="E20" s="356"/>
      <c r="F20" s="356"/>
      <c r="G20" s="356"/>
      <c r="H20" s="356"/>
      <c r="I20" s="356"/>
      <c r="J20" s="356"/>
      <c r="K20" s="356"/>
      <c r="L20" s="356"/>
      <c r="M20" s="356"/>
      <c r="N20" s="356"/>
      <c r="O20" s="356"/>
      <c r="P20" s="356"/>
      <c r="Q20" s="356"/>
    </row>
    <row r="21" spans="1:17" ht="15" customHeight="1" x14ac:dyDescent="0.25">
      <c r="A21" s="356"/>
      <c r="B21" s="356"/>
      <c r="C21" s="356"/>
      <c r="D21" s="356"/>
      <c r="E21" s="356"/>
      <c r="F21" s="356"/>
      <c r="G21" s="356"/>
      <c r="H21" s="356"/>
      <c r="I21" s="356"/>
      <c r="J21" s="356"/>
      <c r="K21" s="356"/>
      <c r="L21" s="356"/>
      <c r="M21" s="356"/>
      <c r="N21" s="356"/>
      <c r="O21" s="356"/>
      <c r="P21" s="356"/>
      <c r="Q21" s="356"/>
    </row>
    <row r="22" spans="1:17" ht="15" customHeight="1" x14ac:dyDescent="0.25">
      <c r="A22" s="356"/>
      <c r="B22" s="356"/>
      <c r="C22" s="356"/>
      <c r="D22" s="356"/>
      <c r="E22" s="356"/>
      <c r="F22" s="356"/>
      <c r="G22" s="356"/>
      <c r="H22" s="356"/>
      <c r="I22" s="356"/>
      <c r="J22" s="356"/>
      <c r="K22" s="356"/>
      <c r="L22" s="356"/>
      <c r="M22" s="356"/>
      <c r="N22" s="356"/>
      <c r="O22" s="356"/>
      <c r="P22" s="356"/>
      <c r="Q22" s="356"/>
    </row>
    <row r="23" spans="1:17" ht="15" customHeight="1" x14ac:dyDescent="0.25">
      <c r="A23" s="356"/>
      <c r="B23" s="356"/>
      <c r="C23" s="356"/>
      <c r="D23" s="356"/>
      <c r="E23" s="356"/>
      <c r="F23" s="356"/>
      <c r="G23" s="356"/>
      <c r="H23" s="356"/>
      <c r="I23" s="356"/>
      <c r="J23" s="356"/>
      <c r="K23" s="356"/>
      <c r="L23" s="356"/>
      <c r="M23" s="356"/>
      <c r="N23" s="356"/>
      <c r="O23" s="356"/>
      <c r="P23" s="356"/>
      <c r="Q23" s="356"/>
    </row>
    <row r="24" spans="1:17" ht="15" customHeight="1" x14ac:dyDescent="0.25">
      <c r="A24" s="356"/>
      <c r="B24" s="356"/>
      <c r="C24" s="356"/>
      <c r="D24" s="356"/>
      <c r="E24" s="356"/>
      <c r="F24" s="356"/>
      <c r="G24" s="356"/>
      <c r="H24" s="356"/>
      <c r="I24" s="356"/>
      <c r="J24" s="356"/>
      <c r="K24" s="356"/>
      <c r="L24" s="356"/>
      <c r="M24" s="356"/>
      <c r="N24" s="356"/>
      <c r="O24" s="356"/>
      <c r="P24" s="356"/>
      <c r="Q24" s="356"/>
    </row>
    <row r="25" spans="1:17" ht="15" customHeight="1" x14ac:dyDescent="0.25">
      <c r="A25" s="356"/>
      <c r="B25" s="356"/>
      <c r="C25" s="356"/>
      <c r="D25" s="356"/>
      <c r="E25" s="356"/>
      <c r="F25" s="356"/>
      <c r="G25" s="356"/>
      <c r="H25" s="356"/>
      <c r="I25" s="356"/>
      <c r="J25" s="356"/>
      <c r="K25" s="356"/>
      <c r="L25" s="356"/>
      <c r="M25" s="356"/>
      <c r="N25" s="356"/>
      <c r="O25" s="356"/>
      <c r="P25" s="356"/>
      <c r="Q25" s="356"/>
    </row>
  </sheetData>
  <mergeCells count="1">
    <mergeCell ref="A1:Q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F68432AE0A7C45B88F96FB6FDBC58C" ma:contentTypeVersion="18" ma:contentTypeDescription="Crear nuevo documento." ma:contentTypeScope="" ma:versionID="b2ef38c7255f41113c24065fd7a4e1ba">
  <xsd:schema xmlns:xsd="http://www.w3.org/2001/XMLSchema" xmlns:xs="http://www.w3.org/2001/XMLSchema" xmlns:p="http://schemas.microsoft.com/office/2006/metadata/properties" xmlns:ns3="c70098d3-0894-44c5-a1ba-ffa0f36d66d5" xmlns:ns4="c0317196-af91-4492-8683-1ccc812460d5" targetNamespace="http://schemas.microsoft.com/office/2006/metadata/properties" ma:root="true" ma:fieldsID="a82f523c4b1ed23e99378e43279b6f4c" ns3:_="" ns4:_="">
    <xsd:import namespace="c70098d3-0894-44c5-a1ba-ffa0f36d66d5"/>
    <xsd:import namespace="c0317196-af91-4492-8683-1ccc812460d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0098d3-0894-44c5-a1ba-ffa0f36d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17196-af91-4492-8683-1ccc812460d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70098d3-0894-44c5-a1ba-ffa0f36d66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67E7F-0E42-43BF-B74C-F37D260E8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0098d3-0894-44c5-a1ba-ffa0f36d66d5"/>
    <ds:schemaRef ds:uri="c0317196-af91-4492-8683-1ccc8124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924753-CCBF-4CA7-9DAA-2B4964DA4079}">
  <ds:schemaRefs>
    <ds:schemaRef ds:uri="http://purl.org/dc/terms/"/>
    <ds:schemaRef ds:uri="http://schemas.openxmlformats.org/package/2006/metadata/core-properties"/>
    <ds:schemaRef ds:uri="http://www.w3.org/XML/1998/namespace"/>
    <ds:schemaRef ds:uri="http://schemas.microsoft.com/office/2006/metadata/properties"/>
    <ds:schemaRef ds:uri="c70098d3-0894-44c5-a1ba-ffa0f36d66d5"/>
    <ds:schemaRef ds:uri="http://schemas.microsoft.com/office/2006/documentManagement/types"/>
    <ds:schemaRef ds:uri="c0317196-af91-4492-8683-1ccc812460d5"/>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472DC2E0-87D1-4122-871D-C784BAE88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 CPF</vt:lpstr>
      <vt:lpstr>2. CREO</vt:lpstr>
      <vt:lpstr>3. DAD</vt:lpstr>
      <vt:lpstr>4. FCB</vt:lpstr>
      <vt:lpstr>5. FCE</vt:lpstr>
      <vt:lpstr>6.FCS</vt:lpstr>
      <vt:lpstr>7. FEE</vt:lpstr>
      <vt:lpstr>8. FHU</vt:lpstr>
      <vt:lpstr>9.FIN</vt:lpstr>
      <vt:lpstr>10. VAC</vt:lpstr>
      <vt:lpstr>11. VAD. ADM</vt:lpstr>
      <vt:lpstr>12. VAD. CONT</vt:lpstr>
      <vt:lpstr>13. VEX</vt:lpstr>
      <vt:lpstr>14. 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HOGAR</cp:lastModifiedBy>
  <dcterms:created xsi:type="dcterms:W3CDTF">2023-08-02T15:36:06Z</dcterms:created>
  <dcterms:modified xsi:type="dcterms:W3CDTF">2024-02-15T14:59:42Z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0x0101003FF68432AE0A7C45B88F96FB6FDBC58C</vt:lpwstr>
  </property>
</Properties>
</file>