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4\2. REPORTES PUBLICACIÓN\"/>
    </mc:Choice>
  </mc:AlternateContent>
  <xr:revisionPtr revIDLastSave="0" documentId="13_ncr:1_{5B36ECE8-35B4-4EFE-8893-F5AF2167B735}" xr6:coauthVersionLast="47" xr6:coauthVersionMax="47" xr10:uidLastSave="{00000000-0000-0000-0000-000000000000}"/>
  <bookViews>
    <workbookView xWindow="-120" yWindow="-120" windowWidth="20730" windowHeight="11040" xr2:uid="{00000000-000D-0000-FFFF-FFFF00000000}"/>
  </bookViews>
  <sheets>
    <sheet name="1.CPF" sheetId="10" r:id="rId1"/>
    <sheet name="2.CREO" sheetId="5" r:id="rId2"/>
    <sheet name="3.DAD" sheetId="11" r:id="rId3"/>
    <sheet name="4.FCB" sheetId="2" r:id="rId4"/>
    <sheet name="5.FCE" sheetId="7" r:id="rId5"/>
    <sheet name="6.FCS" sheetId="3" r:id="rId6"/>
    <sheet name="7.FEE" sheetId="1" r:id="rId7"/>
    <sheet name="8.FHU" sheetId="6" r:id="rId8"/>
    <sheet name="9.FIN" sheetId="8" r:id="rId9"/>
    <sheet name="10.VAC" sheetId="9" r:id="rId10"/>
    <sheet name="11.VAD.ADM." sheetId="14" r:id="rId11"/>
    <sheet name="12.VAD.CONT" sheetId="15" r:id="rId12"/>
    <sheet name="13.VEX" sheetId="4" r:id="rId13"/>
    <sheet name="14.VIN" sheetId="13"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'1.CPF'!$A$7:$BT$39</definedName>
    <definedName name="_xlnm._FilterDatabase" localSheetId="9" hidden="1">'10.VAC'!$A$7:$BT$7</definedName>
    <definedName name="_xlnm._FilterDatabase" localSheetId="10" hidden="1">'11.VAD.ADM.'!$A$7:$BT$120</definedName>
    <definedName name="_xlnm._FilterDatabase" localSheetId="11" hidden="1">'12.VAD.CONT'!$A$7:$BT$693</definedName>
    <definedName name="_xlnm._FilterDatabase" localSheetId="12" hidden="1">'13.VEX'!$A$7:$BT$149</definedName>
    <definedName name="_xlnm._FilterDatabase" localSheetId="13" hidden="1">'14.VIN'!$A$7:$BT$214</definedName>
    <definedName name="_xlnm._FilterDatabase" localSheetId="1" hidden="1">'2.CREO'!$A$7:$BT$7</definedName>
    <definedName name="_xlnm._FilterDatabase" localSheetId="2" hidden="1">'3.DAD'!$A$7:$BT$142</definedName>
    <definedName name="_xlnm._FilterDatabase" localSheetId="3" hidden="1">'4.FCB'!$A$7:$BT$7</definedName>
    <definedName name="_xlnm._FilterDatabase" localSheetId="4" hidden="1">'5.FCE'!$A$7:$BT$7</definedName>
    <definedName name="_xlnm._FilterDatabase" localSheetId="5" hidden="1">'6.FCS'!$A$7:$BT$17</definedName>
    <definedName name="_xlnm._FilterDatabase" localSheetId="6" hidden="1">'7.FEE'!$A$7:$BT$29</definedName>
    <definedName name="_xlnm._FilterDatabase" localSheetId="7" hidden="1">'8.FHU'!$A$7:$BT$7</definedName>
    <definedName name="_xlnm._FilterDatabase" localSheetId="8" hidden="1">'9.FIN'!$A$7:$BT$7</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3">[4]Datos!$F$2:$F$10</definedName>
    <definedName name="tipologia" localSheetId="4">[2]Datos!$F$2:$F$10</definedName>
    <definedName name="tipologia">[5]Datos!$F$2:$F$10</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49" i="4" l="1"/>
  <c r="AP693" i="15"/>
  <c r="AP120" i="14"/>
  <c r="J5" i="15"/>
  <c r="AA8" i="15"/>
  <c r="AF8" i="15"/>
  <c r="AM8" i="15"/>
  <c r="AN8" i="15"/>
  <c r="AA9" i="15"/>
  <c r="AF9" i="15"/>
  <c r="AM9" i="15"/>
  <c r="AN9" i="15"/>
  <c r="AA10" i="15"/>
  <c r="AF10" i="15"/>
  <c r="AM10" i="15"/>
  <c r="AN10" i="15"/>
  <c r="AA11" i="15"/>
  <c r="AF11" i="15"/>
  <c r="AM11" i="15"/>
  <c r="AN11" i="15"/>
  <c r="AA12" i="15"/>
  <c r="AF12" i="15"/>
  <c r="AM12" i="15"/>
  <c r="AN12" i="15"/>
  <c r="AA13" i="15"/>
  <c r="AF13" i="15"/>
  <c r="AM13" i="15"/>
  <c r="AN13" i="15"/>
  <c r="AA14" i="15"/>
  <c r="AF14" i="15"/>
  <c r="AM14" i="15"/>
  <c r="AN14" i="15"/>
  <c r="AA15" i="15"/>
  <c r="AF15" i="15"/>
  <c r="AM15" i="15"/>
  <c r="AN15" i="15"/>
  <c r="AA16" i="15"/>
  <c r="AF16" i="15"/>
  <c r="AM16" i="15"/>
  <c r="AN16" i="15"/>
  <c r="AA17" i="15"/>
  <c r="AF17" i="15"/>
  <c r="AM17" i="15"/>
  <c r="AN17" i="15"/>
  <c r="AA18" i="15"/>
  <c r="AF18" i="15"/>
  <c r="AM18" i="15"/>
  <c r="AN18" i="15"/>
  <c r="AA19" i="15"/>
  <c r="AF19" i="15"/>
  <c r="AM19" i="15"/>
  <c r="AN19" i="15"/>
  <c r="AA20" i="15"/>
  <c r="AF20" i="15"/>
  <c r="AM20" i="15"/>
  <c r="AN20" i="15"/>
  <c r="AA21" i="15"/>
  <c r="AF21" i="15"/>
  <c r="AM21" i="15"/>
  <c r="AN21" i="15"/>
  <c r="AA22" i="15"/>
  <c r="AF22" i="15"/>
  <c r="AM22" i="15"/>
  <c r="AN22" i="15"/>
  <c r="AA23" i="15"/>
  <c r="AF23" i="15"/>
  <c r="AM23" i="15"/>
  <c r="AN23" i="15"/>
  <c r="AA24" i="15"/>
  <c r="AF24" i="15"/>
  <c r="AM24" i="15"/>
  <c r="AN24" i="15"/>
  <c r="AA25" i="15"/>
  <c r="AF25" i="15"/>
  <c r="AM25" i="15"/>
  <c r="AN25" i="15"/>
  <c r="AA26" i="15"/>
  <c r="AF26" i="15"/>
  <c r="AM26" i="15"/>
  <c r="AN26" i="15"/>
  <c r="AA27" i="15"/>
  <c r="AF27" i="15"/>
  <c r="AM27" i="15"/>
  <c r="AN27" i="15"/>
  <c r="AA28" i="15"/>
  <c r="AF28" i="15"/>
  <c r="AM28" i="15"/>
  <c r="AN28" i="15"/>
  <c r="AA29" i="15"/>
  <c r="AF29" i="15"/>
  <c r="AM29" i="15"/>
  <c r="AN29" i="15"/>
  <c r="AA30" i="15"/>
  <c r="AF30" i="15"/>
  <c r="AM30" i="15"/>
  <c r="AN30" i="15"/>
  <c r="AA31" i="15"/>
  <c r="AF31" i="15"/>
  <c r="AM31" i="15"/>
  <c r="AN31" i="15"/>
  <c r="AA32" i="15"/>
  <c r="AF32" i="15"/>
  <c r="AM32" i="15"/>
  <c r="AN32" i="15"/>
  <c r="AA33" i="15"/>
  <c r="AF33" i="15"/>
  <c r="AM33" i="15"/>
  <c r="AN33" i="15"/>
  <c r="AA34" i="15"/>
  <c r="AF34" i="15"/>
  <c r="AM34" i="15"/>
  <c r="AN34" i="15"/>
  <c r="AA35" i="15"/>
  <c r="AF35" i="15"/>
  <c r="AM35" i="15"/>
  <c r="AN35" i="15"/>
  <c r="AA36" i="15"/>
  <c r="AF36" i="15"/>
  <c r="AM36" i="15"/>
  <c r="AN36" i="15"/>
  <c r="AA37" i="15"/>
  <c r="AF37" i="15"/>
  <c r="AM37" i="15"/>
  <c r="AN37" i="15"/>
  <c r="AA38" i="15"/>
  <c r="AF38" i="15"/>
  <c r="AM38" i="15"/>
  <c r="AN38" i="15"/>
  <c r="AA39" i="15"/>
  <c r="AF39" i="15"/>
  <c r="AM39" i="15"/>
  <c r="AN39" i="15"/>
  <c r="AA40" i="15"/>
  <c r="AF40" i="15"/>
  <c r="AM40" i="15"/>
  <c r="AN40" i="15"/>
  <c r="AA41" i="15"/>
  <c r="AF41" i="15"/>
  <c r="AM41" i="15"/>
  <c r="AN41" i="15"/>
  <c r="AA42" i="15"/>
  <c r="AF42" i="15"/>
  <c r="AM42" i="15"/>
  <c r="AN42" i="15"/>
  <c r="AA43" i="15"/>
  <c r="AF43" i="15"/>
  <c r="AM43" i="15"/>
  <c r="AN43" i="15"/>
  <c r="AA44" i="15"/>
  <c r="AF44" i="15"/>
  <c r="AM44" i="15"/>
  <c r="AN44" i="15"/>
  <c r="AA45" i="15"/>
  <c r="AF45" i="15"/>
  <c r="AM45" i="15"/>
  <c r="AN45" i="15"/>
  <c r="AA46" i="15"/>
  <c r="AF46" i="15"/>
  <c r="AM46" i="15"/>
  <c r="AN46" i="15"/>
  <c r="AA47" i="15"/>
  <c r="AF47" i="15"/>
  <c r="AM47" i="15"/>
  <c r="AN47" i="15"/>
  <c r="AA48" i="15"/>
  <c r="AF48" i="15"/>
  <c r="AM48" i="15"/>
  <c r="AN48" i="15"/>
  <c r="AA49" i="15"/>
  <c r="AF49" i="15"/>
  <c r="AM49" i="15"/>
  <c r="AN49" i="15"/>
  <c r="AA50" i="15"/>
  <c r="AF50" i="15"/>
  <c r="AM50" i="15"/>
  <c r="AN50" i="15"/>
  <c r="AA51" i="15"/>
  <c r="AF51" i="15"/>
  <c r="AM51" i="15"/>
  <c r="AN51" i="15"/>
  <c r="AA52" i="15"/>
  <c r="AF52" i="15"/>
  <c r="AM52" i="15"/>
  <c r="AN52" i="15"/>
  <c r="AA53" i="15"/>
  <c r="AF53" i="15"/>
  <c r="AM53" i="15"/>
  <c r="AN53" i="15"/>
  <c r="AA54" i="15"/>
  <c r="AF54" i="15"/>
  <c r="AM54" i="15"/>
  <c r="AN54" i="15"/>
  <c r="AA55" i="15"/>
  <c r="AF55" i="15"/>
  <c r="AM55" i="15"/>
  <c r="AN55" i="15"/>
  <c r="AA56" i="15"/>
  <c r="AF56" i="15"/>
  <c r="AM56" i="15"/>
  <c r="AN56" i="15"/>
  <c r="AA57" i="15"/>
  <c r="AF57" i="15"/>
  <c r="AM57" i="15"/>
  <c r="AN57" i="15"/>
  <c r="AA58" i="15"/>
  <c r="AF58" i="15"/>
  <c r="AM58" i="15"/>
  <c r="AN58" i="15"/>
  <c r="AA59" i="15"/>
  <c r="AF59" i="15"/>
  <c r="AM59" i="15"/>
  <c r="AN59" i="15"/>
  <c r="AA60" i="15"/>
  <c r="AF60" i="15"/>
  <c r="AM60" i="15"/>
  <c r="AN60" i="15"/>
  <c r="AA61" i="15"/>
  <c r="AF61" i="15"/>
  <c r="AM61" i="15"/>
  <c r="AN61" i="15"/>
  <c r="AA62" i="15"/>
  <c r="AF62" i="15"/>
  <c r="AM62" i="15"/>
  <c r="AN62" i="15"/>
  <c r="AA63" i="15"/>
  <c r="AF63" i="15"/>
  <c r="AM63" i="15"/>
  <c r="AN63" i="15"/>
  <c r="AA64" i="15"/>
  <c r="AF64" i="15"/>
  <c r="AM64" i="15"/>
  <c r="AN64" i="15"/>
  <c r="AA65" i="15"/>
  <c r="AF65" i="15"/>
  <c r="AM65" i="15"/>
  <c r="AN65" i="15"/>
  <c r="AA66" i="15"/>
  <c r="AF66" i="15"/>
  <c r="AM66" i="15"/>
  <c r="AN66" i="15"/>
  <c r="AA67" i="15"/>
  <c r="AF67" i="15"/>
  <c r="AM67" i="15"/>
  <c r="AN67" i="15"/>
  <c r="AA68" i="15"/>
  <c r="AF68" i="15"/>
  <c r="AM68" i="15"/>
  <c r="AN68" i="15"/>
  <c r="AA69" i="15"/>
  <c r="AF69" i="15"/>
  <c r="AM69" i="15"/>
  <c r="AN69" i="15"/>
  <c r="AA70" i="15"/>
  <c r="AF70" i="15"/>
  <c r="AM70" i="15"/>
  <c r="AN70" i="15"/>
  <c r="AA71" i="15"/>
  <c r="AF71" i="15"/>
  <c r="AM71" i="15"/>
  <c r="AN71" i="15"/>
  <c r="AA72" i="15"/>
  <c r="AF72" i="15"/>
  <c r="AM72" i="15"/>
  <c r="AN72" i="15"/>
  <c r="AA73" i="15"/>
  <c r="AF73" i="15"/>
  <c r="AM73" i="15"/>
  <c r="AN73" i="15"/>
  <c r="AA74" i="15"/>
  <c r="AF74" i="15"/>
  <c r="AM74" i="15"/>
  <c r="AN74" i="15"/>
  <c r="AA75" i="15"/>
  <c r="AF75" i="15"/>
  <c r="AM75" i="15"/>
  <c r="AN75" i="15"/>
  <c r="AA76" i="15"/>
  <c r="AF76" i="15"/>
  <c r="AM76" i="15"/>
  <c r="AN76" i="15"/>
  <c r="AA77" i="15"/>
  <c r="AF77" i="15"/>
  <c r="AM77" i="15"/>
  <c r="AN77" i="15"/>
  <c r="AA78" i="15"/>
  <c r="AF78" i="15"/>
  <c r="AM78" i="15"/>
  <c r="AN78" i="15"/>
  <c r="AA79" i="15"/>
  <c r="AF79" i="15"/>
  <c r="AM79" i="15"/>
  <c r="AN79" i="15"/>
  <c r="AA80" i="15"/>
  <c r="AF80" i="15"/>
  <c r="AM80" i="15"/>
  <c r="AN80" i="15"/>
  <c r="AA81" i="15"/>
  <c r="AF81" i="15"/>
  <c r="AM81" i="15"/>
  <c r="AN81" i="15"/>
  <c r="AA82" i="15"/>
  <c r="AF82" i="15"/>
  <c r="AM82" i="15"/>
  <c r="AN82" i="15"/>
  <c r="AA83" i="15"/>
  <c r="AF83" i="15"/>
  <c r="AM83" i="15"/>
  <c r="AN83" i="15"/>
  <c r="AA84" i="15"/>
  <c r="AF84" i="15"/>
  <c r="AM84" i="15"/>
  <c r="AN84" i="15"/>
  <c r="AA85" i="15"/>
  <c r="AF85" i="15"/>
  <c r="AM85" i="15"/>
  <c r="AN85" i="15"/>
  <c r="AA86" i="15"/>
  <c r="AF86" i="15"/>
  <c r="AM86" i="15"/>
  <c r="AN86" i="15"/>
  <c r="AA87" i="15"/>
  <c r="AF87" i="15"/>
  <c r="AM87" i="15"/>
  <c r="AN87" i="15"/>
  <c r="AA88" i="15"/>
  <c r="AF88" i="15"/>
  <c r="AM88" i="15"/>
  <c r="AN88" i="15"/>
  <c r="AA89" i="15"/>
  <c r="AF89" i="15"/>
  <c r="AM89" i="15"/>
  <c r="AN89" i="15"/>
  <c r="AA90" i="15"/>
  <c r="AF90" i="15"/>
  <c r="AM90" i="15"/>
  <c r="AN90" i="15"/>
  <c r="AA91" i="15"/>
  <c r="AF91" i="15"/>
  <c r="AM91" i="15"/>
  <c r="AN91" i="15"/>
  <c r="AA92" i="15"/>
  <c r="AF92" i="15"/>
  <c r="AM92" i="15"/>
  <c r="AN92" i="15"/>
  <c r="AA93" i="15"/>
  <c r="AF93" i="15"/>
  <c r="AM93" i="15"/>
  <c r="AN93" i="15"/>
  <c r="AU93" i="15" s="1"/>
  <c r="AA94" i="15"/>
  <c r="AF94" i="15"/>
  <c r="AM94" i="15"/>
  <c r="AN94" i="15"/>
  <c r="AA95" i="15"/>
  <c r="AF95" i="15"/>
  <c r="AM95" i="15"/>
  <c r="AN95" i="15"/>
  <c r="AU95" i="15" s="1"/>
  <c r="AA96" i="15"/>
  <c r="AF96" i="15"/>
  <c r="AM96" i="15"/>
  <c r="AN96" i="15"/>
  <c r="AU96" i="15" s="1"/>
  <c r="AA97" i="15"/>
  <c r="AF97" i="15"/>
  <c r="AM97" i="15"/>
  <c r="AN97" i="15"/>
  <c r="AU97" i="15" s="1"/>
  <c r="AV97" i="15"/>
  <c r="AA98" i="15"/>
  <c r="AF98" i="15"/>
  <c r="AM98" i="15"/>
  <c r="AN98" i="15"/>
  <c r="AA99" i="15"/>
  <c r="AF99" i="15"/>
  <c r="AM99" i="15"/>
  <c r="AN99" i="15"/>
  <c r="AU99" i="15" s="1"/>
  <c r="AA100" i="15"/>
  <c r="AF100" i="15"/>
  <c r="AM100" i="15"/>
  <c r="AN100" i="15"/>
  <c r="AA101" i="15"/>
  <c r="AF101" i="15"/>
  <c r="AM101" i="15"/>
  <c r="AN101" i="15"/>
  <c r="AU101" i="15" s="1"/>
  <c r="AA102" i="15"/>
  <c r="AF102" i="15"/>
  <c r="AM102" i="15"/>
  <c r="AN102" i="15"/>
  <c r="AU102" i="15" s="1"/>
  <c r="AA103" i="15"/>
  <c r="AF103" i="15"/>
  <c r="AM103" i="15"/>
  <c r="AN103" i="15"/>
  <c r="AU103" i="15" s="1"/>
  <c r="AA104" i="15"/>
  <c r="AF104" i="15"/>
  <c r="AM104" i="15"/>
  <c r="AN104" i="15"/>
  <c r="AA105" i="15"/>
  <c r="AF105" i="15"/>
  <c r="AM105" i="15"/>
  <c r="AN105" i="15"/>
  <c r="AU105" i="15" s="1"/>
  <c r="AA106" i="15"/>
  <c r="AF106" i="15"/>
  <c r="AM106" i="15"/>
  <c r="AN106" i="15"/>
  <c r="AA107" i="15"/>
  <c r="AF107" i="15"/>
  <c r="AM107" i="15"/>
  <c r="AN107" i="15"/>
  <c r="AU107" i="15" s="1"/>
  <c r="AA108" i="15"/>
  <c r="AF108" i="15"/>
  <c r="AM108" i="15"/>
  <c r="AN108" i="15"/>
  <c r="AU108" i="15" s="1"/>
  <c r="AA109" i="15"/>
  <c r="AF109" i="15"/>
  <c r="AM109" i="15"/>
  <c r="AN109" i="15"/>
  <c r="AU109" i="15" s="1"/>
  <c r="AA110" i="15"/>
  <c r="AF110" i="15"/>
  <c r="AM110" i="15"/>
  <c r="AN110" i="15"/>
  <c r="AA111" i="15"/>
  <c r="AF111" i="15"/>
  <c r="AM111" i="15"/>
  <c r="AN111" i="15"/>
  <c r="AU111" i="15" s="1"/>
  <c r="AA112" i="15"/>
  <c r="AF112" i="15"/>
  <c r="AM112" i="15"/>
  <c r="AN112" i="15"/>
  <c r="AA113" i="15"/>
  <c r="AF113" i="15"/>
  <c r="AM113" i="15"/>
  <c r="AN113" i="15"/>
  <c r="AU113" i="15" s="1"/>
  <c r="AA114" i="15"/>
  <c r="AF114" i="15"/>
  <c r="AM114" i="15"/>
  <c r="AN114" i="15"/>
  <c r="AU114" i="15" s="1"/>
  <c r="AA115" i="15"/>
  <c r="AF115" i="15"/>
  <c r="AM115" i="15"/>
  <c r="AN115" i="15"/>
  <c r="AU115" i="15" s="1"/>
  <c r="AV115" i="15"/>
  <c r="AA116" i="15"/>
  <c r="AF116" i="15"/>
  <c r="AM116" i="15"/>
  <c r="AN116" i="15"/>
  <c r="AA117" i="15"/>
  <c r="AF117" i="15"/>
  <c r="AM117" i="15"/>
  <c r="AN117" i="15"/>
  <c r="AA118" i="15"/>
  <c r="AF118" i="15"/>
  <c r="AM118" i="15"/>
  <c r="AN118" i="15"/>
  <c r="AU118" i="15" s="1"/>
  <c r="AA119" i="15"/>
  <c r="AF119" i="15"/>
  <c r="AM119" i="15"/>
  <c r="AN119" i="15"/>
  <c r="AU119" i="15" s="1"/>
  <c r="AA120" i="15"/>
  <c r="AF120" i="15"/>
  <c r="AM120" i="15"/>
  <c r="AN120" i="15"/>
  <c r="AU120" i="15" s="1"/>
  <c r="AA121" i="15"/>
  <c r="AF121" i="15"/>
  <c r="AM121" i="15"/>
  <c r="AN121" i="15"/>
  <c r="AA122" i="15"/>
  <c r="AF122" i="15"/>
  <c r="AM122" i="15"/>
  <c r="AN122" i="15"/>
  <c r="AU122" i="15" s="1"/>
  <c r="AV122" i="15"/>
  <c r="AA123" i="15"/>
  <c r="AF123" i="15"/>
  <c r="AM123" i="15"/>
  <c r="AN123" i="15"/>
  <c r="AA124" i="15"/>
  <c r="AF124" i="15"/>
  <c r="AM124" i="15"/>
  <c r="AN124" i="15"/>
  <c r="AA125" i="15"/>
  <c r="AF125" i="15"/>
  <c r="AM125" i="15"/>
  <c r="AN125" i="15"/>
  <c r="AU125" i="15" s="1"/>
  <c r="AA126" i="15"/>
  <c r="AF126" i="15"/>
  <c r="AM126" i="15"/>
  <c r="AN126" i="15"/>
  <c r="AU126" i="15" s="1"/>
  <c r="AA127" i="15"/>
  <c r="AF127" i="15"/>
  <c r="AM127" i="15"/>
  <c r="AN127" i="15"/>
  <c r="AA128" i="15"/>
  <c r="AF128" i="15"/>
  <c r="AM128" i="15"/>
  <c r="AN128" i="15"/>
  <c r="AU128" i="15" s="1"/>
  <c r="AA129" i="15"/>
  <c r="AF129" i="15"/>
  <c r="AM129" i="15"/>
  <c r="AN129" i="15"/>
  <c r="AA130" i="15"/>
  <c r="AF130" i="15"/>
  <c r="AM130" i="15"/>
  <c r="AN130" i="15"/>
  <c r="AA131" i="15"/>
  <c r="AF131" i="15"/>
  <c r="AM131" i="15"/>
  <c r="AN131" i="15"/>
  <c r="AU131" i="15" s="1"/>
  <c r="AA132" i="15"/>
  <c r="AF132" i="15"/>
  <c r="AM132" i="15"/>
  <c r="AN132" i="15"/>
  <c r="AU132" i="15" s="1"/>
  <c r="AA133" i="15"/>
  <c r="AF133" i="15"/>
  <c r="AM133" i="15"/>
  <c r="AN133" i="15"/>
  <c r="AU133" i="15" s="1"/>
  <c r="AA134" i="15"/>
  <c r="AF134" i="15"/>
  <c r="AM134" i="15"/>
  <c r="AN134" i="15"/>
  <c r="AA135" i="15"/>
  <c r="AF135" i="15"/>
  <c r="AM135" i="15"/>
  <c r="AN135" i="15"/>
  <c r="AU135" i="15" s="1"/>
  <c r="AA136" i="15"/>
  <c r="AF136" i="15"/>
  <c r="AM136" i="15"/>
  <c r="AN136" i="15"/>
  <c r="AU136" i="15" s="1"/>
  <c r="AA137" i="15"/>
  <c r="AF137" i="15"/>
  <c r="AM137" i="15"/>
  <c r="AN137" i="15"/>
  <c r="AU137" i="15" s="1"/>
  <c r="AA138" i="15"/>
  <c r="AF138" i="15"/>
  <c r="AM138" i="15"/>
  <c r="AN138" i="15"/>
  <c r="AU138" i="15" s="1"/>
  <c r="AA139" i="15"/>
  <c r="AF139" i="15"/>
  <c r="AM139" i="15"/>
  <c r="AN139" i="15"/>
  <c r="AU139" i="15" s="1"/>
  <c r="AA140" i="15"/>
  <c r="AF140" i="15"/>
  <c r="AM140" i="15"/>
  <c r="AN140" i="15"/>
  <c r="AA141" i="15"/>
  <c r="AF141" i="15"/>
  <c r="AM141" i="15"/>
  <c r="AN141" i="15"/>
  <c r="AA142" i="15"/>
  <c r="AF142" i="15"/>
  <c r="AM142" i="15"/>
  <c r="AN142" i="15"/>
  <c r="AU142" i="15" s="1"/>
  <c r="AV142" i="15"/>
  <c r="AA143" i="15"/>
  <c r="AF143" i="15"/>
  <c r="AM143" i="15"/>
  <c r="AN143" i="15"/>
  <c r="AU143" i="15" s="1"/>
  <c r="AA144" i="15"/>
  <c r="AF144" i="15"/>
  <c r="AM144" i="15"/>
  <c r="AN144" i="15"/>
  <c r="AU144" i="15" s="1"/>
  <c r="AA145" i="15"/>
  <c r="AF145" i="15"/>
  <c r="AM145" i="15"/>
  <c r="AN145" i="15"/>
  <c r="AA146" i="15"/>
  <c r="AF146" i="15"/>
  <c r="AM146" i="15"/>
  <c r="AN146" i="15"/>
  <c r="AA147" i="15"/>
  <c r="AF147" i="15"/>
  <c r="AM147" i="15"/>
  <c r="AN147" i="15"/>
  <c r="AU147" i="15" s="1"/>
  <c r="AA148" i="15"/>
  <c r="AF148" i="15"/>
  <c r="AM148" i="15"/>
  <c r="AN148" i="15"/>
  <c r="AA149" i="15"/>
  <c r="AF149" i="15"/>
  <c r="AM149" i="15"/>
  <c r="AN149" i="15"/>
  <c r="AU149" i="15" s="1"/>
  <c r="AA150" i="15"/>
  <c r="AF150" i="15"/>
  <c r="AM150" i="15"/>
  <c r="AN150" i="15"/>
  <c r="AU150" i="15" s="1"/>
  <c r="AA151" i="15"/>
  <c r="AF151" i="15"/>
  <c r="AM151" i="15"/>
  <c r="AN151" i="15"/>
  <c r="AU151" i="15" s="1"/>
  <c r="AA152" i="15"/>
  <c r="AF152" i="15"/>
  <c r="AM152" i="15"/>
  <c r="AN152" i="15"/>
  <c r="AA153" i="15"/>
  <c r="AF153" i="15"/>
  <c r="AM153" i="15"/>
  <c r="AN153" i="15"/>
  <c r="AU153" i="15" s="1"/>
  <c r="AA154" i="15"/>
  <c r="AF154" i="15"/>
  <c r="AM154" i="15"/>
  <c r="AN154" i="15"/>
  <c r="AU154" i="15" s="1"/>
  <c r="AA155" i="15"/>
  <c r="AF155" i="15"/>
  <c r="AM155" i="15"/>
  <c r="AN155" i="15"/>
  <c r="AU155" i="15" s="1"/>
  <c r="AA156" i="15"/>
  <c r="AF156" i="15"/>
  <c r="AM156" i="15"/>
  <c r="AN156" i="15"/>
  <c r="AU156" i="15" s="1"/>
  <c r="AA157" i="15"/>
  <c r="AF157" i="15"/>
  <c r="AM157" i="15"/>
  <c r="AN157" i="15"/>
  <c r="AU157" i="15" s="1"/>
  <c r="AA158" i="15"/>
  <c r="AF158" i="15"/>
  <c r="AM158" i="15"/>
  <c r="AN158" i="15"/>
  <c r="AU158" i="15" s="1"/>
  <c r="AA159" i="15"/>
  <c r="AF159" i="15"/>
  <c r="AM159" i="15"/>
  <c r="AN159" i="15"/>
  <c r="AA160" i="15"/>
  <c r="AF160" i="15"/>
  <c r="AM160" i="15"/>
  <c r="AN160" i="15"/>
  <c r="AA161" i="15"/>
  <c r="AF161" i="15"/>
  <c r="AM161" i="15"/>
  <c r="AN161" i="15"/>
  <c r="AU161" i="15" s="1"/>
  <c r="AA162" i="15"/>
  <c r="AF162" i="15"/>
  <c r="AM162" i="15"/>
  <c r="AN162" i="15"/>
  <c r="AU162" i="15" s="1"/>
  <c r="AA163" i="15"/>
  <c r="AF163" i="15"/>
  <c r="AM163" i="15"/>
  <c r="AN163" i="15"/>
  <c r="AA164" i="15"/>
  <c r="AF164" i="15"/>
  <c r="AM164" i="15"/>
  <c r="AN164" i="15"/>
  <c r="AA165" i="15"/>
  <c r="AF165" i="15"/>
  <c r="AM165" i="15"/>
  <c r="AN165" i="15"/>
  <c r="AU165" i="15" s="1"/>
  <c r="AA166" i="15"/>
  <c r="AF166" i="15"/>
  <c r="AM166" i="15"/>
  <c r="AN166" i="15"/>
  <c r="AA167" i="15"/>
  <c r="AF167" i="15"/>
  <c r="AM167" i="15"/>
  <c r="AN167" i="15"/>
  <c r="AU167" i="15" s="1"/>
  <c r="AA168" i="15"/>
  <c r="AF168" i="15"/>
  <c r="AM168" i="15"/>
  <c r="AN168" i="15"/>
  <c r="AU168" i="15" s="1"/>
  <c r="AA169" i="15"/>
  <c r="AF169" i="15"/>
  <c r="AM169" i="15"/>
  <c r="AN169" i="15"/>
  <c r="AU169" i="15" s="1"/>
  <c r="AA170" i="15"/>
  <c r="AF170" i="15"/>
  <c r="AM170" i="15"/>
  <c r="AN170" i="15"/>
  <c r="AA171" i="15"/>
  <c r="AF171" i="15"/>
  <c r="AM171" i="15"/>
  <c r="AN171" i="15"/>
  <c r="AA172" i="15"/>
  <c r="AF172" i="15"/>
  <c r="AM172" i="15"/>
  <c r="AN172" i="15"/>
  <c r="AU172" i="15" s="1"/>
  <c r="AV172" i="15"/>
  <c r="AA173" i="15"/>
  <c r="AF173" i="15"/>
  <c r="AM173" i="15"/>
  <c r="AN173" i="15"/>
  <c r="AU173" i="15" s="1"/>
  <c r="AA174" i="15"/>
  <c r="AF174" i="15"/>
  <c r="AM174" i="15"/>
  <c r="AN174" i="15"/>
  <c r="AU174" i="15" s="1"/>
  <c r="AA175" i="15"/>
  <c r="AF175" i="15"/>
  <c r="AM175" i="15"/>
  <c r="AN175" i="15"/>
  <c r="AA176" i="15"/>
  <c r="AF176" i="15"/>
  <c r="AM176" i="15"/>
  <c r="AN176" i="15"/>
  <c r="AU176" i="15" s="1"/>
  <c r="AA177" i="15"/>
  <c r="AF177" i="15"/>
  <c r="AM177" i="15"/>
  <c r="AN177" i="15"/>
  <c r="AA178" i="15"/>
  <c r="AF178" i="15"/>
  <c r="AM178" i="15"/>
  <c r="AN178" i="15"/>
  <c r="AA179" i="15"/>
  <c r="AF179" i="15"/>
  <c r="AM179" i="15"/>
  <c r="AN179" i="15"/>
  <c r="AA180" i="15"/>
  <c r="AF180" i="15"/>
  <c r="AM180" i="15"/>
  <c r="AN180" i="15"/>
  <c r="AV180" i="15" s="1"/>
  <c r="AA181" i="15"/>
  <c r="AF181" i="15"/>
  <c r="AM181" i="15"/>
  <c r="AN181" i="15"/>
  <c r="AA182" i="15"/>
  <c r="AF182" i="15"/>
  <c r="AM182" i="15"/>
  <c r="AN182" i="15"/>
  <c r="AV182" i="15" s="1"/>
  <c r="AA183" i="15"/>
  <c r="AF183" i="15"/>
  <c r="AM183" i="15"/>
  <c r="AN183" i="15"/>
  <c r="AV183" i="15" s="1"/>
  <c r="AA184" i="15"/>
  <c r="AF184" i="15"/>
  <c r="AM184" i="15"/>
  <c r="AN184" i="15"/>
  <c r="AA185" i="15"/>
  <c r="AF185" i="15"/>
  <c r="AM185" i="15"/>
  <c r="AN185" i="15"/>
  <c r="AV185" i="15" s="1"/>
  <c r="AA186" i="15"/>
  <c r="AF186" i="15"/>
  <c r="AM186" i="15"/>
  <c r="AN186" i="15"/>
  <c r="AV186" i="15" s="1"/>
  <c r="AA187" i="15"/>
  <c r="AF187" i="15"/>
  <c r="AM187" i="15"/>
  <c r="AN187" i="15"/>
  <c r="AV187" i="15" s="1"/>
  <c r="AA188" i="15"/>
  <c r="AF188" i="15"/>
  <c r="AM188" i="15"/>
  <c r="AN188" i="15"/>
  <c r="AA189" i="15"/>
  <c r="AF189" i="15"/>
  <c r="AM189" i="15"/>
  <c r="AN189" i="15"/>
  <c r="AA190" i="15"/>
  <c r="AF190" i="15"/>
  <c r="AM190" i="15"/>
  <c r="AN190" i="15"/>
  <c r="AV190" i="15" s="1"/>
  <c r="AA191" i="15"/>
  <c r="AF191" i="15"/>
  <c r="AM191" i="15"/>
  <c r="AN191" i="15"/>
  <c r="AV191" i="15" s="1"/>
  <c r="AA192" i="15"/>
  <c r="AF192" i="15"/>
  <c r="AM192" i="15"/>
  <c r="AN192" i="15"/>
  <c r="AA193" i="15"/>
  <c r="AF193" i="15"/>
  <c r="AM193" i="15"/>
  <c r="AN193" i="15"/>
  <c r="AV193" i="15" s="1"/>
  <c r="AA194" i="15"/>
  <c r="AF194" i="15"/>
  <c r="AM194" i="15"/>
  <c r="AN194" i="15"/>
  <c r="AV194" i="15" s="1"/>
  <c r="AU194" i="15"/>
  <c r="AA195" i="15"/>
  <c r="AF195" i="15"/>
  <c r="AM195" i="15"/>
  <c r="AN195" i="15"/>
  <c r="AV195" i="15" s="1"/>
  <c r="AA196" i="15"/>
  <c r="AF196" i="15"/>
  <c r="AM196" i="15"/>
  <c r="AN196" i="15"/>
  <c r="AV196" i="15" s="1"/>
  <c r="AA197" i="15"/>
  <c r="AF197" i="15"/>
  <c r="AM197" i="15"/>
  <c r="AN197" i="15"/>
  <c r="AV197" i="15" s="1"/>
  <c r="AU197" i="15"/>
  <c r="AA198" i="15"/>
  <c r="AF198" i="15"/>
  <c r="AM198" i="15"/>
  <c r="AN198" i="15"/>
  <c r="AA199" i="15"/>
  <c r="AF199" i="15"/>
  <c r="AM199" i="15"/>
  <c r="AN199" i="15"/>
  <c r="AV199" i="15" s="1"/>
  <c r="AA200" i="15"/>
  <c r="AF200" i="15"/>
  <c r="AM200" i="15"/>
  <c r="AN200" i="15"/>
  <c r="AA201" i="15"/>
  <c r="AF201" i="15"/>
  <c r="AM201" i="15"/>
  <c r="AN201" i="15"/>
  <c r="AA202" i="15"/>
  <c r="AF202" i="15"/>
  <c r="AM202" i="15"/>
  <c r="AN202" i="15"/>
  <c r="AV202" i="15" s="1"/>
  <c r="AA203" i="15"/>
  <c r="AF203" i="15"/>
  <c r="AM203" i="15"/>
  <c r="AN203" i="15"/>
  <c r="AV203" i="15" s="1"/>
  <c r="AA204" i="15"/>
  <c r="AF204" i="15"/>
  <c r="AM204" i="15"/>
  <c r="AN204" i="15"/>
  <c r="AA205" i="15"/>
  <c r="AF205" i="15"/>
  <c r="AM205" i="15"/>
  <c r="AN205" i="15"/>
  <c r="AV205" i="15" s="1"/>
  <c r="AA206" i="15"/>
  <c r="AF206" i="15"/>
  <c r="AM206" i="15"/>
  <c r="AN206" i="15"/>
  <c r="AV206" i="15" s="1"/>
  <c r="AA207" i="15"/>
  <c r="AF207" i="15"/>
  <c r="AM207" i="15"/>
  <c r="AN207" i="15"/>
  <c r="AA208" i="15"/>
  <c r="AF208" i="15"/>
  <c r="AM208" i="15"/>
  <c r="AN208" i="15"/>
  <c r="AV208" i="15" s="1"/>
  <c r="AA209" i="15"/>
  <c r="AF209" i="15"/>
  <c r="AM209" i="15"/>
  <c r="AN209" i="15"/>
  <c r="AA210" i="15"/>
  <c r="AF210" i="15"/>
  <c r="AM210" i="15"/>
  <c r="AN210" i="15"/>
  <c r="AV210" i="15" s="1"/>
  <c r="AA211" i="15"/>
  <c r="AF211" i="15"/>
  <c r="AM211" i="15"/>
  <c r="AN211" i="15"/>
  <c r="AV211" i="15" s="1"/>
  <c r="AA212" i="15"/>
  <c r="AF212" i="15"/>
  <c r="AM212" i="15"/>
  <c r="AN212" i="15"/>
  <c r="AA213" i="15"/>
  <c r="AF213" i="15"/>
  <c r="AM213" i="15"/>
  <c r="AN213" i="15"/>
  <c r="AV213" i="15" s="1"/>
  <c r="AA214" i="15"/>
  <c r="AF214" i="15"/>
  <c r="AM214" i="15"/>
  <c r="AN214" i="15"/>
  <c r="AV214" i="15" s="1"/>
  <c r="AA215" i="15"/>
  <c r="AF215" i="15"/>
  <c r="AM215" i="15"/>
  <c r="AN215" i="15"/>
  <c r="AV215" i="15" s="1"/>
  <c r="AA216" i="15"/>
  <c r="AF216" i="15"/>
  <c r="AM216" i="15"/>
  <c r="AN216" i="15"/>
  <c r="AA217" i="15"/>
  <c r="AF217" i="15"/>
  <c r="AM217" i="15"/>
  <c r="AN217" i="15"/>
  <c r="AV217" i="15" s="1"/>
  <c r="AA218" i="15"/>
  <c r="AF218" i="15"/>
  <c r="AM218" i="15"/>
  <c r="AN218" i="15"/>
  <c r="AV218" i="15" s="1"/>
  <c r="AA219" i="15"/>
  <c r="AF219" i="15"/>
  <c r="AM219" i="15"/>
  <c r="AN219" i="15"/>
  <c r="AV219" i="15" s="1"/>
  <c r="AA220" i="15"/>
  <c r="AF220" i="15"/>
  <c r="AM220" i="15"/>
  <c r="AN220" i="15"/>
  <c r="AV220" i="15" s="1"/>
  <c r="AA221" i="15"/>
  <c r="AF221" i="15"/>
  <c r="AM221" i="15"/>
  <c r="AN221" i="15"/>
  <c r="AV221" i="15" s="1"/>
  <c r="AA222" i="15"/>
  <c r="AF222" i="15"/>
  <c r="AM222" i="15"/>
  <c r="AN222" i="15"/>
  <c r="AA223" i="15"/>
  <c r="AF223" i="15"/>
  <c r="AM223" i="15"/>
  <c r="AN223" i="15"/>
  <c r="AV223" i="15" s="1"/>
  <c r="AA224" i="15"/>
  <c r="AF224" i="15"/>
  <c r="AM224" i="15"/>
  <c r="AN224" i="15"/>
  <c r="AV224" i="15" s="1"/>
  <c r="AA225" i="15"/>
  <c r="AF225" i="15"/>
  <c r="AM225" i="15"/>
  <c r="AN225" i="15"/>
  <c r="AA226" i="15"/>
  <c r="AF226" i="15"/>
  <c r="AM226" i="15"/>
  <c r="AN226" i="15"/>
  <c r="AV226" i="15" s="1"/>
  <c r="AA227" i="15"/>
  <c r="AF227" i="15"/>
  <c r="AM227" i="15"/>
  <c r="AN227" i="15"/>
  <c r="AA228" i="15"/>
  <c r="AF228" i="15"/>
  <c r="AM228" i="15"/>
  <c r="AN228" i="15"/>
  <c r="AV228" i="15" s="1"/>
  <c r="AU228" i="15"/>
  <c r="AA229" i="15"/>
  <c r="AF229" i="15"/>
  <c r="AM229" i="15"/>
  <c r="AN229" i="15"/>
  <c r="AV229" i="15" s="1"/>
  <c r="AA230" i="15"/>
  <c r="AF230" i="15"/>
  <c r="AM230" i="15"/>
  <c r="AN230" i="15"/>
  <c r="AA231" i="15"/>
  <c r="AF231" i="15"/>
  <c r="AM231" i="15"/>
  <c r="AN231" i="15"/>
  <c r="AA232" i="15"/>
  <c r="AF232" i="15"/>
  <c r="AM232" i="15"/>
  <c r="AN232" i="15"/>
  <c r="AV232" i="15" s="1"/>
  <c r="AA233" i="15"/>
  <c r="AF233" i="15"/>
  <c r="AM233" i="15"/>
  <c r="AN233" i="15"/>
  <c r="AV233" i="15" s="1"/>
  <c r="AA234" i="15"/>
  <c r="AF234" i="15"/>
  <c r="AM234" i="15"/>
  <c r="AN234" i="15"/>
  <c r="AA235" i="15"/>
  <c r="AF235" i="15"/>
  <c r="AM235" i="15"/>
  <c r="AN235" i="15"/>
  <c r="AV235" i="15" s="1"/>
  <c r="AA236" i="15"/>
  <c r="AF236" i="15"/>
  <c r="AM236" i="15"/>
  <c r="AN236" i="15"/>
  <c r="AV236" i="15" s="1"/>
  <c r="AA237" i="15"/>
  <c r="AF237" i="15"/>
  <c r="AM237" i="15"/>
  <c r="AN237" i="15"/>
  <c r="AV237" i="15" s="1"/>
  <c r="AA238" i="15"/>
  <c r="AF238" i="15"/>
  <c r="AM238" i="15"/>
  <c r="AN238" i="15"/>
  <c r="AV238" i="15" s="1"/>
  <c r="AA239" i="15"/>
  <c r="AF239" i="15"/>
  <c r="AM239" i="15"/>
  <c r="AN239" i="15"/>
  <c r="AV239" i="15" s="1"/>
  <c r="AA240" i="15"/>
  <c r="AF240" i="15"/>
  <c r="AM240" i="15"/>
  <c r="AN240" i="15"/>
  <c r="AV240" i="15" s="1"/>
  <c r="AA241" i="15"/>
  <c r="AF241" i="15"/>
  <c r="AM241" i="15"/>
  <c r="AN241" i="15"/>
  <c r="AV241" i="15" s="1"/>
  <c r="AA242" i="15"/>
  <c r="AF242" i="15"/>
  <c r="AM242" i="15"/>
  <c r="AN242" i="15"/>
  <c r="AV242" i="15" s="1"/>
  <c r="AA243" i="15"/>
  <c r="AF243" i="15"/>
  <c r="AM243" i="15"/>
  <c r="AN243" i="15"/>
  <c r="AA244" i="15"/>
  <c r="AF244" i="15"/>
  <c r="AM244" i="15"/>
  <c r="AN244" i="15"/>
  <c r="AV244" i="15" s="1"/>
  <c r="AA245" i="15"/>
  <c r="AF245" i="15"/>
  <c r="AM245" i="15"/>
  <c r="AN245" i="15"/>
  <c r="AV245" i="15" s="1"/>
  <c r="AA246" i="15"/>
  <c r="AF246" i="15"/>
  <c r="AM246" i="15"/>
  <c r="AN246" i="15"/>
  <c r="AV246" i="15" s="1"/>
  <c r="AU246" i="15"/>
  <c r="AA247" i="15"/>
  <c r="AF247" i="15"/>
  <c r="AM247" i="15"/>
  <c r="AN247" i="15"/>
  <c r="AV247" i="15" s="1"/>
  <c r="AA248" i="15"/>
  <c r="AF248" i="15"/>
  <c r="AM248" i="15"/>
  <c r="AN248" i="15"/>
  <c r="AA249" i="15"/>
  <c r="AF249" i="15"/>
  <c r="AM249" i="15"/>
  <c r="AN249" i="15"/>
  <c r="AV249" i="15" s="1"/>
  <c r="AA250" i="15"/>
  <c r="AF250" i="15"/>
  <c r="AM250" i="15"/>
  <c r="AN250" i="15"/>
  <c r="AV250" i="15" s="1"/>
  <c r="AA251" i="15"/>
  <c r="AF251" i="15"/>
  <c r="AM251" i="15"/>
  <c r="AN251" i="15"/>
  <c r="AV251" i="15" s="1"/>
  <c r="AA252" i="15"/>
  <c r="AF252" i="15"/>
  <c r="AM252" i="15"/>
  <c r="AN252" i="15"/>
  <c r="AA253" i="15"/>
  <c r="AF253" i="15"/>
  <c r="AM253" i="15"/>
  <c r="AN253" i="15"/>
  <c r="AU253" i="15" s="1"/>
  <c r="AV253" i="15"/>
  <c r="AA254" i="15"/>
  <c r="AF254" i="15"/>
  <c r="AM254" i="15"/>
  <c r="AN254" i="15"/>
  <c r="AU254" i="15" s="1"/>
  <c r="AA255" i="15"/>
  <c r="AF255" i="15"/>
  <c r="AM255" i="15"/>
  <c r="AN255" i="15"/>
  <c r="AA256" i="15"/>
  <c r="AF256" i="15"/>
  <c r="AM256" i="15"/>
  <c r="AN256" i="15"/>
  <c r="AA257" i="15"/>
  <c r="AF257" i="15"/>
  <c r="AM257" i="15"/>
  <c r="AN257" i="15"/>
  <c r="AA258" i="15"/>
  <c r="AF258" i="15"/>
  <c r="AM258" i="15"/>
  <c r="AN258" i="15"/>
  <c r="AU258" i="15" s="1"/>
  <c r="AA259" i="15"/>
  <c r="AF259" i="15"/>
  <c r="AM259" i="15"/>
  <c r="AN259" i="15"/>
  <c r="AU259" i="15" s="1"/>
  <c r="AA260" i="15"/>
  <c r="AF260" i="15"/>
  <c r="AM260" i="15"/>
  <c r="AN260" i="15"/>
  <c r="AU260" i="15" s="1"/>
  <c r="AA261" i="15"/>
  <c r="AF261" i="15"/>
  <c r="AM261" i="15"/>
  <c r="AN261" i="15"/>
  <c r="AU261" i="15" s="1"/>
  <c r="AA262" i="15"/>
  <c r="AF262" i="15"/>
  <c r="AM262" i="15"/>
  <c r="AN262" i="15"/>
  <c r="AU262" i="15" s="1"/>
  <c r="AA263" i="15"/>
  <c r="AF263" i="15"/>
  <c r="AM263" i="15"/>
  <c r="AN263" i="15"/>
  <c r="AA264" i="15"/>
  <c r="AF264" i="15"/>
  <c r="AM264" i="15"/>
  <c r="AN264" i="15"/>
  <c r="AU264" i="15" s="1"/>
  <c r="AA265" i="15"/>
  <c r="AF265" i="15"/>
  <c r="AM265" i="15"/>
  <c r="AN265" i="15"/>
  <c r="AU265" i="15" s="1"/>
  <c r="AA266" i="15"/>
  <c r="AF266" i="15"/>
  <c r="AM266" i="15"/>
  <c r="AN266" i="15"/>
  <c r="AU266" i="15" s="1"/>
  <c r="AA267" i="15"/>
  <c r="AF267" i="15"/>
  <c r="AM267" i="15"/>
  <c r="AN267" i="15"/>
  <c r="AU267" i="15" s="1"/>
  <c r="AA268" i="15"/>
  <c r="AF268" i="15"/>
  <c r="AM268" i="15"/>
  <c r="AN268" i="15"/>
  <c r="AU268" i="15" s="1"/>
  <c r="AA269" i="15"/>
  <c r="AF269" i="15"/>
  <c r="AM269" i="15"/>
  <c r="AN269" i="15"/>
  <c r="AA270" i="15"/>
  <c r="AF270" i="15"/>
  <c r="AM270" i="15"/>
  <c r="AN270" i="15"/>
  <c r="AU270" i="15" s="1"/>
  <c r="AA271" i="15"/>
  <c r="AF271" i="15"/>
  <c r="AM271" i="15"/>
  <c r="AN271" i="15"/>
  <c r="AU271" i="15" s="1"/>
  <c r="AV271" i="15"/>
  <c r="AA272" i="15"/>
  <c r="AF272" i="15"/>
  <c r="AM272" i="15"/>
  <c r="AN272" i="15"/>
  <c r="AU272" i="15" s="1"/>
  <c r="AA273" i="15"/>
  <c r="AF273" i="15"/>
  <c r="AM273" i="15"/>
  <c r="AN273" i="15"/>
  <c r="AU273" i="15" s="1"/>
  <c r="AV273" i="15"/>
  <c r="AA274" i="15"/>
  <c r="AF274" i="15"/>
  <c r="AM274" i="15"/>
  <c r="AN274" i="15"/>
  <c r="AA275" i="15"/>
  <c r="AF275" i="15"/>
  <c r="AM275" i="15"/>
  <c r="AN275" i="15"/>
  <c r="AA276" i="15"/>
  <c r="AF276" i="15"/>
  <c r="AM276" i="15"/>
  <c r="AN276" i="15"/>
  <c r="AU276" i="15" s="1"/>
  <c r="AA277" i="15"/>
  <c r="AF277" i="15"/>
  <c r="AM277" i="15"/>
  <c r="AN277" i="15"/>
  <c r="AU277" i="15" s="1"/>
  <c r="AA278" i="15"/>
  <c r="AF278" i="15"/>
  <c r="AM278" i="15"/>
  <c r="AN278" i="15"/>
  <c r="AU278" i="15" s="1"/>
  <c r="AA279" i="15"/>
  <c r="AF279" i="15"/>
  <c r="AM279" i="15"/>
  <c r="AN279" i="15"/>
  <c r="AA280" i="15"/>
  <c r="AF280" i="15"/>
  <c r="AM280" i="15"/>
  <c r="AN280" i="15"/>
  <c r="AA281" i="15"/>
  <c r="AF281" i="15"/>
  <c r="AM281" i="15"/>
  <c r="AN281" i="15"/>
  <c r="AA282" i="15"/>
  <c r="AF282" i="15"/>
  <c r="AM282" i="15"/>
  <c r="AN282" i="15"/>
  <c r="AU282" i="15" s="1"/>
  <c r="AA283" i="15"/>
  <c r="AF283" i="15"/>
  <c r="AM283" i="15"/>
  <c r="AN283" i="15"/>
  <c r="AU283" i="15" s="1"/>
  <c r="AA284" i="15"/>
  <c r="AF284" i="15"/>
  <c r="AM284" i="15"/>
  <c r="AN284" i="15"/>
  <c r="AA285" i="15"/>
  <c r="AF285" i="15"/>
  <c r="AM285" i="15"/>
  <c r="AN285" i="15"/>
  <c r="AU285" i="15" s="1"/>
  <c r="AA286" i="15"/>
  <c r="AF286" i="15"/>
  <c r="AM286" i="15"/>
  <c r="AN286" i="15"/>
  <c r="AU286" i="15" s="1"/>
  <c r="AA287" i="15"/>
  <c r="AF287" i="15"/>
  <c r="AM287" i="15"/>
  <c r="AN287" i="15"/>
  <c r="AA288" i="15"/>
  <c r="AF288" i="15"/>
  <c r="AM288" i="15"/>
  <c r="AN288" i="15"/>
  <c r="AA289" i="15"/>
  <c r="AF289" i="15"/>
  <c r="AM289" i="15"/>
  <c r="AN289" i="15"/>
  <c r="AU289" i="15" s="1"/>
  <c r="AV289" i="15"/>
  <c r="AA290" i="15"/>
  <c r="AF290" i="15"/>
  <c r="AM290" i="15"/>
  <c r="AN290" i="15"/>
  <c r="AU290" i="15" s="1"/>
  <c r="AA291" i="15"/>
  <c r="AF291" i="15"/>
  <c r="AM291" i="15"/>
  <c r="AN291" i="15"/>
  <c r="AU291" i="15" s="1"/>
  <c r="AA292" i="15"/>
  <c r="AF292" i="15"/>
  <c r="AM292" i="15"/>
  <c r="AN292" i="15"/>
  <c r="AU292" i="15" s="1"/>
  <c r="AA293" i="15"/>
  <c r="AF293" i="15"/>
  <c r="AM293" i="15"/>
  <c r="AN293" i="15"/>
  <c r="AA294" i="15"/>
  <c r="AF294" i="15"/>
  <c r="AM294" i="15"/>
  <c r="AN294" i="15"/>
  <c r="AU294" i="15" s="1"/>
  <c r="AA295" i="15"/>
  <c r="AF295" i="15"/>
  <c r="AM295" i="15"/>
  <c r="AN295" i="15"/>
  <c r="AU295" i="15" s="1"/>
  <c r="AA296" i="15"/>
  <c r="AF296" i="15"/>
  <c r="AM296" i="15"/>
  <c r="AN296" i="15"/>
  <c r="AU296" i="15" s="1"/>
  <c r="AA297" i="15"/>
  <c r="AF297" i="15"/>
  <c r="AM297" i="15"/>
  <c r="AN297" i="15"/>
  <c r="AA298" i="15"/>
  <c r="AF298" i="15"/>
  <c r="AM298" i="15"/>
  <c r="AN298" i="15"/>
  <c r="AU298" i="15" s="1"/>
  <c r="AA299" i="15"/>
  <c r="AF299" i="15"/>
  <c r="AM299" i="15"/>
  <c r="AN299" i="15"/>
  <c r="AA300" i="15"/>
  <c r="AF300" i="15"/>
  <c r="AM300" i="15"/>
  <c r="AN300" i="15"/>
  <c r="AU300" i="15" s="1"/>
  <c r="AA301" i="15"/>
  <c r="AF301" i="15"/>
  <c r="AM301" i="15"/>
  <c r="AN301" i="15"/>
  <c r="AA302" i="15"/>
  <c r="AF302" i="15"/>
  <c r="AM302" i="15"/>
  <c r="AN302" i="15"/>
  <c r="AA303" i="15"/>
  <c r="AF303" i="15"/>
  <c r="AM303" i="15"/>
  <c r="AN303" i="15"/>
  <c r="AU303" i="15" s="1"/>
  <c r="AA304" i="15"/>
  <c r="AF304" i="15"/>
  <c r="AM304" i="15"/>
  <c r="AN304" i="15"/>
  <c r="AU304" i="15" s="1"/>
  <c r="AA305" i="15"/>
  <c r="AF305" i="15"/>
  <c r="AM305" i="15"/>
  <c r="AN305" i="15"/>
  <c r="AA306" i="15"/>
  <c r="AF306" i="15"/>
  <c r="AM306" i="15"/>
  <c r="AN306" i="15"/>
  <c r="AA307" i="15"/>
  <c r="AF307" i="15"/>
  <c r="AM307" i="15"/>
  <c r="AN307" i="15"/>
  <c r="AU307" i="15" s="1"/>
  <c r="AA308" i="15"/>
  <c r="AF308" i="15"/>
  <c r="AM308" i="15"/>
  <c r="AN308" i="15"/>
  <c r="AU308" i="15" s="1"/>
  <c r="AA309" i="15"/>
  <c r="AF309" i="15"/>
  <c r="AM309" i="15"/>
  <c r="AN309" i="15"/>
  <c r="AU309" i="15" s="1"/>
  <c r="AV309" i="15"/>
  <c r="AA310" i="15"/>
  <c r="AF310" i="15"/>
  <c r="AM310" i="15"/>
  <c r="AN310" i="15"/>
  <c r="AU310" i="15" s="1"/>
  <c r="AA311" i="15"/>
  <c r="AF311" i="15"/>
  <c r="AM311" i="15"/>
  <c r="AN311" i="15"/>
  <c r="AA312" i="15"/>
  <c r="AF312" i="15"/>
  <c r="AM312" i="15"/>
  <c r="AN312" i="15"/>
  <c r="AU312" i="15" s="1"/>
  <c r="AA313" i="15"/>
  <c r="AF313" i="15"/>
  <c r="AM313" i="15"/>
  <c r="AN313" i="15"/>
  <c r="AU313" i="15" s="1"/>
  <c r="AA314" i="15"/>
  <c r="AF314" i="15"/>
  <c r="AM314" i="15"/>
  <c r="AN314" i="15"/>
  <c r="AU314" i="15" s="1"/>
  <c r="AA315" i="15"/>
  <c r="AF315" i="15"/>
  <c r="AM315" i="15"/>
  <c r="AN315" i="15"/>
  <c r="AU315" i="15" s="1"/>
  <c r="AA316" i="15"/>
  <c r="AF316" i="15"/>
  <c r="AM316" i="15"/>
  <c r="AN316" i="15"/>
  <c r="AU316" i="15" s="1"/>
  <c r="AA317" i="15"/>
  <c r="AF317" i="15"/>
  <c r="AM317" i="15"/>
  <c r="AN317" i="15"/>
  <c r="AA318" i="15"/>
  <c r="AF318" i="15"/>
  <c r="AM318" i="15"/>
  <c r="AN318" i="15"/>
  <c r="AU318" i="15" s="1"/>
  <c r="AA319" i="15"/>
  <c r="AF319" i="15"/>
  <c r="AM319" i="15"/>
  <c r="AN319" i="15"/>
  <c r="AU319" i="15" s="1"/>
  <c r="AA320" i="15"/>
  <c r="AF320" i="15"/>
  <c r="AM320" i="15"/>
  <c r="AN320" i="15"/>
  <c r="AU320" i="15" s="1"/>
  <c r="AA321" i="15"/>
  <c r="AF321" i="15"/>
  <c r="AM321" i="15"/>
  <c r="AN321" i="15"/>
  <c r="AU321" i="15" s="1"/>
  <c r="AA322" i="15"/>
  <c r="AF322" i="15"/>
  <c r="AM322" i="15"/>
  <c r="AN322" i="15"/>
  <c r="AU322" i="15" s="1"/>
  <c r="AA323" i="15"/>
  <c r="AF323" i="15"/>
  <c r="AM323" i="15"/>
  <c r="AN323" i="15"/>
  <c r="AA324" i="15"/>
  <c r="AF324" i="15"/>
  <c r="AM324" i="15"/>
  <c r="AN324" i="15"/>
  <c r="AV324" i="15" s="1"/>
  <c r="AA325" i="15"/>
  <c r="AF325" i="15"/>
  <c r="AM325" i="15"/>
  <c r="AN325" i="15"/>
  <c r="AV325" i="15" s="1"/>
  <c r="AA326" i="15"/>
  <c r="AF326" i="15"/>
  <c r="AM326" i="15"/>
  <c r="AN326" i="15"/>
  <c r="AV326" i="15" s="1"/>
  <c r="AA327" i="15"/>
  <c r="AF327" i="15"/>
  <c r="AM327" i="15"/>
  <c r="AN327" i="15"/>
  <c r="AA328" i="15"/>
  <c r="AF328" i="15"/>
  <c r="AM328" i="15"/>
  <c r="AN328" i="15"/>
  <c r="AV328" i="15" s="1"/>
  <c r="AU328" i="15"/>
  <c r="AA329" i="15"/>
  <c r="AF329" i="15"/>
  <c r="AM329" i="15"/>
  <c r="AN329" i="15"/>
  <c r="AV329" i="15" s="1"/>
  <c r="AA330" i="15"/>
  <c r="AF330" i="15"/>
  <c r="AM330" i="15"/>
  <c r="AN330" i="15"/>
  <c r="AV330" i="15" s="1"/>
  <c r="AU330" i="15"/>
  <c r="AA331" i="15"/>
  <c r="AF331" i="15"/>
  <c r="AM331" i="15"/>
  <c r="AN331" i="15"/>
  <c r="AA332" i="15"/>
  <c r="AF332" i="15"/>
  <c r="AM332" i="15"/>
  <c r="AN332" i="15"/>
  <c r="AV332" i="15" s="1"/>
  <c r="AA333" i="15"/>
  <c r="AF333" i="15"/>
  <c r="AM333" i="15"/>
  <c r="AN333" i="15"/>
  <c r="AV333" i="15" s="1"/>
  <c r="AA334" i="15"/>
  <c r="AF334" i="15"/>
  <c r="AM334" i="15"/>
  <c r="AN334" i="15"/>
  <c r="AV334" i="15" s="1"/>
  <c r="AA335" i="15"/>
  <c r="AF335" i="15"/>
  <c r="AM335" i="15"/>
  <c r="AN335" i="15"/>
  <c r="AV335" i="15" s="1"/>
  <c r="AA336" i="15"/>
  <c r="AF336" i="15"/>
  <c r="AM336" i="15"/>
  <c r="AN336" i="15"/>
  <c r="AA337" i="15"/>
  <c r="AF337" i="15"/>
  <c r="AM337" i="15"/>
  <c r="AN337" i="15"/>
  <c r="AV337" i="15" s="1"/>
  <c r="AA338" i="15"/>
  <c r="AF338" i="15"/>
  <c r="AM338" i="15"/>
  <c r="AN338" i="15"/>
  <c r="AV338" i="15" s="1"/>
  <c r="AA339" i="15"/>
  <c r="AF339" i="15"/>
  <c r="AM339" i="15"/>
  <c r="AN339" i="15"/>
  <c r="AV339" i="15" s="1"/>
  <c r="AA340" i="15"/>
  <c r="AF340" i="15"/>
  <c r="AM340" i="15"/>
  <c r="AN340" i="15"/>
  <c r="AV340" i="15" s="1"/>
  <c r="AA341" i="15"/>
  <c r="AF341" i="15"/>
  <c r="AM341" i="15"/>
  <c r="AN341" i="15"/>
  <c r="AA342" i="15"/>
  <c r="AF342" i="15"/>
  <c r="AM342" i="15"/>
  <c r="AN342" i="15"/>
  <c r="AV342" i="15" s="1"/>
  <c r="AA343" i="15"/>
  <c r="AF343" i="15"/>
  <c r="AM343" i="15"/>
  <c r="AN343" i="15"/>
  <c r="AA344" i="15"/>
  <c r="AF344" i="15"/>
  <c r="AM344" i="15"/>
  <c r="AN344" i="15"/>
  <c r="AV344" i="15" s="1"/>
  <c r="AA345" i="15"/>
  <c r="AF345" i="15"/>
  <c r="AM345" i="15"/>
  <c r="AN345" i="15"/>
  <c r="AV345" i="15" s="1"/>
  <c r="AU345" i="15"/>
  <c r="AA346" i="15"/>
  <c r="AF346" i="15"/>
  <c r="AM346" i="15"/>
  <c r="AN346" i="15"/>
  <c r="AA347" i="15"/>
  <c r="AF347" i="15"/>
  <c r="AM347" i="15"/>
  <c r="AN347" i="15"/>
  <c r="AA348" i="15"/>
  <c r="AF348" i="15"/>
  <c r="AM348" i="15"/>
  <c r="AN348" i="15"/>
  <c r="AV348" i="15" s="1"/>
  <c r="AA349" i="15"/>
  <c r="AF349" i="15"/>
  <c r="AM349" i="15"/>
  <c r="AN349" i="15"/>
  <c r="AV349" i="15" s="1"/>
  <c r="AA350" i="15"/>
  <c r="AF350" i="15"/>
  <c r="AM350" i="15"/>
  <c r="AN350" i="15"/>
  <c r="AV350" i="15" s="1"/>
  <c r="AA351" i="15"/>
  <c r="AF351" i="15"/>
  <c r="AM351" i="15"/>
  <c r="AN351" i="15"/>
  <c r="AA352" i="15"/>
  <c r="AF352" i="15"/>
  <c r="AM352" i="15"/>
  <c r="AN352" i="15"/>
  <c r="AV352" i="15" s="1"/>
  <c r="AA353" i="15"/>
  <c r="AF353" i="15"/>
  <c r="AM353" i="15"/>
  <c r="AN353" i="15"/>
  <c r="AV353" i="15" s="1"/>
  <c r="AA354" i="15"/>
  <c r="AF354" i="15"/>
  <c r="AM354" i="15"/>
  <c r="AN354" i="15"/>
  <c r="AV354" i="15" s="1"/>
  <c r="AA355" i="15"/>
  <c r="AF355" i="15"/>
  <c r="AM355" i="15"/>
  <c r="AN355" i="15"/>
  <c r="AV355" i="15" s="1"/>
  <c r="AA356" i="15"/>
  <c r="AF356" i="15"/>
  <c r="AM356" i="15"/>
  <c r="AN356" i="15"/>
  <c r="AV356" i="15" s="1"/>
  <c r="AA357" i="15"/>
  <c r="AF357" i="15"/>
  <c r="AM357" i="15"/>
  <c r="AN357" i="15"/>
  <c r="AV357" i="15" s="1"/>
  <c r="AA358" i="15"/>
  <c r="AF358" i="15"/>
  <c r="AM358" i="15"/>
  <c r="AN358" i="15"/>
  <c r="AV358" i="15" s="1"/>
  <c r="AU358" i="15"/>
  <c r="AA359" i="15"/>
  <c r="AF359" i="15"/>
  <c r="AM359" i="15"/>
  <c r="AN359" i="15"/>
  <c r="AV359" i="15" s="1"/>
  <c r="AA360" i="15"/>
  <c r="AF360" i="15"/>
  <c r="AM360" i="15"/>
  <c r="AN360" i="15"/>
  <c r="AV360" i="15" s="1"/>
  <c r="AA361" i="15"/>
  <c r="AF361" i="15"/>
  <c r="AM361" i="15"/>
  <c r="AN361" i="15"/>
  <c r="AV361" i="15" s="1"/>
  <c r="AA362" i="15"/>
  <c r="AF362" i="15"/>
  <c r="AM362" i="15"/>
  <c r="AN362" i="15"/>
  <c r="AV362" i="15" s="1"/>
  <c r="AA363" i="15"/>
  <c r="AF363" i="15"/>
  <c r="AM363" i="15"/>
  <c r="AN363" i="15"/>
  <c r="AV363" i="15" s="1"/>
  <c r="AA364" i="15"/>
  <c r="AF364" i="15"/>
  <c r="AM364" i="15"/>
  <c r="AN364" i="15"/>
  <c r="AV364" i="15" s="1"/>
  <c r="AA365" i="15"/>
  <c r="AF365" i="15"/>
  <c r="AM365" i="15"/>
  <c r="AN365" i="15"/>
  <c r="AV365" i="15" s="1"/>
  <c r="AA366" i="15"/>
  <c r="AF366" i="15"/>
  <c r="AM366" i="15"/>
  <c r="AN366" i="15"/>
  <c r="AV366" i="15" s="1"/>
  <c r="AA367" i="15"/>
  <c r="AF367" i="15"/>
  <c r="AM367" i="15"/>
  <c r="AN367" i="15"/>
  <c r="AA368" i="15"/>
  <c r="AF368" i="15"/>
  <c r="AM368" i="15"/>
  <c r="AN368" i="15"/>
  <c r="AV368" i="15" s="1"/>
  <c r="AA369" i="15"/>
  <c r="AF369" i="15"/>
  <c r="AM369" i="15"/>
  <c r="AN369" i="15"/>
  <c r="AV369" i="15" s="1"/>
  <c r="AU369" i="15"/>
  <c r="AA370" i="15"/>
  <c r="AF370" i="15"/>
  <c r="AM370" i="15"/>
  <c r="AN370" i="15"/>
  <c r="AV370" i="15" s="1"/>
  <c r="AA371" i="15"/>
  <c r="AF371" i="15"/>
  <c r="AM371" i="15"/>
  <c r="AN371" i="15"/>
  <c r="AV371" i="15" s="1"/>
  <c r="AU371" i="15"/>
  <c r="AA372" i="15"/>
  <c r="AF372" i="15"/>
  <c r="AM372" i="15"/>
  <c r="AN372" i="15"/>
  <c r="AA373" i="15"/>
  <c r="AF373" i="15"/>
  <c r="AM373" i="15"/>
  <c r="AN373" i="15"/>
  <c r="AV373" i="15" s="1"/>
  <c r="AU373" i="15"/>
  <c r="AA374" i="15"/>
  <c r="AF374" i="15"/>
  <c r="AM374" i="15"/>
  <c r="AN374" i="15"/>
  <c r="AV374" i="15" s="1"/>
  <c r="AA375" i="15"/>
  <c r="AF375" i="15"/>
  <c r="AM375" i="15"/>
  <c r="AN375" i="15"/>
  <c r="AV375" i="15" s="1"/>
  <c r="AA376" i="15"/>
  <c r="AF376" i="15"/>
  <c r="AM376" i="15"/>
  <c r="AN376" i="15"/>
  <c r="AV376" i="15" s="1"/>
  <c r="AA377" i="15"/>
  <c r="AF377" i="15"/>
  <c r="AM377" i="15"/>
  <c r="AN377" i="15"/>
  <c r="AA378" i="15"/>
  <c r="AF378" i="15"/>
  <c r="AM378" i="15"/>
  <c r="AN378" i="15"/>
  <c r="AV378" i="15" s="1"/>
  <c r="AU378" i="15"/>
  <c r="AA379" i="15"/>
  <c r="AF379" i="15"/>
  <c r="AM379" i="15"/>
  <c r="AN379" i="15"/>
  <c r="AV379" i="15" s="1"/>
  <c r="AA380" i="15"/>
  <c r="AF380" i="15"/>
  <c r="AM380" i="15"/>
  <c r="AN380" i="15"/>
  <c r="AV380" i="15" s="1"/>
  <c r="AA381" i="15"/>
  <c r="AF381" i="15"/>
  <c r="AM381" i="15"/>
  <c r="AN381" i="15"/>
  <c r="AV381" i="15" s="1"/>
  <c r="AU381" i="15"/>
  <c r="AA382" i="15"/>
  <c r="AF382" i="15"/>
  <c r="AM382" i="15"/>
  <c r="AN382" i="15"/>
  <c r="AA383" i="15"/>
  <c r="AF383" i="15"/>
  <c r="AM383" i="15"/>
  <c r="AN383" i="15"/>
  <c r="AV383" i="15" s="1"/>
  <c r="AA384" i="15"/>
  <c r="AF384" i="15"/>
  <c r="AM384" i="15"/>
  <c r="AN384" i="15"/>
  <c r="AV384" i="15" s="1"/>
  <c r="AA385" i="15"/>
  <c r="AF385" i="15"/>
  <c r="AM385" i="15"/>
  <c r="AN385" i="15"/>
  <c r="AV385" i="15" s="1"/>
  <c r="AU385" i="15"/>
  <c r="AA386" i="15"/>
  <c r="AF386" i="15"/>
  <c r="AM386" i="15"/>
  <c r="AN386" i="15"/>
  <c r="AV386" i="15" s="1"/>
  <c r="AA387" i="15"/>
  <c r="AF387" i="15"/>
  <c r="AM387" i="15"/>
  <c r="AN387" i="15"/>
  <c r="AA388" i="15"/>
  <c r="AF388" i="15"/>
  <c r="AM388" i="15"/>
  <c r="AN388" i="15"/>
  <c r="AV388" i="15" s="1"/>
  <c r="AA389" i="15"/>
  <c r="AF389" i="15"/>
  <c r="AM389" i="15"/>
  <c r="AN389" i="15"/>
  <c r="AA390" i="15"/>
  <c r="AF390" i="15"/>
  <c r="AM390" i="15"/>
  <c r="AN390" i="15"/>
  <c r="AV390" i="15" s="1"/>
  <c r="AA391" i="15"/>
  <c r="AF391" i="15"/>
  <c r="AM391" i="15"/>
  <c r="AN391" i="15"/>
  <c r="AV391" i="15" s="1"/>
  <c r="AA392" i="15"/>
  <c r="AF392" i="15"/>
  <c r="AM392" i="15"/>
  <c r="AN392" i="15"/>
  <c r="AV392" i="15" s="1"/>
  <c r="AA393" i="15"/>
  <c r="AF393" i="15"/>
  <c r="AM393" i="15"/>
  <c r="AN393" i="15"/>
  <c r="AA394" i="15"/>
  <c r="AF394" i="15"/>
  <c r="AM394" i="15"/>
  <c r="AN394" i="15"/>
  <c r="AV394" i="15" s="1"/>
  <c r="AA395" i="15"/>
  <c r="AF395" i="15"/>
  <c r="AM395" i="15"/>
  <c r="AN395" i="15"/>
  <c r="AV395" i="15" s="1"/>
  <c r="AU395" i="15"/>
  <c r="AA396" i="15"/>
  <c r="AF396" i="15"/>
  <c r="AM396" i="15"/>
  <c r="AN396" i="15"/>
  <c r="AV396" i="15" s="1"/>
  <c r="AA397" i="15"/>
  <c r="AF397" i="15"/>
  <c r="AM397" i="15"/>
  <c r="AN397" i="15"/>
  <c r="AV397" i="15" s="1"/>
  <c r="AA398" i="15"/>
  <c r="AF398" i="15"/>
  <c r="AM398" i="15"/>
  <c r="AN398" i="15"/>
  <c r="AV398" i="15" s="1"/>
  <c r="AA399" i="15"/>
  <c r="AF399" i="15"/>
  <c r="AM399" i="15"/>
  <c r="AN399" i="15"/>
  <c r="AV399" i="15" s="1"/>
  <c r="AU399" i="15"/>
  <c r="AA400" i="15"/>
  <c r="AF400" i="15"/>
  <c r="AM400" i="15"/>
  <c r="AN400" i="15"/>
  <c r="AV400" i="15" s="1"/>
  <c r="AA401" i="15"/>
  <c r="AF401" i="15"/>
  <c r="AM401" i="15"/>
  <c r="AN401" i="15"/>
  <c r="AV401" i="15" s="1"/>
  <c r="AA402" i="15"/>
  <c r="AF402" i="15"/>
  <c r="AM402" i="15"/>
  <c r="AN402" i="15"/>
  <c r="AV402" i="15" s="1"/>
  <c r="AA403" i="15"/>
  <c r="AF403" i="15"/>
  <c r="AM403" i="15"/>
  <c r="AN403" i="15"/>
  <c r="AA404" i="15"/>
  <c r="AF404" i="15"/>
  <c r="AM404" i="15"/>
  <c r="AN404" i="15"/>
  <c r="AV404" i="15" s="1"/>
  <c r="AA405" i="15"/>
  <c r="AF405" i="15"/>
  <c r="AM405" i="15"/>
  <c r="AN405" i="15"/>
  <c r="AV405" i="15" s="1"/>
  <c r="AA406" i="15"/>
  <c r="AF406" i="15"/>
  <c r="AM406" i="15"/>
  <c r="AN406" i="15"/>
  <c r="AV406" i="15" s="1"/>
  <c r="AA407" i="15"/>
  <c r="AF407" i="15"/>
  <c r="AM407" i="15"/>
  <c r="AN407" i="15"/>
  <c r="AV407" i="15" s="1"/>
  <c r="AA408" i="15"/>
  <c r="AF408" i="15"/>
  <c r="AM408" i="15"/>
  <c r="AN408" i="15"/>
  <c r="AA409" i="15"/>
  <c r="AF409" i="15"/>
  <c r="AM409" i="15"/>
  <c r="AN409" i="15"/>
  <c r="AV409" i="15" s="1"/>
  <c r="AA410" i="15"/>
  <c r="AF410" i="15"/>
  <c r="AM410" i="15"/>
  <c r="AN410" i="15"/>
  <c r="AV410" i="15" s="1"/>
  <c r="AA411" i="15"/>
  <c r="AF411" i="15"/>
  <c r="AM411" i="15"/>
  <c r="AN411" i="15"/>
  <c r="AV411" i="15" s="1"/>
  <c r="AA412" i="15"/>
  <c r="AF412" i="15"/>
  <c r="AM412" i="15"/>
  <c r="AN412" i="15"/>
  <c r="AV412" i="15" s="1"/>
  <c r="AA413" i="15"/>
  <c r="AF413" i="15"/>
  <c r="AM413" i="15"/>
  <c r="AN413" i="15"/>
  <c r="AA414" i="15"/>
  <c r="AF414" i="15"/>
  <c r="AM414" i="15"/>
  <c r="AN414" i="15"/>
  <c r="AV414" i="15" s="1"/>
  <c r="AA415" i="15"/>
  <c r="AF415" i="15"/>
  <c r="AM415" i="15"/>
  <c r="AN415" i="15"/>
  <c r="AV415" i="15" s="1"/>
  <c r="AA416" i="15"/>
  <c r="AF416" i="15"/>
  <c r="AM416" i="15"/>
  <c r="AN416" i="15"/>
  <c r="AV416" i="15" s="1"/>
  <c r="AA417" i="15"/>
  <c r="AF417" i="15"/>
  <c r="AM417" i="15"/>
  <c r="AN417" i="15"/>
  <c r="AV417" i="15" s="1"/>
  <c r="AA418" i="15"/>
  <c r="AF418" i="15"/>
  <c r="AM418" i="15"/>
  <c r="AN418" i="15"/>
  <c r="AA419" i="15"/>
  <c r="AF419" i="15"/>
  <c r="AM419" i="15"/>
  <c r="AN419" i="15"/>
  <c r="AV419" i="15" s="1"/>
  <c r="AA420" i="15"/>
  <c r="AF420" i="15"/>
  <c r="AM420" i="15"/>
  <c r="AN420" i="15"/>
  <c r="AV420" i="15" s="1"/>
  <c r="AA421" i="15"/>
  <c r="AF421" i="15"/>
  <c r="AM421" i="15"/>
  <c r="AN421" i="15"/>
  <c r="AV421" i="15" s="1"/>
  <c r="AA422" i="15"/>
  <c r="AF422" i="15"/>
  <c r="AM422" i="15"/>
  <c r="AN422" i="15"/>
  <c r="AV422" i="15" s="1"/>
  <c r="AA423" i="15"/>
  <c r="AF423" i="15"/>
  <c r="AM423" i="15"/>
  <c r="AN423" i="15"/>
  <c r="AA424" i="15"/>
  <c r="AF424" i="15"/>
  <c r="AM424" i="15"/>
  <c r="AN424" i="15"/>
  <c r="AV424" i="15" s="1"/>
  <c r="AA425" i="15"/>
  <c r="AF425" i="15"/>
  <c r="AM425" i="15"/>
  <c r="AN425" i="15"/>
  <c r="AV425" i="15" s="1"/>
  <c r="AA426" i="15"/>
  <c r="AF426" i="15"/>
  <c r="AM426" i="15"/>
  <c r="AN426" i="15"/>
  <c r="AV426" i="15" s="1"/>
  <c r="AA427" i="15"/>
  <c r="AF427" i="15"/>
  <c r="AM427" i="15"/>
  <c r="AN427" i="15"/>
  <c r="AV427" i="15" s="1"/>
  <c r="AA428" i="15"/>
  <c r="AF428" i="15"/>
  <c r="AM428" i="15"/>
  <c r="AN428" i="15"/>
  <c r="AV428" i="15" s="1"/>
  <c r="AA429" i="15"/>
  <c r="AF429" i="15"/>
  <c r="AM429" i="15"/>
  <c r="AN429" i="15"/>
  <c r="AV429" i="15" s="1"/>
  <c r="AU429" i="15"/>
  <c r="AA430" i="15"/>
  <c r="AF430" i="15"/>
  <c r="AM430" i="15"/>
  <c r="AN430" i="15"/>
  <c r="AV430" i="15" s="1"/>
  <c r="AA431" i="15"/>
  <c r="AF431" i="15"/>
  <c r="AM431" i="15"/>
  <c r="AN431" i="15"/>
  <c r="AV431" i="15" s="1"/>
  <c r="AA432" i="15"/>
  <c r="AF432" i="15"/>
  <c r="AM432" i="15"/>
  <c r="AN432" i="15"/>
  <c r="AV432" i="15" s="1"/>
  <c r="AA433" i="15"/>
  <c r="AF433" i="15"/>
  <c r="AM433" i="15"/>
  <c r="AN433" i="15"/>
  <c r="AV433" i="15" s="1"/>
  <c r="AA434" i="15"/>
  <c r="AF434" i="15"/>
  <c r="AM434" i="15"/>
  <c r="AN434" i="15"/>
  <c r="AV434" i="15" s="1"/>
  <c r="AA435" i="15"/>
  <c r="AF435" i="15"/>
  <c r="AM435" i="15"/>
  <c r="AN435" i="15"/>
  <c r="AA436" i="15"/>
  <c r="AF436" i="15"/>
  <c r="AM436" i="15"/>
  <c r="AN436" i="15"/>
  <c r="AV436" i="15" s="1"/>
  <c r="AA437" i="15"/>
  <c r="AF437" i="15"/>
  <c r="AM437" i="15"/>
  <c r="AN437" i="15"/>
  <c r="AV437" i="15" s="1"/>
  <c r="AA438" i="15"/>
  <c r="AF438" i="15"/>
  <c r="AM438" i="15"/>
  <c r="AN438" i="15"/>
  <c r="AV438" i="15" s="1"/>
  <c r="AA439" i="15"/>
  <c r="AF439" i="15"/>
  <c r="AM439" i="15"/>
  <c r="AN439" i="15"/>
  <c r="AA440" i="15"/>
  <c r="AF440" i="15"/>
  <c r="AM440" i="15"/>
  <c r="AN440" i="15"/>
  <c r="AV440" i="15" s="1"/>
  <c r="AA441" i="15"/>
  <c r="AF441" i="15"/>
  <c r="AM441" i="15"/>
  <c r="AN441" i="15"/>
  <c r="AV441" i="15" s="1"/>
  <c r="AA442" i="15"/>
  <c r="AF442" i="15"/>
  <c r="AM442" i="15"/>
  <c r="AN442" i="15"/>
  <c r="AV442" i="15" s="1"/>
  <c r="AA443" i="15"/>
  <c r="AF443" i="15"/>
  <c r="AM443" i="15"/>
  <c r="AN443" i="15"/>
  <c r="AV443" i="15" s="1"/>
  <c r="AU443" i="15"/>
  <c r="AA444" i="15"/>
  <c r="AF444" i="15"/>
  <c r="AM444" i="15"/>
  <c r="AN444" i="15"/>
  <c r="AA445" i="15"/>
  <c r="AF445" i="15"/>
  <c r="AM445" i="15"/>
  <c r="AN445" i="15"/>
  <c r="AV445" i="15" s="1"/>
  <c r="AA446" i="15"/>
  <c r="AF446" i="15"/>
  <c r="AM446" i="15"/>
  <c r="AN446" i="15"/>
  <c r="AV446" i="15" s="1"/>
  <c r="AA447" i="15"/>
  <c r="AF447" i="15"/>
  <c r="AM447" i="15"/>
  <c r="AN447" i="15"/>
  <c r="AV447" i="15" s="1"/>
  <c r="AA448" i="15"/>
  <c r="AF448" i="15"/>
  <c r="AM448" i="15"/>
  <c r="AN448" i="15"/>
  <c r="AV448" i="15" s="1"/>
  <c r="AA449" i="15"/>
  <c r="AF449" i="15"/>
  <c r="AM449" i="15"/>
  <c r="AN449" i="15"/>
  <c r="AA450" i="15"/>
  <c r="AF450" i="15"/>
  <c r="AM450" i="15"/>
  <c r="AN450" i="15"/>
  <c r="AV450" i="15" s="1"/>
  <c r="AA451" i="15"/>
  <c r="AF451" i="15"/>
  <c r="AM451" i="15"/>
  <c r="AN451" i="15"/>
  <c r="AA452" i="15"/>
  <c r="AF452" i="15"/>
  <c r="AM452" i="15"/>
  <c r="AN452" i="15"/>
  <c r="AV452" i="15" s="1"/>
  <c r="AA453" i="15"/>
  <c r="AF453" i="15"/>
  <c r="AM453" i="15"/>
  <c r="AN453" i="15"/>
  <c r="AV453" i="15" s="1"/>
  <c r="AU453" i="15"/>
  <c r="AA454" i="15"/>
  <c r="AF454" i="15"/>
  <c r="AM454" i="15"/>
  <c r="AN454" i="15"/>
  <c r="AA455" i="15"/>
  <c r="AF455" i="15"/>
  <c r="AM455" i="15"/>
  <c r="AN455" i="15"/>
  <c r="AA456" i="15"/>
  <c r="AF456" i="15"/>
  <c r="AM456" i="15"/>
  <c r="AN456" i="15"/>
  <c r="AV456" i="15" s="1"/>
  <c r="AA457" i="15"/>
  <c r="AF457" i="15"/>
  <c r="AM457" i="15"/>
  <c r="AN457" i="15"/>
  <c r="AV457" i="15" s="1"/>
  <c r="AA458" i="15"/>
  <c r="AF458" i="15"/>
  <c r="AM458" i="15"/>
  <c r="AN458" i="15"/>
  <c r="AV458" i="15" s="1"/>
  <c r="AA459" i="15"/>
  <c r="AF459" i="15"/>
  <c r="AM459" i="15"/>
  <c r="AN459" i="15"/>
  <c r="AA460" i="15"/>
  <c r="AF460" i="15"/>
  <c r="AM460" i="15"/>
  <c r="AN460" i="15"/>
  <c r="AV460" i="15" s="1"/>
  <c r="AA461" i="15"/>
  <c r="AF461" i="15"/>
  <c r="AM461" i="15"/>
  <c r="AN461" i="15"/>
  <c r="AV461" i="15" s="1"/>
  <c r="AA462" i="15"/>
  <c r="AF462" i="15"/>
  <c r="AM462" i="15"/>
  <c r="AN462" i="15"/>
  <c r="AV462" i="15" s="1"/>
  <c r="AA463" i="15"/>
  <c r="AF463" i="15"/>
  <c r="AM463" i="15"/>
  <c r="AN463" i="15"/>
  <c r="AV463" i="15" s="1"/>
  <c r="AA464" i="15"/>
  <c r="AF464" i="15"/>
  <c r="AM464" i="15"/>
  <c r="AN464" i="15"/>
  <c r="AV464" i="15" s="1"/>
  <c r="AA465" i="15"/>
  <c r="AF465" i="15"/>
  <c r="AM465" i="15"/>
  <c r="AN465" i="15"/>
  <c r="AV465" i="15" s="1"/>
  <c r="AU465" i="15"/>
  <c r="AA466" i="15"/>
  <c r="AF466" i="15"/>
  <c r="AM466" i="15"/>
  <c r="AN466" i="15"/>
  <c r="AV466" i="15" s="1"/>
  <c r="AA467" i="15"/>
  <c r="AF467" i="15"/>
  <c r="AM467" i="15"/>
  <c r="AN467" i="15"/>
  <c r="AV467" i="15" s="1"/>
  <c r="AU467" i="15"/>
  <c r="AA468" i="15"/>
  <c r="AF468" i="15"/>
  <c r="AM468" i="15"/>
  <c r="AN468" i="15"/>
  <c r="AV468" i="15" s="1"/>
  <c r="AA469" i="15"/>
  <c r="AF469" i="15"/>
  <c r="AM469" i="15"/>
  <c r="AN469" i="15"/>
  <c r="AV469" i="15" s="1"/>
  <c r="AU469" i="15"/>
  <c r="AA470" i="15"/>
  <c r="AF470" i="15"/>
  <c r="AM470" i="15"/>
  <c r="AN470" i="15"/>
  <c r="AV470" i="15" s="1"/>
  <c r="AA471" i="15"/>
  <c r="AF471" i="15"/>
  <c r="AM471" i="15"/>
  <c r="AN471" i="15"/>
  <c r="AV471" i="15" s="1"/>
  <c r="AU471" i="15"/>
  <c r="AA472" i="15"/>
  <c r="AF472" i="15"/>
  <c r="AM472" i="15"/>
  <c r="AN472" i="15"/>
  <c r="AV472" i="15" s="1"/>
  <c r="AA473" i="15"/>
  <c r="AF473" i="15"/>
  <c r="AM473" i="15"/>
  <c r="AN473" i="15"/>
  <c r="AU473" i="15" s="1"/>
  <c r="AA474" i="15"/>
  <c r="AF474" i="15"/>
  <c r="AM474" i="15"/>
  <c r="AN474" i="15"/>
  <c r="AU474" i="15" s="1"/>
  <c r="AA475" i="15"/>
  <c r="AF475" i="15"/>
  <c r="AM475" i="15"/>
  <c r="AN475" i="15"/>
  <c r="AU475" i="15" s="1"/>
  <c r="AA476" i="15"/>
  <c r="AF476" i="15"/>
  <c r="AM476" i="15"/>
  <c r="AN476" i="15"/>
  <c r="AU476" i="15" s="1"/>
  <c r="AA477" i="15"/>
  <c r="AF477" i="15"/>
  <c r="AM477" i="15"/>
  <c r="AN477" i="15"/>
  <c r="AU477" i="15" s="1"/>
  <c r="AA478" i="15"/>
  <c r="AF478" i="15"/>
  <c r="AM478" i="15"/>
  <c r="AN478" i="15"/>
  <c r="AU478" i="15" s="1"/>
  <c r="AA479" i="15"/>
  <c r="AF479" i="15"/>
  <c r="AM479" i="15"/>
  <c r="AN479" i="15"/>
  <c r="AU479" i="15" s="1"/>
  <c r="AA480" i="15"/>
  <c r="AF480" i="15"/>
  <c r="AM480" i="15"/>
  <c r="AN480" i="15"/>
  <c r="AU480" i="15" s="1"/>
  <c r="AA481" i="15"/>
  <c r="AF481" i="15"/>
  <c r="AM481" i="15"/>
  <c r="AN481" i="15"/>
  <c r="AU481" i="15" s="1"/>
  <c r="AA482" i="15"/>
  <c r="AF482" i="15"/>
  <c r="AM482" i="15"/>
  <c r="AN482" i="15"/>
  <c r="AU482" i="15" s="1"/>
  <c r="AA483" i="15"/>
  <c r="AF483" i="15"/>
  <c r="AM483" i="15"/>
  <c r="AN483" i="15"/>
  <c r="AU483" i="15" s="1"/>
  <c r="AA484" i="15"/>
  <c r="AF484" i="15"/>
  <c r="AM484" i="15"/>
  <c r="AN484" i="15"/>
  <c r="AU484" i="15" s="1"/>
  <c r="AV484" i="15"/>
  <c r="AA485" i="15"/>
  <c r="AF485" i="15"/>
  <c r="AM485" i="15"/>
  <c r="AN485" i="15"/>
  <c r="AU485" i="15" s="1"/>
  <c r="AA486" i="15"/>
  <c r="AF486" i="15"/>
  <c r="AM486" i="15"/>
  <c r="AN486" i="15"/>
  <c r="AU486" i="15" s="1"/>
  <c r="AV486" i="15"/>
  <c r="AA487" i="15"/>
  <c r="AF487" i="15"/>
  <c r="AM487" i="15"/>
  <c r="AN487" i="15"/>
  <c r="AU487" i="15" s="1"/>
  <c r="AA488" i="15"/>
  <c r="AF488" i="15"/>
  <c r="AM488" i="15"/>
  <c r="AN488" i="15"/>
  <c r="AU488" i="15" s="1"/>
  <c r="AA489" i="15"/>
  <c r="AF489" i="15"/>
  <c r="AM489" i="15"/>
  <c r="AN489" i="15"/>
  <c r="AU489" i="15" s="1"/>
  <c r="AA490" i="15"/>
  <c r="AF490" i="15"/>
  <c r="AM490" i="15"/>
  <c r="AN490" i="15"/>
  <c r="AU490" i="15" s="1"/>
  <c r="AA491" i="15"/>
  <c r="AF491" i="15"/>
  <c r="AM491" i="15"/>
  <c r="AN491" i="15"/>
  <c r="AU491" i="15" s="1"/>
  <c r="AA492" i="15"/>
  <c r="AF492" i="15"/>
  <c r="AM492" i="15"/>
  <c r="AN492" i="15"/>
  <c r="AU492" i="15" s="1"/>
  <c r="AA493" i="15"/>
  <c r="AF493" i="15"/>
  <c r="AM493" i="15"/>
  <c r="AN493" i="15"/>
  <c r="AU493" i="15" s="1"/>
  <c r="AA494" i="15"/>
  <c r="AF494" i="15"/>
  <c r="AM494" i="15"/>
  <c r="AN494" i="15"/>
  <c r="AU494" i="15" s="1"/>
  <c r="AA495" i="15"/>
  <c r="AF495" i="15"/>
  <c r="AM495" i="15"/>
  <c r="AN495" i="15"/>
  <c r="AU495" i="15" s="1"/>
  <c r="AA496" i="15"/>
  <c r="AF496" i="15"/>
  <c r="AM496" i="15"/>
  <c r="AN496" i="15"/>
  <c r="AU496" i="15" s="1"/>
  <c r="AV496" i="15"/>
  <c r="AA497" i="15"/>
  <c r="AF497" i="15"/>
  <c r="AM497" i="15"/>
  <c r="AN497" i="15"/>
  <c r="AA498" i="15"/>
  <c r="AF498" i="15"/>
  <c r="AM498" i="15"/>
  <c r="AN498" i="15"/>
  <c r="AU498" i="15" s="1"/>
  <c r="AV498" i="15"/>
  <c r="AA499" i="15"/>
  <c r="AF499" i="15"/>
  <c r="AM499" i="15"/>
  <c r="AN499" i="15"/>
  <c r="AU499" i="15" s="1"/>
  <c r="AA500" i="15"/>
  <c r="AF500" i="15"/>
  <c r="AM500" i="15"/>
  <c r="AN500" i="15"/>
  <c r="AU500" i="15" s="1"/>
  <c r="AV500" i="15"/>
  <c r="AA501" i="15"/>
  <c r="AF501" i="15"/>
  <c r="AM501" i="15"/>
  <c r="AN501" i="15"/>
  <c r="AU501" i="15" s="1"/>
  <c r="AA502" i="15"/>
  <c r="AF502" i="15"/>
  <c r="AM502" i="15"/>
  <c r="AN502" i="15"/>
  <c r="AU502" i="15" s="1"/>
  <c r="AV502" i="15"/>
  <c r="AA503" i="15"/>
  <c r="AF503" i="15"/>
  <c r="AM503" i="15"/>
  <c r="AN503" i="15"/>
  <c r="AA504" i="15"/>
  <c r="AF504" i="15"/>
  <c r="AM504" i="15"/>
  <c r="AN504" i="15"/>
  <c r="AU504" i="15" s="1"/>
  <c r="AA505" i="15"/>
  <c r="AF505" i="15"/>
  <c r="AM505" i="15"/>
  <c r="AN505" i="15"/>
  <c r="AU505" i="15" s="1"/>
  <c r="AA506" i="15"/>
  <c r="AF506" i="15"/>
  <c r="AM506" i="15"/>
  <c r="AN506" i="15"/>
  <c r="AU506" i="15" s="1"/>
  <c r="AA507" i="15"/>
  <c r="AF507" i="15"/>
  <c r="AM507" i="15"/>
  <c r="AN507" i="15"/>
  <c r="AU507" i="15" s="1"/>
  <c r="AV507" i="15"/>
  <c r="AA508" i="15"/>
  <c r="AF508" i="15"/>
  <c r="AM508" i="15"/>
  <c r="AN508" i="15"/>
  <c r="AU508" i="15" s="1"/>
  <c r="AA509" i="15"/>
  <c r="AF509" i="15"/>
  <c r="AM509" i="15"/>
  <c r="AN509" i="15"/>
  <c r="AA510" i="15"/>
  <c r="AF510" i="15"/>
  <c r="AM510" i="15"/>
  <c r="AN510" i="15"/>
  <c r="AU510" i="15" s="1"/>
  <c r="AA511" i="15"/>
  <c r="AF511" i="15"/>
  <c r="AM511" i="15"/>
  <c r="AN511" i="15"/>
  <c r="AU511" i="15" s="1"/>
  <c r="AA512" i="15"/>
  <c r="AF512" i="15"/>
  <c r="AM512" i="15"/>
  <c r="AN512" i="15"/>
  <c r="AU512" i="15" s="1"/>
  <c r="AA513" i="15"/>
  <c r="AF513" i="15"/>
  <c r="AM513" i="15"/>
  <c r="AN513" i="15"/>
  <c r="AU513" i="15" s="1"/>
  <c r="AA514" i="15"/>
  <c r="AF514" i="15"/>
  <c r="AM514" i="15"/>
  <c r="AN514" i="15"/>
  <c r="AU514" i="15" s="1"/>
  <c r="AA515" i="15"/>
  <c r="AF515" i="15"/>
  <c r="AM515" i="15"/>
  <c r="AN515" i="15"/>
  <c r="AA516" i="15"/>
  <c r="AF516" i="15"/>
  <c r="AM516" i="15"/>
  <c r="AN516" i="15"/>
  <c r="AU516" i="15" s="1"/>
  <c r="AA517" i="15"/>
  <c r="AF517" i="15"/>
  <c r="AM517" i="15"/>
  <c r="AN517" i="15"/>
  <c r="AU517" i="15" s="1"/>
  <c r="AA518" i="15"/>
  <c r="AF518" i="15"/>
  <c r="AM518" i="15"/>
  <c r="AN518" i="15"/>
  <c r="AU518" i="15" s="1"/>
  <c r="AA519" i="15"/>
  <c r="AF519" i="15"/>
  <c r="AM519" i="15"/>
  <c r="AN519" i="15"/>
  <c r="AU519" i="15" s="1"/>
  <c r="AA520" i="15"/>
  <c r="AF520" i="15"/>
  <c r="AM520" i="15"/>
  <c r="AN520" i="15"/>
  <c r="AU520" i="15" s="1"/>
  <c r="AA521" i="15"/>
  <c r="AF521" i="15"/>
  <c r="AM521" i="15"/>
  <c r="AN521" i="15"/>
  <c r="AA522" i="15"/>
  <c r="AF522" i="15"/>
  <c r="AM522" i="15"/>
  <c r="AN522" i="15"/>
  <c r="AA523" i="15"/>
  <c r="AF523" i="15"/>
  <c r="AM523" i="15"/>
  <c r="AN523" i="15"/>
  <c r="AA524" i="15"/>
  <c r="AF524" i="15"/>
  <c r="AM524" i="15"/>
  <c r="AN524" i="15"/>
  <c r="AA525" i="15"/>
  <c r="AF525" i="15"/>
  <c r="AM525" i="15"/>
  <c r="AN525" i="15"/>
  <c r="AA526" i="15"/>
  <c r="AF526" i="15"/>
  <c r="AM526" i="15"/>
  <c r="AN526" i="15"/>
  <c r="AA527" i="15"/>
  <c r="AF527" i="15"/>
  <c r="AM527" i="15"/>
  <c r="AN527" i="15"/>
  <c r="AA528" i="15"/>
  <c r="AF528" i="15"/>
  <c r="AM528" i="15"/>
  <c r="AN528" i="15"/>
  <c r="AA529" i="15"/>
  <c r="AF529" i="15"/>
  <c r="AM529" i="15"/>
  <c r="AN529" i="15"/>
  <c r="AA530" i="15"/>
  <c r="AF530" i="15"/>
  <c r="AM530" i="15"/>
  <c r="AN530" i="15"/>
  <c r="AA531" i="15"/>
  <c r="AF531" i="15"/>
  <c r="AM531" i="15"/>
  <c r="AN531" i="15"/>
  <c r="AA532" i="15"/>
  <c r="AF532" i="15"/>
  <c r="AM532" i="15"/>
  <c r="AN532" i="15"/>
  <c r="AA533" i="15"/>
  <c r="AF533" i="15"/>
  <c r="AM533" i="15"/>
  <c r="AN533" i="15"/>
  <c r="AA534" i="15"/>
  <c r="AF534" i="15"/>
  <c r="AM534" i="15"/>
  <c r="AN534" i="15"/>
  <c r="AA535" i="15"/>
  <c r="AF535" i="15"/>
  <c r="AM535" i="15"/>
  <c r="AN535" i="15"/>
  <c r="AA536" i="15"/>
  <c r="AF536" i="15"/>
  <c r="AM536" i="15"/>
  <c r="AN536" i="15"/>
  <c r="AA537" i="15"/>
  <c r="AF537" i="15"/>
  <c r="AM537" i="15"/>
  <c r="AN537" i="15"/>
  <c r="AA538" i="15"/>
  <c r="AF538" i="15"/>
  <c r="AM538" i="15"/>
  <c r="AN538" i="15"/>
  <c r="AA539" i="15"/>
  <c r="AF539" i="15"/>
  <c r="AM539" i="15"/>
  <c r="AN539" i="15"/>
  <c r="AA540" i="15"/>
  <c r="AF540" i="15"/>
  <c r="AM540" i="15"/>
  <c r="AN540" i="15"/>
  <c r="AA541" i="15"/>
  <c r="AF541" i="15"/>
  <c r="AM541" i="15"/>
  <c r="AN541" i="15"/>
  <c r="AA542" i="15"/>
  <c r="AF542" i="15"/>
  <c r="AM542" i="15"/>
  <c r="AN542" i="15"/>
  <c r="AA543" i="15"/>
  <c r="AF543" i="15"/>
  <c r="AM543" i="15"/>
  <c r="AN543" i="15"/>
  <c r="AA544" i="15"/>
  <c r="AF544" i="15"/>
  <c r="AM544" i="15"/>
  <c r="AN544" i="15"/>
  <c r="AA545" i="15"/>
  <c r="AF545" i="15"/>
  <c r="AM545" i="15"/>
  <c r="AN545" i="15"/>
  <c r="AA546" i="15"/>
  <c r="AF546" i="15"/>
  <c r="AM546" i="15"/>
  <c r="AN546" i="15"/>
  <c r="AA547" i="15"/>
  <c r="AF547" i="15"/>
  <c r="AM547" i="15"/>
  <c r="AN547" i="15"/>
  <c r="AA548" i="15"/>
  <c r="AF548" i="15"/>
  <c r="AM548" i="15"/>
  <c r="AN548" i="15"/>
  <c r="AA549" i="15"/>
  <c r="AF549" i="15"/>
  <c r="AM549" i="15"/>
  <c r="AN549" i="15"/>
  <c r="AA550" i="15"/>
  <c r="AF550" i="15"/>
  <c r="AM550" i="15"/>
  <c r="AN550" i="15"/>
  <c r="AA551" i="15"/>
  <c r="AF551" i="15"/>
  <c r="AM551" i="15"/>
  <c r="AN551" i="15"/>
  <c r="AA552" i="15"/>
  <c r="AF552" i="15"/>
  <c r="AM552" i="15"/>
  <c r="AN552" i="15"/>
  <c r="AA553" i="15"/>
  <c r="AF553" i="15"/>
  <c r="AM553" i="15"/>
  <c r="AN553" i="15"/>
  <c r="AA554" i="15"/>
  <c r="AF554" i="15"/>
  <c r="AM554" i="15"/>
  <c r="AN554" i="15"/>
  <c r="AA555" i="15"/>
  <c r="AF555" i="15"/>
  <c r="AM555" i="15"/>
  <c r="AN555" i="15"/>
  <c r="AA556" i="15"/>
  <c r="AF556" i="15"/>
  <c r="AM556" i="15"/>
  <c r="AN556" i="15"/>
  <c r="AA557" i="15"/>
  <c r="AF557" i="15"/>
  <c r="AM557" i="15"/>
  <c r="AN557" i="15"/>
  <c r="AA558" i="15"/>
  <c r="AF558" i="15"/>
  <c r="AM558" i="15"/>
  <c r="AN558" i="15"/>
  <c r="AA559" i="15"/>
  <c r="AF559" i="15"/>
  <c r="AM559" i="15"/>
  <c r="AN559" i="15"/>
  <c r="AA560" i="15"/>
  <c r="AF560" i="15"/>
  <c r="AM560" i="15"/>
  <c r="AN560" i="15"/>
  <c r="AA561" i="15"/>
  <c r="AF561" i="15"/>
  <c r="AM561" i="15"/>
  <c r="AN561" i="15"/>
  <c r="AA562" i="15"/>
  <c r="AF562" i="15"/>
  <c r="AM562" i="15"/>
  <c r="AN562" i="15"/>
  <c r="AA563" i="15"/>
  <c r="AF563" i="15"/>
  <c r="AM563" i="15"/>
  <c r="AN563" i="15"/>
  <c r="AA564" i="15"/>
  <c r="AF564" i="15"/>
  <c r="AM564" i="15"/>
  <c r="AN564" i="15"/>
  <c r="AA565" i="15"/>
  <c r="AF565" i="15"/>
  <c r="AM565" i="15"/>
  <c r="AN565" i="15"/>
  <c r="AA566" i="15"/>
  <c r="AF566" i="15"/>
  <c r="AM566" i="15"/>
  <c r="AN566" i="15"/>
  <c r="AA567" i="15"/>
  <c r="AF567" i="15"/>
  <c r="AM567" i="15"/>
  <c r="AN567" i="15"/>
  <c r="AA568" i="15"/>
  <c r="AF568" i="15"/>
  <c r="AM568" i="15"/>
  <c r="AN568" i="15"/>
  <c r="AA569" i="15"/>
  <c r="AF569" i="15"/>
  <c r="AM569" i="15"/>
  <c r="AN569" i="15"/>
  <c r="AA570" i="15"/>
  <c r="AF570" i="15"/>
  <c r="AM570" i="15"/>
  <c r="AN570" i="15"/>
  <c r="AA571" i="15"/>
  <c r="AF571" i="15"/>
  <c r="AM571" i="15"/>
  <c r="AN571" i="15"/>
  <c r="AA572" i="15"/>
  <c r="AF572" i="15"/>
  <c r="AM572" i="15"/>
  <c r="AN572" i="15"/>
  <c r="AA573" i="15"/>
  <c r="AF573" i="15"/>
  <c r="AM573" i="15"/>
  <c r="AN573" i="15"/>
  <c r="AA574" i="15"/>
  <c r="AF574" i="15"/>
  <c r="AM574" i="15"/>
  <c r="AN574" i="15"/>
  <c r="AA575" i="15"/>
  <c r="AF575" i="15"/>
  <c r="AM575" i="15"/>
  <c r="AN575" i="15"/>
  <c r="AA576" i="15"/>
  <c r="AF576" i="15"/>
  <c r="AM576" i="15"/>
  <c r="AN576" i="15"/>
  <c r="AA577" i="15"/>
  <c r="AF577" i="15"/>
  <c r="AM577" i="15"/>
  <c r="AN577" i="15"/>
  <c r="AA578" i="15"/>
  <c r="AF578" i="15"/>
  <c r="AM578" i="15"/>
  <c r="AN578" i="15"/>
  <c r="AA579" i="15"/>
  <c r="AF579" i="15"/>
  <c r="AM579" i="15"/>
  <c r="AN579" i="15"/>
  <c r="AU579" i="15" s="1"/>
  <c r="AA580" i="15"/>
  <c r="AF580" i="15"/>
  <c r="AM580" i="15"/>
  <c r="AN580" i="15"/>
  <c r="AU580" i="15" s="1"/>
  <c r="AA581" i="15"/>
  <c r="AF581" i="15"/>
  <c r="AM581" i="15"/>
  <c r="AN581" i="15"/>
  <c r="AU581" i="15" s="1"/>
  <c r="AA582" i="15"/>
  <c r="AF582" i="15"/>
  <c r="AM582" i="15"/>
  <c r="AN582" i="15"/>
  <c r="AU582" i="15" s="1"/>
  <c r="AA583" i="15"/>
  <c r="AF583" i="15"/>
  <c r="AM583" i="15"/>
  <c r="AN583" i="15"/>
  <c r="AU583" i="15" s="1"/>
  <c r="AA584" i="15"/>
  <c r="AF584" i="15"/>
  <c r="AM584" i="15"/>
  <c r="AN584" i="15"/>
  <c r="AU584" i="15" s="1"/>
  <c r="AA585" i="15"/>
  <c r="AF585" i="15"/>
  <c r="AM585" i="15"/>
  <c r="AN585" i="15"/>
  <c r="AU585" i="15" s="1"/>
  <c r="AA586" i="15"/>
  <c r="AF586" i="15"/>
  <c r="AM586" i="15"/>
  <c r="AN586" i="15"/>
  <c r="AU586" i="15" s="1"/>
  <c r="AA587" i="15"/>
  <c r="AF587" i="15"/>
  <c r="AM587" i="15"/>
  <c r="AN587" i="15"/>
  <c r="AU587" i="15" s="1"/>
  <c r="AV587" i="15"/>
  <c r="AA588" i="15"/>
  <c r="AF588" i="15"/>
  <c r="AM588" i="15"/>
  <c r="AN588" i="15"/>
  <c r="AU588" i="15" s="1"/>
  <c r="AV588" i="15"/>
  <c r="AA589" i="15"/>
  <c r="AF589" i="15"/>
  <c r="AM589" i="15"/>
  <c r="AN589" i="15"/>
  <c r="AU589" i="15" s="1"/>
  <c r="AA590" i="15"/>
  <c r="AF590" i="15"/>
  <c r="AM590" i="15"/>
  <c r="AN590" i="15"/>
  <c r="AU590" i="15" s="1"/>
  <c r="AV590" i="15"/>
  <c r="AA591" i="15"/>
  <c r="AF591" i="15"/>
  <c r="AM591" i="15"/>
  <c r="AN591" i="15"/>
  <c r="AU591" i="15" s="1"/>
  <c r="AA592" i="15"/>
  <c r="AF592" i="15"/>
  <c r="AM592" i="15"/>
  <c r="AN592" i="15"/>
  <c r="AU592" i="15" s="1"/>
  <c r="AA593" i="15"/>
  <c r="AF593" i="15"/>
  <c r="AM593" i="15"/>
  <c r="AN593" i="15"/>
  <c r="AU593" i="15" s="1"/>
  <c r="AA594" i="15"/>
  <c r="AF594" i="15"/>
  <c r="AM594" i="15"/>
  <c r="AN594" i="15"/>
  <c r="AU594" i="15" s="1"/>
  <c r="AA595" i="15"/>
  <c r="AF595" i="15"/>
  <c r="AM595" i="15"/>
  <c r="AN595" i="15"/>
  <c r="AU595" i="15" s="1"/>
  <c r="AA596" i="15"/>
  <c r="AF596" i="15"/>
  <c r="AM596" i="15"/>
  <c r="AN596" i="15"/>
  <c r="AU596" i="15" s="1"/>
  <c r="AA597" i="15"/>
  <c r="AF597" i="15"/>
  <c r="AM597" i="15"/>
  <c r="AN597" i="15"/>
  <c r="AU597" i="15" s="1"/>
  <c r="AA598" i="15"/>
  <c r="AF598" i="15"/>
  <c r="AM598" i="15"/>
  <c r="AN598" i="15"/>
  <c r="AU598" i="15" s="1"/>
  <c r="AA599" i="15"/>
  <c r="AF599" i="15"/>
  <c r="AM599" i="15"/>
  <c r="AN599" i="15"/>
  <c r="AU599" i="15" s="1"/>
  <c r="AV599" i="15"/>
  <c r="AA600" i="15"/>
  <c r="AF600" i="15"/>
  <c r="AM600" i="15"/>
  <c r="AN600" i="15"/>
  <c r="AU600" i="15" s="1"/>
  <c r="AA601" i="15"/>
  <c r="AF601" i="15"/>
  <c r="AM601" i="15"/>
  <c r="AN601" i="15"/>
  <c r="AU601" i="15" s="1"/>
  <c r="AA602" i="15"/>
  <c r="AF602" i="15"/>
  <c r="AM602" i="15"/>
  <c r="AN602" i="15"/>
  <c r="AU602" i="15" s="1"/>
  <c r="AA603" i="15"/>
  <c r="AF603" i="15"/>
  <c r="AM603" i="15"/>
  <c r="AN603" i="15"/>
  <c r="AU603" i="15" s="1"/>
  <c r="AA604" i="15"/>
  <c r="AF604" i="15"/>
  <c r="AM604" i="15"/>
  <c r="AN604" i="15"/>
  <c r="AU604" i="15" s="1"/>
  <c r="AA605" i="15"/>
  <c r="AF605" i="15"/>
  <c r="AM605" i="15"/>
  <c r="AN605" i="15"/>
  <c r="AU605" i="15" s="1"/>
  <c r="AV605" i="15"/>
  <c r="AA606" i="15"/>
  <c r="AF606" i="15"/>
  <c r="AM606" i="15"/>
  <c r="AN606" i="15"/>
  <c r="AU606" i="15" s="1"/>
  <c r="AV606" i="15"/>
  <c r="AA607" i="15"/>
  <c r="AF607" i="15"/>
  <c r="AM607" i="15"/>
  <c r="AN607" i="15"/>
  <c r="AU607" i="15" s="1"/>
  <c r="AA608" i="15"/>
  <c r="AF608" i="15"/>
  <c r="AM608" i="15"/>
  <c r="AN608" i="15"/>
  <c r="AU608" i="15" s="1"/>
  <c r="F609" i="15"/>
  <c r="AA609" i="15"/>
  <c r="AF609" i="15"/>
  <c r="AM609" i="15"/>
  <c r="AN609" i="15"/>
  <c r="AV609" i="15" s="1"/>
  <c r="F610" i="15"/>
  <c r="AA610" i="15"/>
  <c r="AF610" i="15"/>
  <c r="AM610" i="15"/>
  <c r="AN610" i="15"/>
  <c r="AU610" i="15" s="1"/>
  <c r="F611" i="15"/>
  <c r="AA611" i="15"/>
  <c r="AF611" i="15"/>
  <c r="AM611" i="15"/>
  <c r="AN611" i="15"/>
  <c r="AV611" i="15" s="1"/>
  <c r="F612" i="15"/>
  <c r="AA612" i="15"/>
  <c r="AF612" i="15"/>
  <c r="AM612" i="15"/>
  <c r="AN612" i="15"/>
  <c r="AU612" i="15" s="1"/>
  <c r="F613" i="15"/>
  <c r="AA613" i="15"/>
  <c r="AF613" i="15"/>
  <c r="AM613" i="15"/>
  <c r="AN613" i="15"/>
  <c r="AV613" i="15" s="1"/>
  <c r="F614" i="15"/>
  <c r="AA614" i="15"/>
  <c r="AF614" i="15"/>
  <c r="AM614" i="15"/>
  <c r="AN614" i="15"/>
  <c r="AU614" i="15" s="1"/>
  <c r="F615" i="15"/>
  <c r="AA615" i="15"/>
  <c r="AF615" i="15"/>
  <c r="AM615" i="15"/>
  <c r="AN615" i="15"/>
  <c r="AU615" i="15" s="1"/>
  <c r="F616" i="15"/>
  <c r="AA616" i="15"/>
  <c r="AF616" i="15"/>
  <c r="AM616" i="15"/>
  <c r="AN616" i="15"/>
  <c r="AV616" i="15" s="1"/>
  <c r="F617" i="15"/>
  <c r="AA617" i="15"/>
  <c r="AF617" i="15"/>
  <c r="AM617" i="15"/>
  <c r="AN617" i="15"/>
  <c r="AV617" i="15" s="1"/>
  <c r="F618" i="15"/>
  <c r="AA618" i="15"/>
  <c r="AF618" i="15"/>
  <c r="AM618" i="15"/>
  <c r="AN618" i="15"/>
  <c r="AU618" i="15" s="1"/>
  <c r="F619" i="15"/>
  <c r="AA619" i="15"/>
  <c r="AF619" i="15"/>
  <c r="AM619" i="15"/>
  <c r="AN619" i="15"/>
  <c r="AV619" i="15" s="1"/>
  <c r="F620" i="15"/>
  <c r="AA620" i="15"/>
  <c r="AF620" i="15"/>
  <c r="AM620" i="15"/>
  <c r="AN620" i="15"/>
  <c r="AU620" i="15" s="1"/>
  <c r="F621" i="15"/>
  <c r="AA621" i="15"/>
  <c r="AF621" i="15"/>
  <c r="AM621" i="15"/>
  <c r="AN621" i="15"/>
  <c r="AV621" i="15" s="1"/>
  <c r="F622" i="15"/>
  <c r="AA622" i="15"/>
  <c r="AF622" i="15"/>
  <c r="AM622" i="15"/>
  <c r="AN622" i="15"/>
  <c r="AV622" i="15" s="1"/>
  <c r="F623" i="15"/>
  <c r="AA623" i="15"/>
  <c r="AF623" i="15"/>
  <c r="AM623" i="15"/>
  <c r="AN623" i="15"/>
  <c r="AV623" i="15" s="1"/>
  <c r="F624" i="15"/>
  <c r="AA624" i="15"/>
  <c r="AF624" i="15"/>
  <c r="AM624" i="15"/>
  <c r="AN624" i="15"/>
  <c r="AU624" i="15" s="1"/>
  <c r="F625" i="15"/>
  <c r="AA625" i="15"/>
  <c r="AF625" i="15"/>
  <c r="AM625" i="15"/>
  <c r="AN625" i="15"/>
  <c r="AV625" i="15" s="1"/>
  <c r="F626" i="15"/>
  <c r="AA626" i="15"/>
  <c r="AF626" i="15"/>
  <c r="AM626" i="15"/>
  <c r="AN626" i="15"/>
  <c r="AU626" i="15" s="1"/>
  <c r="F627" i="15"/>
  <c r="AA627" i="15"/>
  <c r="AF627" i="15"/>
  <c r="AM627" i="15"/>
  <c r="AN627" i="15"/>
  <c r="AV627" i="15" s="1"/>
  <c r="F628" i="15"/>
  <c r="AA628" i="15"/>
  <c r="AF628" i="15"/>
  <c r="AM628" i="15"/>
  <c r="AN628" i="15"/>
  <c r="AU628" i="15" s="1"/>
  <c r="F629" i="15"/>
  <c r="AA629" i="15"/>
  <c r="AF629" i="15"/>
  <c r="AM629" i="15"/>
  <c r="AN629" i="15"/>
  <c r="AV629" i="15" s="1"/>
  <c r="F630" i="15"/>
  <c r="AA630" i="15"/>
  <c r="AF630" i="15"/>
  <c r="AM630" i="15"/>
  <c r="AN630" i="15"/>
  <c r="AU630" i="15" s="1"/>
  <c r="F631" i="15"/>
  <c r="AA631" i="15"/>
  <c r="AF631" i="15"/>
  <c r="AM631" i="15"/>
  <c r="AN631" i="15"/>
  <c r="AV631" i="15" s="1"/>
  <c r="F632" i="15"/>
  <c r="AA632" i="15"/>
  <c r="AF632" i="15"/>
  <c r="AM632" i="15"/>
  <c r="AN632" i="15"/>
  <c r="AU632" i="15" s="1"/>
  <c r="F633" i="15"/>
  <c r="AA633" i="15"/>
  <c r="AF633" i="15"/>
  <c r="AM633" i="15"/>
  <c r="AN633" i="15"/>
  <c r="AU633" i="15" s="1"/>
  <c r="F634" i="15"/>
  <c r="AA634" i="15"/>
  <c r="AF634" i="15"/>
  <c r="AM634" i="15"/>
  <c r="AN634" i="15"/>
  <c r="AV634" i="15" s="1"/>
  <c r="F635" i="15"/>
  <c r="AA635" i="15"/>
  <c r="AF635" i="15"/>
  <c r="AM635" i="15"/>
  <c r="AN635" i="15"/>
  <c r="AV635" i="15" s="1"/>
  <c r="F636" i="15"/>
  <c r="AA636" i="15"/>
  <c r="AF636" i="15"/>
  <c r="AM636" i="15"/>
  <c r="AN636" i="15"/>
  <c r="AU636" i="15" s="1"/>
  <c r="F637" i="15"/>
  <c r="AA637" i="15"/>
  <c r="AF637" i="15"/>
  <c r="AM637" i="15"/>
  <c r="AN637" i="15"/>
  <c r="AV637" i="15" s="1"/>
  <c r="F638" i="15"/>
  <c r="AA638" i="15"/>
  <c r="AF638" i="15"/>
  <c r="AM638" i="15"/>
  <c r="AN638" i="15"/>
  <c r="AU638" i="15" s="1"/>
  <c r="F639" i="15"/>
  <c r="AA639" i="15"/>
  <c r="AF639" i="15"/>
  <c r="AM639" i="15"/>
  <c r="AN639" i="15"/>
  <c r="AV639" i="15" s="1"/>
  <c r="F640" i="15"/>
  <c r="AA640" i="15"/>
  <c r="AF640" i="15"/>
  <c r="AM640" i="15"/>
  <c r="AN640" i="15"/>
  <c r="AV640" i="15" s="1"/>
  <c r="F641" i="15"/>
  <c r="AA641" i="15"/>
  <c r="AF641" i="15"/>
  <c r="AM641" i="15"/>
  <c r="AN641" i="15"/>
  <c r="AV641" i="15" s="1"/>
  <c r="F642" i="15"/>
  <c r="AA642" i="15"/>
  <c r="AF642" i="15"/>
  <c r="AM642" i="15"/>
  <c r="AN642" i="15"/>
  <c r="AU642" i="15" s="1"/>
  <c r="F643" i="15"/>
  <c r="AA643" i="15"/>
  <c r="AF643" i="15"/>
  <c r="AM643" i="15"/>
  <c r="AN643" i="15"/>
  <c r="AV643" i="15" s="1"/>
  <c r="F644" i="15"/>
  <c r="AA644" i="15"/>
  <c r="AF644" i="15"/>
  <c r="AM644" i="15"/>
  <c r="AN644" i="15"/>
  <c r="AU644" i="15" s="1"/>
  <c r="F645" i="15"/>
  <c r="AA645" i="15"/>
  <c r="AF645" i="15"/>
  <c r="AM645" i="15"/>
  <c r="AN645" i="15"/>
  <c r="AV645" i="15" s="1"/>
  <c r="F646" i="15"/>
  <c r="AA646" i="15"/>
  <c r="AF646" i="15"/>
  <c r="AM646" i="15"/>
  <c r="AN646" i="15"/>
  <c r="AU646" i="15" s="1"/>
  <c r="F647" i="15"/>
  <c r="AA647" i="15"/>
  <c r="AF647" i="15"/>
  <c r="AM647" i="15"/>
  <c r="AN647" i="15"/>
  <c r="AV647" i="15" s="1"/>
  <c r="F648" i="15"/>
  <c r="AA648" i="15"/>
  <c r="AF648" i="15"/>
  <c r="AM648" i="15"/>
  <c r="AN648" i="15"/>
  <c r="AU648" i="15" s="1"/>
  <c r="AA649" i="15"/>
  <c r="AF649" i="15"/>
  <c r="AM649" i="15"/>
  <c r="AN649" i="15"/>
  <c r="AU649" i="15" s="1"/>
  <c r="AA650" i="15"/>
  <c r="AF650" i="15"/>
  <c r="AM650" i="15"/>
  <c r="AN650" i="15"/>
  <c r="AU650" i="15" s="1"/>
  <c r="AA651" i="15"/>
  <c r="AF651" i="15"/>
  <c r="AM651" i="15"/>
  <c r="AN651" i="15"/>
  <c r="AU651" i="15" s="1"/>
  <c r="AA652" i="15"/>
  <c r="AF652" i="15"/>
  <c r="AM652" i="15"/>
  <c r="AN652" i="15"/>
  <c r="AU652" i="15" s="1"/>
  <c r="AA653" i="15"/>
  <c r="AF653" i="15"/>
  <c r="AM653" i="15"/>
  <c r="AN653" i="15"/>
  <c r="AU653" i="15" s="1"/>
  <c r="AA654" i="15"/>
  <c r="AF654" i="15"/>
  <c r="AM654" i="15"/>
  <c r="AN654" i="15"/>
  <c r="AU654" i="15" s="1"/>
  <c r="AA655" i="15"/>
  <c r="AF655" i="15"/>
  <c r="AM655" i="15"/>
  <c r="AN655" i="15"/>
  <c r="AU655" i="15" s="1"/>
  <c r="AA656" i="15"/>
  <c r="AF656" i="15"/>
  <c r="AM656" i="15"/>
  <c r="AN656" i="15"/>
  <c r="AU656" i="15" s="1"/>
  <c r="AA657" i="15"/>
  <c r="AF657" i="15"/>
  <c r="AM657" i="15"/>
  <c r="AN657" i="15"/>
  <c r="AU657" i="15" s="1"/>
  <c r="AA658" i="15"/>
  <c r="AF658" i="15"/>
  <c r="AM658" i="15"/>
  <c r="AN658" i="15"/>
  <c r="AU658" i="15" s="1"/>
  <c r="AA659" i="15"/>
  <c r="AF659" i="15"/>
  <c r="AM659" i="15"/>
  <c r="AN659" i="15"/>
  <c r="AU659" i="15" s="1"/>
  <c r="AA660" i="15"/>
  <c r="AF660" i="15"/>
  <c r="AM660" i="15"/>
  <c r="AN660" i="15"/>
  <c r="AU660" i="15" s="1"/>
  <c r="AA661" i="15"/>
  <c r="AF661" i="15"/>
  <c r="AM661" i="15"/>
  <c r="AN661" i="15"/>
  <c r="AU661" i="15" s="1"/>
  <c r="AA662" i="15"/>
  <c r="AF662" i="15"/>
  <c r="AM662" i="15"/>
  <c r="AN662" i="15"/>
  <c r="AU662" i="15" s="1"/>
  <c r="AA663" i="15"/>
  <c r="AF663" i="15"/>
  <c r="AM663" i="15"/>
  <c r="AN663" i="15"/>
  <c r="AU663" i="15" s="1"/>
  <c r="AA664" i="15"/>
  <c r="AF664" i="15"/>
  <c r="AM664" i="15"/>
  <c r="AN664" i="15"/>
  <c r="AU664" i="15" s="1"/>
  <c r="AA665" i="15"/>
  <c r="AF665" i="15"/>
  <c r="AM665" i="15"/>
  <c r="AN665" i="15"/>
  <c r="AU665" i="15" s="1"/>
  <c r="AA666" i="15"/>
  <c r="AF666" i="15"/>
  <c r="AM666" i="15"/>
  <c r="AN666" i="15"/>
  <c r="AU666" i="15" s="1"/>
  <c r="AA667" i="15"/>
  <c r="AF667" i="15"/>
  <c r="AM667" i="15"/>
  <c r="AN667" i="15"/>
  <c r="AU667" i="15" s="1"/>
  <c r="AA668" i="15"/>
  <c r="AF668" i="15"/>
  <c r="AM668" i="15"/>
  <c r="AN668" i="15"/>
  <c r="AU668" i="15" s="1"/>
  <c r="AA669" i="15"/>
  <c r="AF669" i="15"/>
  <c r="AM669" i="15"/>
  <c r="AN669" i="15"/>
  <c r="AU669" i="15" s="1"/>
  <c r="AA670" i="15"/>
  <c r="AF670" i="15"/>
  <c r="AM670" i="15"/>
  <c r="AN670" i="15"/>
  <c r="AU670" i="15" s="1"/>
  <c r="AA671" i="15"/>
  <c r="AF671" i="15"/>
  <c r="AM671" i="15"/>
  <c r="AN671" i="15"/>
  <c r="AU671" i="15" s="1"/>
  <c r="AA672" i="15"/>
  <c r="AF672" i="15"/>
  <c r="AM672" i="15"/>
  <c r="AN672" i="15"/>
  <c r="AU672" i="15" s="1"/>
  <c r="AA673" i="15"/>
  <c r="AF673" i="15"/>
  <c r="AM673" i="15"/>
  <c r="AN673" i="15"/>
  <c r="AU673" i="15" s="1"/>
  <c r="AA674" i="15"/>
  <c r="AF674" i="15"/>
  <c r="AM674" i="15"/>
  <c r="AN674" i="15"/>
  <c r="AU674" i="15" s="1"/>
  <c r="AA675" i="15"/>
  <c r="AF675" i="15"/>
  <c r="AM675" i="15"/>
  <c r="AN675" i="15"/>
  <c r="AU675" i="15" s="1"/>
  <c r="AA676" i="15"/>
  <c r="AF676" i="15"/>
  <c r="AM676" i="15"/>
  <c r="AN676" i="15"/>
  <c r="AU676" i="15" s="1"/>
  <c r="AA677" i="15"/>
  <c r="AF677" i="15"/>
  <c r="AM677" i="15"/>
  <c r="AN677" i="15"/>
  <c r="AU677" i="15" s="1"/>
  <c r="AA678" i="15"/>
  <c r="AF678" i="15"/>
  <c r="AM678" i="15"/>
  <c r="AN678" i="15"/>
  <c r="AU678" i="15" s="1"/>
  <c r="AA679" i="15"/>
  <c r="AF679" i="15"/>
  <c r="AM679" i="15"/>
  <c r="AN679" i="15"/>
  <c r="AU679" i="15" s="1"/>
  <c r="AA680" i="15"/>
  <c r="AF680" i="15"/>
  <c r="AM680" i="15"/>
  <c r="AN680" i="15"/>
  <c r="AU680" i="15" s="1"/>
  <c r="AA681" i="15"/>
  <c r="AF681" i="15"/>
  <c r="AM681" i="15"/>
  <c r="AN681" i="15"/>
  <c r="AU681" i="15" s="1"/>
  <c r="AA682" i="15"/>
  <c r="AF682" i="15"/>
  <c r="AM682" i="15"/>
  <c r="AN682" i="15"/>
  <c r="AU682" i="15" s="1"/>
  <c r="AA683" i="15"/>
  <c r="AF683" i="15"/>
  <c r="AM683" i="15"/>
  <c r="AN683" i="15"/>
  <c r="AU683" i="15" s="1"/>
  <c r="AA684" i="15"/>
  <c r="AF684" i="15"/>
  <c r="AM684" i="15"/>
  <c r="AN684" i="15"/>
  <c r="AU684" i="15" s="1"/>
  <c r="AA685" i="15"/>
  <c r="AF685" i="15"/>
  <c r="AM685" i="15"/>
  <c r="AN685" i="15"/>
  <c r="AU685" i="15" s="1"/>
  <c r="AA686" i="15"/>
  <c r="AF686" i="15"/>
  <c r="AM686" i="15"/>
  <c r="AN686" i="15"/>
  <c r="AU686" i="15" s="1"/>
  <c r="AA687" i="15"/>
  <c r="AF687" i="15"/>
  <c r="AM687" i="15"/>
  <c r="AN687" i="15"/>
  <c r="AU687" i="15" s="1"/>
  <c r="AA688" i="15"/>
  <c r="AF688" i="15"/>
  <c r="AM688" i="15"/>
  <c r="AN688" i="15"/>
  <c r="AU688" i="15" s="1"/>
  <c r="AA689" i="15"/>
  <c r="AF689" i="15"/>
  <c r="AM689" i="15"/>
  <c r="AN689" i="15"/>
  <c r="AU689" i="15" s="1"/>
  <c r="AA690" i="15"/>
  <c r="AF690" i="15"/>
  <c r="AM690" i="15"/>
  <c r="AN690" i="15"/>
  <c r="AU690" i="15" s="1"/>
  <c r="AA691" i="15"/>
  <c r="AF691" i="15"/>
  <c r="AM691" i="15"/>
  <c r="AN691" i="15"/>
  <c r="AU691" i="15" s="1"/>
  <c r="AA692" i="15"/>
  <c r="AF692" i="15"/>
  <c r="AM692" i="15"/>
  <c r="AN692" i="15"/>
  <c r="AU692" i="15" s="1"/>
  <c r="E693" i="15"/>
  <c r="K693" i="15"/>
  <c r="AB693" i="15"/>
  <c r="AC693" i="15"/>
  <c r="AD693" i="15"/>
  <c r="AG693" i="15"/>
  <c r="AH693" i="15"/>
  <c r="AJ693" i="15"/>
  <c r="AR693" i="15"/>
  <c r="AT693" i="15"/>
  <c r="K11" i="2"/>
  <c r="AD142" i="11"/>
  <c r="AC142" i="11"/>
  <c r="AB142" i="11"/>
  <c r="K142" i="11"/>
  <c r="E142" i="11"/>
  <c r="AT50" i="5"/>
  <c r="K50" i="5"/>
  <c r="AT39" i="10"/>
  <c r="AD39" i="10"/>
  <c r="AC39" i="10"/>
  <c r="AB39" i="10"/>
  <c r="E120" i="14"/>
  <c r="J5" i="14"/>
  <c r="AA8" i="14"/>
  <c r="AF8" i="14"/>
  <c r="AM8" i="14"/>
  <c r="AN8" i="14"/>
  <c r="AV8" i="14" s="1"/>
  <c r="AA9" i="14"/>
  <c r="AF9" i="14"/>
  <c r="AM9" i="14"/>
  <c r="AN9" i="14"/>
  <c r="AV9" i="14" s="1"/>
  <c r="AA10" i="14"/>
  <c r="AF10" i="14"/>
  <c r="AM10" i="14"/>
  <c r="AN10" i="14"/>
  <c r="AV10" i="14" s="1"/>
  <c r="AA11" i="14"/>
  <c r="AF11" i="14"/>
  <c r="AM11" i="14"/>
  <c r="AN11" i="14"/>
  <c r="AV11" i="14" s="1"/>
  <c r="AA12" i="14"/>
  <c r="AF12" i="14"/>
  <c r="AM12" i="14"/>
  <c r="AN12" i="14"/>
  <c r="AV12" i="14" s="1"/>
  <c r="AA13" i="14"/>
  <c r="AF13" i="14"/>
  <c r="AM13" i="14"/>
  <c r="AN13" i="14"/>
  <c r="AV13" i="14" s="1"/>
  <c r="AA14" i="14"/>
  <c r="AF14" i="14"/>
  <c r="AM14" i="14"/>
  <c r="AN14" i="14"/>
  <c r="AV14" i="14" s="1"/>
  <c r="AA15" i="14"/>
  <c r="AF15" i="14"/>
  <c r="AM15" i="14"/>
  <c r="AN15" i="14"/>
  <c r="AV15" i="14" s="1"/>
  <c r="AA16" i="14"/>
  <c r="AF16" i="14"/>
  <c r="AM16" i="14"/>
  <c r="AN16" i="14"/>
  <c r="AV16" i="14" s="1"/>
  <c r="AA17" i="14"/>
  <c r="AF17" i="14"/>
  <c r="AM17" i="14"/>
  <c r="AN17" i="14"/>
  <c r="AV17" i="14" s="1"/>
  <c r="AA18" i="14"/>
  <c r="AF18" i="14"/>
  <c r="AM18" i="14"/>
  <c r="AN18" i="14"/>
  <c r="AV18" i="14" s="1"/>
  <c r="AA19" i="14"/>
  <c r="AF19" i="14"/>
  <c r="AM19" i="14"/>
  <c r="AN19" i="14"/>
  <c r="AV19" i="14" s="1"/>
  <c r="AA20" i="14"/>
  <c r="AF20" i="14"/>
  <c r="AM20" i="14"/>
  <c r="AN20" i="14"/>
  <c r="AV20" i="14" s="1"/>
  <c r="AA21" i="14"/>
  <c r="AF21" i="14"/>
  <c r="AM21" i="14"/>
  <c r="AN21" i="14"/>
  <c r="AV21" i="14" s="1"/>
  <c r="AA22" i="14"/>
  <c r="AF22" i="14"/>
  <c r="AM22" i="14"/>
  <c r="AN22" i="14"/>
  <c r="AV22" i="14" s="1"/>
  <c r="AA23" i="14"/>
  <c r="AF23" i="14"/>
  <c r="AM23" i="14"/>
  <c r="AN23" i="14"/>
  <c r="AV23" i="14" s="1"/>
  <c r="AA24" i="14"/>
  <c r="AF24" i="14"/>
  <c r="AM24" i="14"/>
  <c r="AN24" i="14"/>
  <c r="AV24" i="14" s="1"/>
  <c r="AA25" i="14"/>
  <c r="AF25" i="14"/>
  <c r="AM25" i="14"/>
  <c r="AN25" i="14"/>
  <c r="AV25" i="14" s="1"/>
  <c r="AA26" i="14"/>
  <c r="AF26" i="14"/>
  <c r="AM26" i="14"/>
  <c r="AN26" i="14"/>
  <c r="AV26" i="14" s="1"/>
  <c r="AA27" i="14"/>
  <c r="AF27" i="14"/>
  <c r="AM27" i="14"/>
  <c r="AN27" i="14"/>
  <c r="AV27" i="14" s="1"/>
  <c r="AA28" i="14"/>
  <c r="AF28" i="14"/>
  <c r="AM28" i="14"/>
  <c r="AN28" i="14"/>
  <c r="AV28" i="14" s="1"/>
  <c r="AA29" i="14"/>
  <c r="AF29" i="14"/>
  <c r="AM29" i="14"/>
  <c r="AN29" i="14"/>
  <c r="AV29" i="14" s="1"/>
  <c r="AA30" i="14"/>
  <c r="AF30" i="14"/>
  <c r="AM30" i="14"/>
  <c r="AN30" i="14"/>
  <c r="AV30" i="14" s="1"/>
  <c r="AA31" i="14"/>
  <c r="AF31" i="14"/>
  <c r="AM31" i="14"/>
  <c r="AN31" i="14"/>
  <c r="AV31" i="14" s="1"/>
  <c r="AA32" i="14"/>
  <c r="AF32" i="14"/>
  <c r="AM32" i="14"/>
  <c r="AN32" i="14"/>
  <c r="AV32" i="14" s="1"/>
  <c r="AA33" i="14"/>
  <c r="AF33" i="14"/>
  <c r="AM33" i="14"/>
  <c r="AN33" i="14"/>
  <c r="AV33" i="14" s="1"/>
  <c r="AA34" i="14"/>
  <c r="AF34" i="14"/>
  <c r="AM34" i="14"/>
  <c r="AN34" i="14"/>
  <c r="AV34" i="14" s="1"/>
  <c r="AA35" i="14"/>
  <c r="AF35" i="14"/>
  <c r="AM35" i="14"/>
  <c r="AN35" i="14"/>
  <c r="AV35" i="14" s="1"/>
  <c r="AA36" i="14"/>
  <c r="AF36" i="14"/>
  <c r="AM36" i="14"/>
  <c r="AN36" i="14"/>
  <c r="AV36" i="14" s="1"/>
  <c r="AA37" i="14"/>
  <c r="AF37" i="14"/>
  <c r="AM37" i="14"/>
  <c r="AN37" i="14"/>
  <c r="AV37" i="14" s="1"/>
  <c r="AA38" i="14"/>
  <c r="AF38" i="14"/>
  <c r="AM38" i="14"/>
  <c r="AN38" i="14"/>
  <c r="AV38" i="14" s="1"/>
  <c r="AA39" i="14"/>
  <c r="AF39" i="14"/>
  <c r="AM39" i="14"/>
  <c r="AN39" i="14"/>
  <c r="AV39" i="14" s="1"/>
  <c r="AA40" i="14"/>
  <c r="AF40" i="14"/>
  <c r="AM40" i="14"/>
  <c r="AN40" i="14"/>
  <c r="AV40" i="14" s="1"/>
  <c r="AA41" i="14"/>
  <c r="AF41" i="14"/>
  <c r="AM41" i="14"/>
  <c r="AN41" i="14"/>
  <c r="AV41" i="14" s="1"/>
  <c r="AA42" i="14"/>
  <c r="AF42" i="14"/>
  <c r="AM42" i="14"/>
  <c r="AN42" i="14"/>
  <c r="AV42" i="14" s="1"/>
  <c r="AA43" i="14"/>
  <c r="AF43" i="14"/>
  <c r="AM43" i="14"/>
  <c r="AN43" i="14"/>
  <c r="AV43" i="14" s="1"/>
  <c r="AA44" i="14"/>
  <c r="AF44" i="14"/>
  <c r="AM44" i="14"/>
  <c r="AN44" i="14"/>
  <c r="AV44" i="14" s="1"/>
  <c r="AA45" i="14"/>
  <c r="AF45" i="14"/>
  <c r="AM45" i="14"/>
  <c r="AN45" i="14"/>
  <c r="AV45" i="14" s="1"/>
  <c r="AA46" i="14"/>
  <c r="AF46" i="14"/>
  <c r="AM46" i="14"/>
  <c r="AN46" i="14"/>
  <c r="AV46" i="14" s="1"/>
  <c r="AA47" i="14"/>
  <c r="AF47" i="14"/>
  <c r="AM47" i="14"/>
  <c r="AN47" i="14"/>
  <c r="AV47" i="14" s="1"/>
  <c r="AA48" i="14"/>
  <c r="AF48" i="14"/>
  <c r="AM48" i="14"/>
  <c r="AN48" i="14"/>
  <c r="AV48" i="14" s="1"/>
  <c r="AA49" i="14"/>
  <c r="AF49" i="14"/>
  <c r="AM49" i="14"/>
  <c r="AN49" i="14"/>
  <c r="AV49" i="14" s="1"/>
  <c r="AA50" i="14"/>
  <c r="AF50" i="14"/>
  <c r="AM50" i="14"/>
  <c r="AN50" i="14"/>
  <c r="AV50" i="14" s="1"/>
  <c r="AA51" i="14"/>
  <c r="AF51" i="14"/>
  <c r="AM51" i="14"/>
  <c r="AN51" i="14"/>
  <c r="AV51" i="14" s="1"/>
  <c r="AA52" i="14"/>
  <c r="AF52" i="14"/>
  <c r="AM52" i="14"/>
  <c r="AN52" i="14"/>
  <c r="AV52" i="14" s="1"/>
  <c r="AA53" i="14"/>
  <c r="AF53" i="14"/>
  <c r="AM53" i="14"/>
  <c r="AN53" i="14"/>
  <c r="AV53" i="14" s="1"/>
  <c r="AA54" i="14"/>
  <c r="AF54" i="14"/>
  <c r="AM54" i="14"/>
  <c r="AN54" i="14"/>
  <c r="AV54" i="14" s="1"/>
  <c r="AA55" i="14"/>
  <c r="AF55" i="14"/>
  <c r="AM55" i="14"/>
  <c r="AN55" i="14"/>
  <c r="AV55" i="14" s="1"/>
  <c r="AA56" i="14"/>
  <c r="AF56" i="14"/>
  <c r="AM56" i="14"/>
  <c r="AN56" i="14"/>
  <c r="AV56" i="14" s="1"/>
  <c r="AA57" i="14"/>
  <c r="AF57" i="14"/>
  <c r="AM57" i="14"/>
  <c r="AN57" i="14"/>
  <c r="AV57" i="14" s="1"/>
  <c r="AA58" i="14"/>
  <c r="AF58" i="14"/>
  <c r="AM58" i="14"/>
  <c r="AN58" i="14"/>
  <c r="AV58" i="14" s="1"/>
  <c r="AA59" i="14"/>
  <c r="AF59" i="14"/>
  <c r="AM59" i="14"/>
  <c r="AN59" i="14"/>
  <c r="AV59" i="14" s="1"/>
  <c r="AA60" i="14"/>
  <c r="AF60" i="14"/>
  <c r="AM60" i="14"/>
  <c r="AN60" i="14"/>
  <c r="AV60" i="14" s="1"/>
  <c r="AA61" i="14"/>
  <c r="AF61" i="14"/>
  <c r="AM61" i="14"/>
  <c r="AN61" i="14"/>
  <c r="AV61" i="14" s="1"/>
  <c r="AA62" i="14"/>
  <c r="AF62" i="14"/>
  <c r="AM62" i="14"/>
  <c r="AN62" i="14"/>
  <c r="AV62" i="14" s="1"/>
  <c r="AA63" i="14"/>
  <c r="AF63" i="14"/>
  <c r="AM63" i="14"/>
  <c r="AN63" i="14"/>
  <c r="AV63" i="14" s="1"/>
  <c r="AA64" i="14"/>
  <c r="AF64" i="14"/>
  <c r="AM64" i="14"/>
  <c r="AN64" i="14"/>
  <c r="AV64" i="14" s="1"/>
  <c r="AA65" i="14"/>
  <c r="AF65" i="14"/>
  <c r="AM65" i="14"/>
  <c r="AN65" i="14"/>
  <c r="AV65" i="14" s="1"/>
  <c r="AA66" i="14"/>
  <c r="AF66" i="14"/>
  <c r="AM66" i="14"/>
  <c r="AN66" i="14"/>
  <c r="AV66" i="14" s="1"/>
  <c r="AA67" i="14"/>
  <c r="AF67" i="14"/>
  <c r="AM67" i="14"/>
  <c r="AN67" i="14"/>
  <c r="AV67" i="14" s="1"/>
  <c r="AA68" i="14"/>
  <c r="AF68" i="14"/>
  <c r="AM68" i="14"/>
  <c r="AN68" i="14"/>
  <c r="AV68" i="14" s="1"/>
  <c r="AA69" i="14"/>
  <c r="AF69" i="14"/>
  <c r="AM69" i="14"/>
  <c r="AN69" i="14"/>
  <c r="AV69" i="14" s="1"/>
  <c r="AA70" i="14"/>
  <c r="AF70" i="14"/>
  <c r="AM70" i="14"/>
  <c r="AN70" i="14"/>
  <c r="AV70" i="14" s="1"/>
  <c r="AA71" i="14"/>
  <c r="AF71" i="14"/>
  <c r="AM71" i="14"/>
  <c r="AN71" i="14"/>
  <c r="AV71" i="14" s="1"/>
  <c r="AA72" i="14"/>
  <c r="AF72" i="14"/>
  <c r="AM72" i="14"/>
  <c r="AN72" i="14"/>
  <c r="AV72" i="14" s="1"/>
  <c r="AA73" i="14"/>
  <c r="AF73" i="14"/>
  <c r="AM73" i="14"/>
  <c r="AN73" i="14"/>
  <c r="AV73" i="14" s="1"/>
  <c r="AA74" i="14"/>
  <c r="AF74" i="14"/>
  <c r="AM74" i="14"/>
  <c r="AN74" i="14"/>
  <c r="AV74" i="14" s="1"/>
  <c r="AA75" i="14"/>
  <c r="AF75" i="14"/>
  <c r="AM75" i="14"/>
  <c r="AN75" i="14"/>
  <c r="AV75" i="14" s="1"/>
  <c r="AA76" i="14"/>
  <c r="AF76" i="14"/>
  <c r="AM76" i="14"/>
  <c r="AN76" i="14"/>
  <c r="AV76" i="14" s="1"/>
  <c r="AA77" i="14"/>
  <c r="AF77" i="14"/>
  <c r="AM77" i="14"/>
  <c r="AN77" i="14"/>
  <c r="AV77" i="14" s="1"/>
  <c r="AA78" i="14"/>
  <c r="AF78" i="14"/>
  <c r="AM78" i="14"/>
  <c r="AN78" i="14"/>
  <c r="AV78" i="14" s="1"/>
  <c r="AA79" i="14"/>
  <c r="AF79" i="14"/>
  <c r="AM79" i="14"/>
  <c r="AN79" i="14"/>
  <c r="AV79" i="14" s="1"/>
  <c r="AA80" i="14"/>
  <c r="AF80" i="14"/>
  <c r="AM80" i="14"/>
  <c r="AN80" i="14"/>
  <c r="AV80" i="14" s="1"/>
  <c r="AA81" i="14"/>
  <c r="AF81" i="14"/>
  <c r="AM81" i="14"/>
  <c r="AN81" i="14"/>
  <c r="AV81" i="14" s="1"/>
  <c r="AA82" i="14"/>
  <c r="AF82" i="14"/>
  <c r="AM82" i="14"/>
  <c r="AN82" i="14"/>
  <c r="AV82" i="14" s="1"/>
  <c r="AA83" i="14"/>
  <c r="AF83" i="14"/>
  <c r="AM83" i="14"/>
  <c r="AN83" i="14"/>
  <c r="AV83" i="14" s="1"/>
  <c r="AA84" i="14"/>
  <c r="AF84" i="14"/>
  <c r="AM84" i="14"/>
  <c r="AN84" i="14"/>
  <c r="AV84" i="14" s="1"/>
  <c r="AA85" i="14"/>
  <c r="AF85" i="14"/>
  <c r="AM85" i="14"/>
  <c r="AN85" i="14"/>
  <c r="AV85" i="14" s="1"/>
  <c r="AA86" i="14"/>
  <c r="AF86" i="14"/>
  <c r="AM86" i="14"/>
  <c r="AN86" i="14"/>
  <c r="AV86" i="14" s="1"/>
  <c r="AA87" i="14"/>
  <c r="AF87" i="14"/>
  <c r="AM87" i="14"/>
  <c r="AN87" i="14"/>
  <c r="AV87" i="14" s="1"/>
  <c r="AA88" i="14"/>
  <c r="AF88" i="14"/>
  <c r="AM88" i="14"/>
  <c r="AN88" i="14"/>
  <c r="AV88" i="14" s="1"/>
  <c r="AA89" i="14"/>
  <c r="AF89" i="14"/>
  <c r="AM89" i="14"/>
  <c r="AN89" i="14"/>
  <c r="AV89" i="14" s="1"/>
  <c r="AA90" i="14"/>
  <c r="AF90" i="14"/>
  <c r="AM90" i="14"/>
  <c r="AN90" i="14"/>
  <c r="AV90" i="14" s="1"/>
  <c r="AA91" i="14"/>
  <c r="AF91" i="14"/>
  <c r="AM91" i="14"/>
  <c r="AN91" i="14"/>
  <c r="AV91" i="14" s="1"/>
  <c r="AA92" i="14"/>
  <c r="AF92" i="14"/>
  <c r="AM92" i="14"/>
  <c r="AN92" i="14"/>
  <c r="AV92" i="14" s="1"/>
  <c r="AA93" i="14"/>
  <c r="AF93" i="14"/>
  <c r="AM93" i="14"/>
  <c r="AN93" i="14"/>
  <c r="AU93" i="14" s="1"/>
  <c r="AA94" i="14"/>
  <c r="AF94" i="14"/>
  <c r="AM94" i="14"/>
  <c r="AN94" i="14"/>
  <c r="AU94" i="14" s="1"/>
  <c r="AA95" i="14"/>
  <c r="AF95" i="14"/>
  <c r="AM95" i="14"/>
  <c r="AN95" i="14"/>
  <c r="AU95" i="14" s="1"/>
  <c r="AA96" i="14"/>
  <c r="AF96" i="14"/>
  <c r="AM96" i="14"/>
  <c r="AN96" i="14"/>
  <c r="AU96" i="14" s="1"/>
  <c r="AA97" i="14"/>
  <c r="AF97" i="14"/>
  <c r="AM97" i="14"/>
  <c r="AN97" i="14"/>
  <c r="AU97" i="14" s="1"/>
  <c r="AA98" i="14"/>
  <c r="AF98" i="14"/>
  <c r="AM98" i="14"/>
  <c r="AN98" i="14"/>
  <c r="AU98" i="14" s="1"/>
  <c r="AA99" i="14"/>
  <c r="AF99" i="14"/>
  <c r="AM99" i="14"/>
  <c r="AN99" i="14"/>
  <c r="AU99" i="14" s="1"/>
  <c r="AA100" i="14"/>
  <c r="AF100" i="14"/>
  <c r="AM100" i="14"/>
  <c r="AN100" i="14"/>
  <c r="AU100" i="14" s="1"/>
  <c r="AA101" i="14"/>
  <c r="AF101" i="14"/>
  <c r="AM101" i="14"/>
  <c r="AN101" i="14"/>
  <c r="AU101" i="14" s="1"/>
  <c r="AA102" i="14"/>
  <c r="AF102" i="14"/>
  <c r="AM102" i="14"/>
  <c r="AN102" i="14"/>
  <c r="AU102" i="14" s="1"/>
  <c r="AA103" i="14"/>
  <c r="AF103" i="14"/>
  <c r="AM103" i="14"/>
  <c r="AN103" i="14"/>
  <c r="AU103" i="14" s="1"/>
  <c r="AA104" i="14"/>
  <c r="AF104" i="14"/>
  <c r="AM104" i="14"/>
  <c r="AN104" i="14"/>
  <c r="AU104" i="14" s="1"/>
  <c r="AA105" i="14"/>
  <c r="AF105" i="14"/>
  <c r="AM105" i="14"/>
  <c r="AN105" i="14"/>
  <c r="AU105" i="14" s="1"/>
  <c r="AA106" i="14"/>
  <c r="AF106" i="14"/>
  <c r="AM106" i="14"/>
  <c r="AN106" i="14"/>
  <c r="AU106" i="14" s="1"/>
  <c r="AA107" i="14"/>
  <c r="AF107" i="14"/>
  <c r="AM107" i="14"/>
  <c r="AN107" i="14"/>
  <c r="AU107" i="14" s="1"/>
  <c r="AA108" i="14"/>
  <c r="AF108" i="14"/>
  <c r="AM108" i="14"/>
  <c r="AN108" i="14"/>
  <c r="AU108" i="14" s="1"/>
  <c r="AA109" i="14"/>
  <c r="AF109" i="14"/>
  <c r="AM109" i="14"/>
  <c r="AN109" i="14"/>
  <c r="AU109" i="14" s="1"/>
  <c r="AA110" i="14"/>
  <c r="AF110" i="14"/>
  <c r="AM110" i="14"/>
  <c r="AN110" i="14"/>
  <c r="AU110" i="14" s="1"/>
  <c r="AA111" i="14"/>
  <c r="AF111" i="14"/>
  <c r="AM111" i="14"/>
  <c r="AN111" i="14"/>
  <c r="AU111" i="14" s="1"/>
  <c r="AA112" i="14"/>
  <c r="AF112" i="14"/>
  <c r="AM112" i="14"/>
  <c r="AN112" i="14"/>
  <c r="AU112" i="14" s="1"/>
  <c r="AA113" i="14"/>
  <c r="AF113" i="14"/>
  <c r="AM113" i="14"/>
  <c r="AN113" i="14"/>
  <c r="AU113" i="14" s="1"/>
  <c r="AA114" i="14"/>
  <c r="AF114" i="14"/>
  <c r="AM114" i="14"/>
  <c r="AN114" i="14"/>
  <c r="AU114" i="14" s="1"/>
  <c r="AA115" i="14"/>
  <c r="AF115" i="14"/>
  <c r="AM115" i="14"/>
  <c r="AN115" i="14"/>
  <c r="AU115" i="14" s="1"/>
  <c r="AA116" i="14"/>
  <c r="AF116" i="14"/>
  <c r="AM116" i="14"/>
  <c r="AN116" i="14"/>
  <c r="AU116" i="14" s="1"/>
  <c r="AA117" i="14"/>
  <c r="AF117" i="14"/>
  <c r="AM117" i="14"/>
  <c r="AN117" i="14"/>
  <c r="AU117" i="14" s="1"/>
  <c r="AA118" i="14"/>
  <c r="AF118" i="14"/>
  <c r="AM118" i="14"/>
  <c r="AN118" i="14"/>
  <c r="AU118" i="14" s="1"/>
  <c r="AA119" i="14"/>
  <c r="AF119" i="14"/>
  <c r="AM119" i="14"/>
  <c r="AN119" i="14"/>
  <c r="AU119" i="14" s="1"/>
  <c r="K120" i="14"/>
  <c r="AB120" i="14"/>
  <c r="AC120" i="14"/>
  <c r="AD120" i="14"/>
  <c r="AG120" i="14"/>
  <c r="AH120" i="14"/>
  <c r="AJ120" i="14"/>
  <c r="AR120" i="14"/>
  <c r="AT120" i="14"/>
  <c r="J5" i="13"/>
  <c r="S8" i="13"/>
  <c r="AA8" i="13"/>
  <c r="AF8" i="13"/>
  <c r="AM8" i="13"/>
  <c r="AN8" i="13"/>
  <c r="AT8" i="13" s="1"/>
  <c r="S9" i="13"/>
  <c r="AA9" i="13"/>
  <c r="AF9" i="13"/>
  <c r="AM9" i="13"/>
  <c r="AN9" i="13"/>
  <c r="AT9" i="13" s="1"/>
  <c r="AV9" i="13" s="1"/>
  <c r="S10" i="13"/>
  <c r="AA10" i="13"/>
  <c r="AF10" i="13"/>
  <c r="AM10" i="13"/>
  <c r="AN10" i="13"/>
  <c r="AT10" i="13" s="1"/>
  <c r="AV10" i="13" s="1"/>
  <c r="S11" i="13"/>
  <c r="AA11" i="13"/>
  <c r="AF11" i="13"/>
  <c r="AM11" i="13"/>
  <c r="AN11" i="13"/>
  <c r="AT11" i="13" s="1"/>
  <c r="AV11" i="13" s="1"/>
  <c r="S12" i="13"/>
  <c r="AA12" i="13"/>
  <c r="AF12" i="13"/>
  <c r="AM12" i="13"/>
  <c r="AN12" i="13"/>
  <c r="AT12" i="13" s="1"/>
  <c r="AV12" i="13" s="1"/>
  <c r="S13" i="13"/>
  <c r="AA13" i="13"/>
  <c r="AF13" i="13"/>
  <c r="AM13" i="13"/>
  <c r="AN13" i="13"/>
  <c r="AT13" i="13" s="1"/>
  <c r="AV13" i="13" s="1"/>
  <c r="S14" i="13"/>
  <c r="AA14" i="13"/>
  <c r="AF14" i="13"/>
  <c r="AM14" i="13"/>
  <c r="AN14" i="13"/>
  <c r="AT14" i="13" s="1"/>
  <c r="AV14" i="13" s="1"/>
  <c r="S15" i="13"/>
  <c r="AA15" i="13"/>
  <c r="AF15" i="13"/>
  <c r="AM15" i="13"/>
  <c r="AN15" i="13"/>
  <c r="AT15" i="13" s="1"/>
  <c r="AV15" i="13" s="1"/>
  <c r="S16" i="13"/>
  <c r="AA16" i="13"/>
  <c r="AF16" i="13"/>
  <c r="AM16" i="13"/>
  <c r="AN16" i="13"/>
  <c r="AT16" i="13" s="1"/>
  <c r="AV16" i="13" s="1"/>
  <c r="S17" i="13"/>
  <c r="AA17" i="13"/>
  <c r="AF17" i="13"/>
  <c r="AM17" i="13"/>
  <c r="AN17" i="13"/>
  <c r="AT17" i="13" s="1"/>
  <c r="AV17" i="13" s="1"/>
  <c r="S18" i="13"/>
  <c r="AA18" i="13"/>
  <c r="AF18" i="13"/>
  <c r="AM18" i="13"/>
  <c r="AN18" i="13"/>
  <c r="AT18" i="13" s="1"/>
  <c r="AV18" i="13" s="1"/>
  <c r="S19" i="13"/>
  <c r="AA19" i="13"/>
  <c r="AF19" i="13"/>
  <c r="AM19" i="13"/>
  <c r="AN19" i="13"/>
  <c r="AT19" i="13" s="1"/>
  <c r="AV19" i="13" s="1"/>
  <c r="S20" i="13"/>
  <c r="AA20" i="13"/>
  <c r="AF20" i="13"/>
  <c r="AM20" i="13"/>
  <c r="AN20" i="13"/>
  <c r="AT20" i="13" s="1"/>
  <c r="AV20" i="13" s="1"/>
  <c r="S21" i="13"/>
  <c r="AA21" i="13"/>
  <c r="AF21" i="13"/>
  <c r="AM21" i="13"/>
  <c r="AN21" i="13"/>
  <c r="AT21" i="13" s="1"/>
  <c r="AV21" i="13" s="1"/>
  <c r="S22" i="13"/>
  <c r="AA22" i="13"/>
  <c r="AF22" i="13"/>
  <c r="AM22" i="13"/>
  <c r="AN22" i="13"/>
  <c r="AT22" i="13" s="1"/>
  <c r="AV22" i="13" s="1"/>
  <c r="S23" i="13"/>
  <c r="AA23" i="13"/>
  <c r="AF23" i="13"/>
  <c r="AM23" i="13"/>
  <c r="AN23" i="13"/>
  <c r="AT23" i="13" s="1"/>
  <c r="AV23" i="13" s="1"/>
  <c r="S24" i="13"/>
  <c r="AA24" i="13"/>
  <c r="AF24" i="13"/>
  <c r="AM24" i="13"/>
  <c r="AN24" i="13"/>
  <c r="AT24" i="13" s="1"/>
  <c r="AV24" i="13" s="1"/>
  <c r="S25" i="13"/>
  <c r="AA25" i="13"/>
  <c r="AF25" i="13"/>
  <c r="AM25" i="13"/>
  <c r="AN25" i="13"/>
  <c r="AT25" i="13" s="1"/>
  <c r="AV25" i="13" s="1"/>
  <c r="S26" i="13"/>
  <c r="AA26" i="13"/>
  <c r="AF26" i="13"/>
  <c r="AM26" i="13"/>
  <c r="AN26" i="13"/>
  <c r="AT26" i="13" s="1"/>
  <c r="AV26" i="13" s="1"/>
  <c r="S27" i="13"/>
  <c r="AA27" i="13"/>
  <c r="AF27" i="13"/>
  <c r="AM27" i="13"/>
  <c r="AN27" i="13"/>
  <c r="AT27" i="13" s="1"/>
  <c r="AV27" i="13" s="1"/>
  <c r="S28" i="13"/>
  <c r="AA28" i="13"/>
  <c r="AF28" i="13"/>
  <c r="AM28" i="13"/>
  <c r="AN28" i="13"/>
  <c r="AT28" i="13" s="1"/>
  <c r="AV28" i="13" s="1"/>
  <c r="S29" i="13"/>
  <c r="AA29" i="13"/>
  <c r="AF29" i="13"/>
  <c r="AM29" i="13"/>
  <c r="AN29" i="13"/>
  <c r="AT29" i="13" s="1"/>
  <c r="AV29" i="13" s="1"/>
  <c r="S30" i="13"/>
  <c r="AA30" i="13"/>
  <c r="AF30" i="13"/>
  <c r="AM30" i="13"/>
  <c r="AN30" i="13"/>
  <c r="AT30" i="13" s="1"/>
  <c r="AV30" i="13" s="1"/>
  <c r="S31" i="13"/>
  <c r="AA31" i="13"/>
  <c r="AF31" i="13"/>
  <c r="AM31" i="13"/>
  <c r="AN31" i="13"/>
  <c r="AT31" i="13" s="1"/>
  <c r="AV31" i="13" s="1"/>
  <c r="S32" i="13"/>
  <c r="AA32" i="13"/>
  <c r="AF32" i="13"/>
  <c r="AM32" i="13"/>
  <c r="AN32" i="13"/>
  <c r="AT32" i="13" s="1"/>
  <c r="AV32" i="13" s="1"/>
  <c r="S33" i="13"/>
  <c r="AA33" i="13"/>
  <c r="AF33" i="13"/>
  <c r="AM33" i="13"/>
  <c r="AN33" i="13"/>
  <c r="AT33" i="13" s="1"/>
  <c r="AV33" i="13" s="1"/>
  <c r="S34" i="13"/>
  <c r="AA34" i="13"/>
  <c r="AF34" i="13"/>
  <c r="AM34" i="13"/>
  <c r="AN34" i="13"/>
  <c r="AT34" i="13" s="1"/>
  <c r="AV34" i="13" s="1"/>
  <c r="S35" i="13"/>
  <c r="AA35" i="13"/>
  <c r="AF35" i="13"/>
  <c r="AM35" i="13"/>
  <c r="AN35" i="13"/>
  <c r="AT35" i="13" s="1"/>
  <c r="AV35" i="13" s="1"/>
  <c r="S36" i="13"/>
  <c r="AA36" i="13"/>
  <c r="AF36" i="13"/>
  <c r="AM36" i="13"/>
  <c r="AN36" i="13"/>
  <c r="AT36" i="13" s="1"/>
  <c r="AV36" i="13" s="1"/>
  <c r="S37" i="13"/>
  <c r="AA37" i="13"/>
  <c r="AF37" i="13"/>
  <c r="AM37" i="13"/>
  <c r="AN37" i="13"/>
  <c r="AT37" i="13" s="1"/>
  <c r="AV37" i="13" s="1"/>
  <c r="S38" i="13"/>
  <c r="AA38" i="13"/>
  <c r="AF38" i="13"/>
  <c r="AM38" i="13"/>
  <c r="AN38" i="13"/>
  <c r="AT38" i="13" s="1"/>
  <c r="AV38" i="13" s="1"/>
  <c r="S39" i="13"/>
  <c r="AA39" i="13"/>
  <c r="AF39" i="13"/>
  <c r="AM39" i="13"/>
  <c r="AN39" i="13"/>
  <c r="AT39" i="13" s="1"/>
  <c r="AV39" i="13" s="1"/>
  <c r="S40" i="13"/>
  <c r="AA40" i="13"/>
  <c r="AF40" i="13"/>
  <c r="AM40" i="13"/>
  <c r="AN40" i="13"/>
  <c r="AT40" i="13" s="1"/>
  <c r="AV40" i="13" s="1"/>
  <c r="S41" i="13"/>
  <c r="AA41" i="13"/>
  <c r="AF41" i="13"/>
  <c r="AM41" i="13"/>
  <c r="AN41" i="13"/>
  <c r="AT41" i="13" s="1"/>
  <c r="AV41" i="13" s="1"/>
  <c r="S42" i="13"/>
  <c r="AA42" i="13"/>
  <c r="AF42" i="13"/>
  <c r="AM42" i="13"/>
  <c r="AN42" i="13"/>
  <c r="AT42" i="13" s="1"/>
  <c r="AV42" i="13" s="1"/>
  <c r="S43" i="13"/>
  <c r="AA43" i="13"/>
  <c r="AF43" i="13"/>
  <c r="AM43" i="13"/>
  <c r="AN43" i="13"/>
  <c r="AT43" i="13" s="1"/>
  <c r="AV43" i="13" s="1"/>
  <c r="S44" i="13"/>
  <c r="AA44" i="13"/>
  <c r="AF44" i="13"/>
  <c r="AM44" i="13"/>
  <c r="AN44" i="13"/>
  <c r="AT44" i="13" s="1"/>
  <c r="AV44" i="13" s="1"/>
  <c r="S45" i="13"/>
  <c r="AA45" i="13"/>
  <c r="AF45" i="13"/>
  <c r="AM45" i="13"/>
  <c r="AN45" i="13"/>
  <c r="AT45" i="13" s="1"/>
  <c r="AV45" i="13" s="1"/>
  <c r="S46" i="13"/>
  <c r="AA46" i="13"/>
  <c r="AF46" i="13"/>
  <c r="AM46" i="13"/>
  <c r="AN46" i="13"/>
  <c r="AT46" i="13" s="1"/>
  <c r="AV46" i="13" s="1"/>
  <c r="S47" i="13"/>
  <c r="AA47" i="13"/>
  <c r="AF47" i="13"/>
  <c r="AM47" i="13"/>
  <c r="AN47" i="13"/>
  <c r="AT47" i="13" s="1"/>
  <c r="AV47" i="13" s="1"/>
  <c r="S48" i="13"/>
  <c r="AA48" i="13"/>
  <c r="AF48" i="13"/>
  <c r="AM48" i="13"/>
  <c r="AN48" i="13"/>
  <c r="AT48" i="13" s="1"/>
  <c r="AV48" i="13" s="1"/>
  <c r="S49" i="13"/>
  <c r="AA49" i="13"/>
  <c r="AF49" i="13"/>
  <c r="AM49" i="13"/>
  <c r="AN49" i="13"/>
  <c r="AT49" i="13" s="1"/>
  <c r="AV49" i="13" s="1"/>
  <c r="S50" i="13"/>
  <c r="AA50" i="13"/>
  <c r="AF50" i="13"/>
  <c r="AM50" i="13"/>
  <c r="AN50" i="13"/>
  <c r="AT50" i="13" s="1"/>
  <c r="AV50" i="13" s="1"/>
  <c r="S51" i="13"/>
  <c r="AA51" i="13"/>
  <c r="AF51" i="13"/>
  <c r="AM51" i="13"/>
  <c r="AN51" i="13"/>
  <c r="AT51" i="13" s="1"/>
  <c r="AV51" i="13" s="1"/>
  <c r="S52" i="13"/>
  <c r="AA52" i="13"/>
  <c r="AF52" i="13"/>
  <c r="AM52" i="13"/>
  <c r="AN52" i="13"/>
  <c r="AT52" i="13"/>
  <c r="AV52" i="13" s="1"/>
  <c r="S53" i="13"/>
  <c r="AA53" i="13"/>
  <c r="AF53" i="13"/>
  <c r="AM53" i="13"/>
  <c r="AN53" i="13"/>
  <c r="AT53" i="13" s="1"/>
  <c r="AV53" i="13" s="1"/>
  <c r="S54" i="13"/>
  <c r="AA54" i="13"/>
  <c r="AF54" i="13"/>
  <c r="AM54" i="13"/>
  <c r="AN54" i="13"/>
  <c r="AT54" i="13" s="1"/>
  <c r="AV54" i="13" s="1"/>
  <c r="S55" i="13"/>
  <c r="AA55" i="13"/>
  <c r="AF55" i="13"/>
  <c r="AM55" i="13"/>
  <c r="AN55" i="13"/>
  <c r="AT55" i="13" s="1"/>
  <c r="AV55" i="13" s="1"/>
  <c r="S56" i="13"/>
  <c r="AA56" i="13"/>
  <c r="AF56" i="13"/>
  <c r="AM56" i="13"/>
  <c r="AN56" i="13"/>
  <c r="AT56" i="13" s="1"/>
  <c r="AV56" i="13" s="1"/>
  <c r="S57" i="13"/>
  <c r="AA57" i="13"/>
  <c r="AF57" i="13"/>
  <c r="AM57" i="13"/>
  <c r="AN57" i="13"/>
  <c r="AT57" i="13" s="1"/>
  <c r="AV57" i="13" s="1"/>
  <c r="AA58" i="13"/>
  <c r="AF58" i="13"/>
  <c r="AM58" i="13"/>
  <c r="AN58" i="13"/>
  <c r="AT58" i="13"/>
  <c r="AV58" i="13" s="1"/>
  <c r="AA59" i="13"/>
  <c r="AF59" i="13"/>
  <c r="AM59" i="13"/>
  <c r="AN59" i="13"/>
  <c r="AT59" i="13" s="1"/>
  <c r="AV59" i="13" s="1"/>
  <c r="AA60" i="13"/>
  <c r="AF60" i="13"/>
  <c r="AM60" i="13"/>
  <c r="AN60" i="13"/>
  <c r="AT60" i="13" s="1"/>
  <c r="AV60" i="13" s="1"/>
  <c r="AA61" i="13"/>
  <c r="AF61" i="13"/>
  <c r="AM61" i="13"/>
  <c r="AN61" i="13"/>
  <c r="AT61" i="13" s="1"/>
  <c r="AV61" i="13" s="1"/>
  <c r="AA62" i="13"/>
  <c r="AF62" i="13"/>
  <c r="AM62" i="13"/>
  <c r="AN62" i="13"/>
  <c r="AT62" i="13" s="1"/>
  <c r="AV62" i="13" s="1"/>
  <c r="AA63" i="13"/>
  <c r="AF63" i="13"/>
  <c r="AM63" i="13"/>
  <c r="AN63" i="13"/>
  <c r="AT63" i="13" s="1"/>
  <c r="AV63" i="13" s="1"/>
  <c r="S64" i="13"/>
  <c r="AA64" i="13"/>
  <c r="AF64" i="13"/>
  <c r="AM64" i="13"/>
  <c r="AN64" i="13"/>
  <c r="AT64" i="13" s="1"/>
  <c r="AV64" i="13" s="1"/>
  <c r="AA65" i="13"/>
  <c r="AF65" i="13"/>
  <c r="AM65" i="13"/>
  <c r="AN65" i="13"/>
  <c r="AT65" i="13" s="1"/>
  <c r="AV65" i="13" s="1"/>
  <c r="AA66" i="13"/>
  <c r="AF66" i="13"/>
  <c r="AM66" i="13"/>
  <c r="AN66" i="13"/>
  <c r="AT66" i="13" s="1"/>
  <c r="AV66" i="13" s="1"/>
  <c r="AA67" i="13"/>
  <c r="AF67" i="13"/>
  <c r="AM67" i="13"/>
  <c r="AN67" i="13"/>
  <c r="AT67" i="13" s="1"/>
  <c r="AV67" i="13" s="1"/>
  <c r="AA68" i="13"/>
  <c r="AF68" i="13"/>
  <c r="AM68" i="13"/>
  <c r="AN68" i="13"/>
  <c r="AT68" i="13" s="1"/>
  <c r="AV68" i="13" s="1"/>
  <c r="AA69" i="13"/>
  <c r="AF69" i="13"/>
  <c r="AM69" i="13"/>
  <c r="AN69" i="13"/>
  <c r="AT69" i="13" s="1"/>
  <c r="AV69" i="13" s="1"/>
  <c r="AA70" i="13"/>
  <c r="AF70" i="13"/>
  <c r="AM70" i="13"/>
  <c r="AN70" i="13"/>
  <c r="AT70" i="13" s="1"/>
  <c r="AV70" i="13" s="1"/>
  <c r="AA71" i="13"/>
  <c r="AF71" i="13"/>
  <c r="AM71" i="13"/>
  <c r="AN71" i="13"/>
  <c r="AT71" i="13" s="1"/>
  <c r="AV71" i="13" s="1"/>
  <c r="AA72" i="13"/>
  <c r="AF72" i="13"/>
  <c r="AM72" i="13"/>
  <c r="AN72" i="13"/>
  <c r="AT72" i="13" s="1"/>
  <c r="AV72" i="13" s="1"/>
  <c r="AA73" i="13"/>
  <c r="AF73" i="13"/>
  <c r="AM73" i="13"/>
  <c r="AN73" i="13"/>
  <c r="AT73" i="13" s="1"/>
  <c r="AV73" i="13" s="1"/>
  <c r="AA74" i="13"/>
  <c r="AF74" i="13"/>
  <c r="AM74" i="13"/>
  <c r="AN74" i="13"/>
  <c r="AT74" i="13" s="1"/>
  <c r="AV74" i="13" s="1"/>
  <c r="AA75" i="13"/>
  <c r="AF75" i="13"/>
  <c r="AM75" i="13"/>
  <c r="AN75" i="13"/>
  <c r="AT75" i="13" s="1"/>
  <c r="AV75" i="13" s="1"/>
  <c r="AA76" i="13"/>
  <c r="AF76" i="13"/>
  <c r="AM76" i="13"/>
  <c r="AN76" i="13"/>
  <c r="AT76" i="13" s="1"/>
  <c r="AV76" i="13" s="1"/>
  <c r="AA77" i="13"/>
  <c r="AF77" i="13"/>
  <c r="AM77" i="13"/>
  <c r="AN77" i="13"/>
  <c r="AT77" i="13" s="1"/>
  <c r="AV77" i="13" s="1"/>
  <c r="AA78" i="13"/>
  <c r="AF78" i="13"/>
  <c r="AM78" i="13"/>
  <c r="AN78" i="13"/>
  <c r="AT78" i="13" s="1"/>
  <c r="AV78" i="13" s="1"/>
  <c r="AA79" i="13"/>
  <c r="AF79" i="13"/>
  <c r="AM79" i="13"/>
  <c r="AN79" i="13"/>
  <c r="AT79" i="13" s="1"/>
  <c r="AV79" i="13" s="1"/>
  <c r="AA80" i="13"/>
  <c r="AF80" i="13"/>
  <c r="AM80" i="13"/>
  <c r="AN80" i="13"/>
  <c r="AT80" i="13" s="1"/>
  <c r="AV80" i="13" s="1"/>
  <c r="AA81" i="13"/>
  <c r="AF81" i="13"/>
  <c r="AM81" i="13"/>
  <c r="AN81" i="13"/>
  <c r="AT81" i="13" s="1"/>
  <c r="AV81" i="13" s="1"/>
  <c r="AA82" i="13"/>
  <c r="AF82" i="13"/>
  <c r="AM82" i="13"/>
  <c r="AN82" i="13"/>
  <c r="AT82" i="13" s="1"/>
  <c r="AV82" i="13" s="1"/>
  <c r="AA83" i="13"/>
  <c r="AF83" i="13"/>
  <c r="AM83" i="13"/>
  <c r="AN83" i="13"/>
  <c r="AT83" i="13" s="1"/>
  <c r="AV83" i="13" s="1"/>
  <c r="AA84" i="13"/>
  <c r="AF84" i="13"/>
  <c r="AM84" i="13"/>
  <c r="AN84" i="13"/>
  <c r="AT84" i="13" s="1"/>
  <c r="AV84" i="13" s="1"/>
  <c r="AA85" i="13"/>
  <c r="AF85" i="13"/>
  <c r="AM85" i="13"/>
  <c r="AN85" i="13"/>
  <c r="AT85" i="13" s="1"/>
  <c r="AV85" i="13" s="1"/>
  <c r="AA86" i="13"/>
  <c r="AF86" i="13"/>
  <c r="AM86" i="13"/>
  <c r="AN86" i="13"/>
  <c r="AT86" i="13" s="1"/>
  <c r="AV86" i="13" s="1"/>
  <c r="AA87" i="13"/>
  <c r="AF87" i="13"/>
  <c r="AM87" i="13"/>
  <c r="AN87" i="13"/>
  <c r="AT87" i="13" s="1"/>
  <c r="AV87" i="13" s="1"/>
  <c r="AA88" i="13"/>
  <c r="AF88" i="13"/>
  <c r="AM88" i="13"/>
  <c r="AN88" i="13"/>
  <c r="AT88" i="13" s="1"/>
  <c r="AV88" i="13" s="1"/>
  <c r="AA89" i="13"/>
  <c r="AF89" i="13"/>
  <c r="AM89" i="13"/>
  <c r="AN89" i="13"/>
  <c r="AT89" i="13" s="1"/>
  <c r="AV89" i="13" s="1"/>
  <c r="AA90" i="13"/>
  <c r="AF90" i="13"/>
  <c r="AM90" i="13"/>
  <c r="AN90" i="13"/>
  <c r="AT90" i="13" s="1"/>
  <c r="AV90" i="13" s="1"/>
  <c r="AA91" i="13"/>
  <c r="AF91" i="13"/>
  <c r="AM91" i="13"/>
  <c r="AN91" i="13"/>
  <c r="AT91" i="13" s="1"/>
  <c r="AV91" i="13" s="1"/>
  <c r="AA92" i="13"/>
  <c r="AF92" i="13"/>
  <c r="AM92" i="13"/>
  <c r="AN92" i="13"/>
  <c r="AT92" i="13" s="1"/>
  <c r="AV92" i="13" s="1"/>
  <c r="AA93" i="13"/>
  <c r="AF93" i="13"/>
  <c r="AM93" i="13"/>
  <c r="AN93" i="13"/>
  <c r="AT93" i="13" s="1"/>
  <c r="AV93" i="13" s="1"/>
  <c r="AA94" i="13"/>
  <c r="AF94" i="13"/>
  <c r="AM94" i="13"/>
  <c r="AN94" i="13"/>
  <c r="AT94" i="13" s="1"/>
  <c r="AV94" i="13" s="1"/>
  <c r="AA95" i="13"/>
  <c r="AF95" i="13"/>
  <c r="AM95" i="13"/>
  <c r="AN95" i="13"/>
  <c r="AT95" i="13" s="1"/>
  <c r="AV95" i="13" s="1"/>
  <c r="AA96" i="13"/>
  <c r="AF96" i="13"/>
  <c r="AM96" i="13"/>
  <c r="AN96" i="13"/>
  <c r="AT96" i="13" s="1"/>
  <c r="AV96" i="13" s="1"/>
  <c r="AA97" i="13"/>
  <c r="AF97" i="13"/>
  <c r="AM97" i="13"/>
  <c r="AN97" i="13"/>
  <c r="AT97" i="13" s="1"/>
  <c r="AV97" i="13" s="1"/>
  <c r="AA98" i="13"/>
  <c r="AF98" i="13"/>
  <c r="AM98" i="13"/>
  <c r="AN98" i="13"/>
  <c r="AT98" i="13" s="1"/>
  <c r="AV98" i="13" s="1"/>
  <c r="AA99" i="13"/>
  <c r="AF99" i="13"/>
  <c r="AM99" i="13"/>
  <c r="AN99" i="13"/>
  <c r="AT99" i="13" s="1"/>
  <c r="AV99" i="13" s="1"/>
  <c r="AA100" i="13"/>
  <c r="AF100" i="13"/>
  <c r="AM100" i="13"/>
  <c r="AN100" i="13"/>
  <c r="AT100" i="13" s="1"/>
  <c r="AV100" i="13" s="1"/>
  <c r="AA101" i="13"/>
  <c r="AF101" i="13"/>
  <c r="AM101" i="13"/>
  <c r="AN101" i="13"/>
  <c r="AT101" i="13" s="1"/>
  <c r="AV101" i="13" s="1"/>
  <c r="AA102" i="13"/>
  <c r="AF102" i="13"/>
  <c r="AM102" i="13"/>
  <c r="AN102" i="13"/>
  <c r="AT102" i="13" s="1"/>
  <c r="AV102" i="13" s="1"/>
  <c r="AA103" i="13"/>
  <c r="AF103" i="13"/>
  <c r="AM103" i="13"/>
  <c r="AN103" i="13"/>
  <c r="AT103" i="13" s="1"/>
  <c r="AV103" i="13" s="1"/>
  <c r="AA104" i="13"/>
  <c r="AF104" i="13"/>
  <c r="AM104" i="13"/>
  <c r="AN104" i="13"/>
  <c r="AT104" i="13" s="1"/>
  <c r="AV104" i="13" s="1"/>
  <c r="AA105" i="13"/>
  <c r="AF105" i="13"/>
  <c r="AM105" i="13"/>
  <c r="AN105" i="13"/>
  <c r="AT105" i="13" s="1"/>
  <c r="AV105" i="13" s="1"/>
  <c r="AA106" i="13"/>
  <c r="AF106" i="13"/>
  <c r="AM106" i="13"/>
  <c r="AN106" i="13"/>
  <c r="AT106" i="13" s="1"/>
  <c r="AV106" i="13" s="1"/>
  <c r="AA107" i="13"/>
  <c r="AF107" i="13"/>
  <c r="AM107" i="13"/>
  <c r="AN107" i="13"/>
  <c r="AT107" i="13" s="1"/>
  <c r="AV107" i="13" s="1"/>
  <c r="AA108" i="13"/>
  <c r="AF108" i="13"/>
  <c r="AM108" i="13"/>
  <c r="AN108" i="13"/>
  <c r="AT108" i="13" s="1"/>
  <c r="AV108" i="13" s="1"/>
  <c r="AA109" i="13"/>
  <c r="AF109" i="13"/>
  <c r="AM109" i="13"/>
  <c r="AN109" i="13"/>
  <c r="AT109" i="13" s="1"/>
  <c r="AV109" i="13" s="1"/>
  <c r="AA110" i="13"/>
  <c r="AF110" i="13"/>
  <c r="AM110" i="13"/>
  <c r="AN110" i="13"/>
  <c r="AT110" i="13" s="1"/>
  <c r="AV110" i="13" s="1"/>
  <c r="AA111" i="13"/>
  <c r="AF111" i="13"/>
  <c r="AM111" i="13"/>
  <c r="AN111" i="13"/>
  <c r="AT111" i="13" s="1"/>
  <c r="AV111" i="13" s="1"/>
  <c r="AA112" i="13"/>
  <c r="AF112" i="13"/>
  <c r="AM112" i="13"/>
  <c r="AN112" i="13"/>
  <c r="AT112" i="13" s="1"/>
  <c r="AV112" i="13" s="1"/>
  <c r="AA113" i="13"/>
  <c r="AF113" i="13"/>
  <c r="AM113" i="13"/>
  <c r="AN113" i="13"/>
  <c r="AT113" i="13" s="1"/>
  <c r="AV113" i="13" s="1"/>
  <c r="AA114" i="13"/>
  <c r="AF114" i="13"/>
  <c r="AM114" i="13"/>
  <c r="AN114" i="13"/>
  <c r="AT114" i="13" s="1"/>
  <c r="AV114" i="13" s="1"/>
  <c r="AA115" i="13"/>
  <c r="AF115" i="13"/>
  <c r="AM115" i="13"/>
  <c r="AN115" i="13"/>
  <c r="AT115" i="13" s="1"/>
  <c r="AV115" i="13" s="1"/>
  <c r="AA116" i="13"/>
  <c r="AF116" i="13"/>
  <c r="AM116" i="13"/>
  <c r="AN116" i="13"/>
  <c r="AT116" i="13" s="1"/>
  <c r="AV116" i="13" s="1"/>
  <c r="AA117" i="13"/>
  <c r="AF117" i="13"/>
  <c r="AM117" i="13"/>
  <c r="AN117" i="13"/>
  <c r="AT117" i="13" s="1"/>
  <c r="AV117" i="13" s="1"/>
  <c r="AA118" i="13"/>
  <c r="AF118" i="13"/>
  <c r="AM118" i="13"/>
  <c r="AN118" i="13"/>
  <c r="AT118" i="13" s="1"/>
  <c r="AV118" i="13" s="1"/>
  <c r="AA119" i="13"/>
  <c r="AF119" i="13"/>
  <c r="AM119" i="13"/>
  <c r="AN119" i="13"/>
  <c r="AT119" i="13" s="1"/>
  <c r="AV119" i="13" s="1"/>
  <c r="AA120" i="13"/>
  <c r="AF120" i="13"/>
  <c r="AM120" i="13"/>
  <c r="AN120" i="13"/>
  <c r="AT120" i="13" s="1"/>
  <c r="AV120" i="13" s="1"/>
  <c r="AA121" i="13"/>
  <c r="AF121" i="13"/>
  <c r="AM121" i="13"/>
  <c r="AN121" i="13"/>
  <c r="AT121" i="13" s="1"/>
  <c r="AV121" i="13" s="1"/>
  <c r="AA122" i="13"/>
  <c r="AF122" i="13"/>
  <c r="AM122" i="13"/>
  <c r="AN122" i="13"/>
  <c r="AT122" i="13" s="1"/>
  <c r="AV122" i="13" s="1"/>
  <c r="AA123" i="13"/>
  <c r="AF123" i="13"/>
  <c r="AM123" i="13"/>
  <c r="AN123" i="13"/>
  <c r="AT123" i="13" s="1"/>
  <c r="AV123" i="13" s="1"/>
  <c r="AA124" i="13"/>
  <c r="AF124" i="13"/>
  <c r="AM124" i="13"/>
  <c r="AN124" i="13"/>
  <c r="AT124" i="13" s="1"/>
  <c r="AV124" i="13" s="1"/>
  <c r="AA125" i="13"/>
  <c r="AF125" i="13"/>
  <c r="AM125" i="13"/>
  <c r="AN125" i="13"/>
  <c r="AT125" i="13" s="1"/>
  <c r="AV125" i="13" s="1"/>
  <c r="AA126" i="13"/>
  <c r="AF126" i="13"/>
  <c r="AM126" i="13"/>
  <c r="AN126" i="13"/>
  <c r="AT126" i="13" s="1"/>
  <c r="AV126" i="13" s="1"/>
  <c r="AA127" i="13"/>
  <c r="AF127" i="13"/>
  <c r="AM127" i="13"/>
  <c r="AN127" i="13"/>
  <c r="AT127" i="13" s="1"/>
  <c r="AV127" i="13" s="1"/>
  <c r="AA128" i="13"/>
  <c r="AF128" i="13"/>
  <c r="AM128" i="13"/>
  <c r="AN128" i="13"/>
  <c r="AT128" i="13" s="1"/>
  <c r="AV128" i="13" s="1"/>
  <c r="AA129" i="13"/>
  <c r="AF129" i="13"/>
  <c r="AM129" i="13"/>
  <c r="AN129" i="13"/>
  <c r="AT129" i="13" s="1"/>
  <c r="AV129" i="13" s="1"/>
  <c r="AA130" i="13"/>
  <c r="AF130" i="13"/>
  <c r="AM130" i="13"/>
  <c r="AN130" i="13"/>
  <c r="AT130" i="13" s="1"/>
  <c r="AV130" i="13" s="1"/>
  <c r="AA131" i="13"/>
  <c r="AF131" i="13"/>
  <c r="AM131" i="13"/>
  <c r="AN131" i="13"/>
  <c r="AT131" i="13" s="1"/>
  <c r="AV131" i="13" s="1"/>
  <c r="AA132" i="13"/>
  <c r="AF132" i="13"/>
  <c r="AM132" i="13"/>
  <c r="AN132" i="13"/>
  <c r="AT132" i="13" s="1"/>
  <c r="AV132" i="13" s="1"/>
  <c r="AA133" i="13"/>
  <c r="AF133" i="13"/>
  <c r="AM133" i="13"/>
  <c r="AN133" i="13"/>
  <c r="AT133" i="13" s="1"/>
  <c r="AV133" i="13" s="1"/>
  <c r="AA134" i="13"/>
  <c r="AF134" i="13"/>
  <c r="AM134" i="13"/>
  <c r="AN134" i="13"/>
  <c r="AT134" i="13" s="1"/>
  <c r="AV134" i="13" s="1"/>
  <c r="AA135" i="13"/>
  <c r="AF135" i="13"/>
  <c r="AM135" i="13"/>
  <c r="AN135" i="13"/>
  <c r="AT135" i="13" s="1"/>
  <c r="AV135" i="13" s="1"/>
  <c r="AA136" i="13"/>
  <c r="AF136" i="13"/>
  <c r="AM136" i="13"/>
  <c r="AN136" i="13"/>
  <c r="AT136" i="13" s="1"/>
  <c r="AV136" i="13" s="1"/>
  <c r="AA137" i="13"/>
  <c r="AF137" i="13"/>
  <c r="AM137" i="13"/>
  <c r="AN137" i="13"/>
  <c r="AT137" i="13" s="1"/>
  <c r="AV137" i="13" s="1"/>
  <c r="AA138" i="13"/>
  <c r="AF138" i="13"/>
  <c r="AM138" i="13"/>
  <c r="AN138" i="13"/>
  <c r="AT138" i="13" s="1"/>
  <c r="AV138" i="13" s="1"/>
  <c r="AA139" i="13"/>
  <c r="AF139" i="13"/>
  <c r="AM139" i="13"/>
  <c r="AN139" i="13"/>
  <c r="AT139" i="13" s="1"/>
  <c r="AV139" i="13" s="1"/>
  <c r="AA140" i="13"/>
  <c r="AF140" i="13"/>
  <c r="AM140" i="13"/>
  <c r="AN140" i="13"/>
  <c r="AT140" i="13" s="1"/>
  <c r="AV140" i="13" s="1"/>
  <c r="S141" i="13"/>
  <c r="AA141" i="13"/>
  <c r="AF141" i="13"/>
  <c r="AM141" i="13"/>
  <c r="AN141" i="13"/>
  <c r="AP141" i="13" s="1"/>
  <c r="S142" i="13"/>
  <c r="AA142" i="13"/>
  <c r="AF142" i="13"/>
  <c r="AM142" i="13"/>
  <c r="AN142" i="13"/>
  <c r="AT142" i="13" s="1"/>
  <c r="AV142" i="13" s="1"/>
  <c r="S143" i="13"/>
  <c r="AA143" i="13"/>
  <c r="AF143" i="13"/>
  <c r="AM143" i="13"/>
  <c r="AN143" i="13"/>
  <c r="AT143" i="13" s="1"/>
  <c r="AV143" i="13" s="1"/>
  <c r="S144" i="13"/>
  <c r="AA144" i="13"/>
  <c r="AF144" i="13"/>
  <c r="AM144" i="13"/>
  <c r="AN144" i="13"/>
  <c r="AT144" i="13" s="1"/>
  <c r="AV144" i="13" s="1"/>
  <c r="S145" i="13"/>
  <c r="AA145" i="13"/>
  <c r="AF145" i="13"/>
  <c r="AM145" i="13"/>
  <c r="AN145" i="13"/>
  <c r="AT145" i="13" s="1"/>
  <c r="AV145" i="13" s="1"/>
  <c r="S146" i="13"/>
  <c r="AA146" i="13"/>
  <c r="AF146" i="13"/>
  <c r="AM146" i="13"/>
  <c r="AN146" i="13"/>
  <c r="AT146" i="13" s="1"/>
  <c r="AV146" i="13" s="1"/>
  <c r="Q147" i="13"/>
  <c r="S147" i="13"/>
  <c r="AA147" i="13"/>
  <c r="AF147" i="13"/>
  <c r="AM147" i="13"/>
  <c r="AN147" i="13"/>
  <c r="AT147" i="13" s="1"/>
  <c r="AV147" i="13" s="1"/>
  <c r="S148" i="13"/>
  <c r="AA148" i="13"/>
  <c r="AF148" i="13"/>
  <c r="AM148" i="13"/>
  <c r="AN148" i="13"/>
  <c r="AT148" i="13" s="1"/>
  <c r="AV148" i="13" s="1"/>
  <c r="S149" i="13"/>
  <c r="AA149" i="13"/>
  <c r="AF149" i="13"/>
  <c r="AM149" i="13"/>
  <c r="AN149" i="13"/>
  <c r="AT149" i="13"/>
  <c r="AV149" i="13" s="1"/>
  <c r="S150" i="13"/>
  <c r="AA150" i="13"/>
  <c r="AF150" i="13"/>
  <c r="AM150" i="13"/>
  <c r="AN150" i="13"/>
  <c r="AT150" i="13" s="1"/>
  <c r="AV150" i="13" s="1"/>
  <c r="S151" i="13"/>
  <c r="AA151" i="13"/>
  <c r="AF151" i="13"/>
  <c r="AM151" i="13"/>
  <c r="AN151" i="13"/>
  <c r="AT151" i="13" s="1"/>
  <c r="AV151" i="13" s="1"/>
  <c r="S152" i="13"/>
  <c r="AA152" i="13"/>
  <c r="AF152" i="13"/>
  <c r="AM152" i="13"/>
  <c r="AN152" i="13"/>
  <c r="AT152" i="13" s="1"/>
  <c r="AV152" i="13" s="1"/>
  <c r="S153" i="13"/>
  <c r="AA153" i="13"/>
  <c r="AF153" i="13"/>
  <c r="AM153" i="13"/>
  <c r="AN153" i="13"/>
  <c r="AT153" i="13" s="1"/>
  <c r="AV153" i="13" s="1"/>
  <c r="S154" i="13"/>
  <c r="AA154" i="13"/>
  <c r="AF154" i="13"/>
  <c r="AM154" i="13"/>
  <c r="AN154" i="13"/>
  <c r="AT154" i="13" s="1"/>
  <c r="AV154" i="13" s="1"/>
  <c r="S155" i="13"/>
  <c r="AA155" i="13"/>
  <c r="AF155" i="13"/>
  <c r="AM155" i="13"/>
  <c r="AN155" i="13"/>
  <c r="AP155" i="13" s="1"/>
  <c r="S156" i="13"/>
  <c r="AA156" i="13"/>
  <c r="AF156" i="13"/>
  <c r="AM156" i="13"/>
  <c r="AN156" i="13"/>
  <c r="AT156" i="13" s="1"/>
  <c r="AV156" i="13" s="1"/>
  <c r="S157" i="13"/>
  <c r="AA157" i="13"/>
  <c r="AF157" i="13"/>
  <c r="AM157" i="13"/>
  <c r="AN157" i="13"/>
  <c r="AT157" i="13" s="1"/>
  <c r="AV157" i="13" s="1"/>
  <c r="S158" i="13"/>
  <c r="AA158" i="13"/>
  <c r="AF158" i="13"/>
  <c r="AM158" i="13"/>
  <c r="AN158" i="13"/>
  <c r="AT158" i="13" s="1"/>
  <c r="AV158" i="13" s="1"/>
  <c r="S159" i="13"/>
  <c r="AA159" i="13"/>
  <c r="AF159" i="13"/>
  <c r="AM159" i="13"/>
  <c r="AN159" i="13"/>
  <c r="AT159" i="13" s="1"/>
  <c r="AV159" i="13" s="1"/>
  <c r="S160" i="13"/>
  <c r="AA160" i="13"/>
  <c r="AF160" i="13"/>
  <c r="AM160" i="13"/>
  <c r="AN160" i="13"/>
  <c r="AP160" i="13" s="1"/>
  <c r="S161" i="13"/>
  <c r="AA161" i="13"/>
  <c r="AF161" i="13"/>
  <c r="AM161" i="13"/>
  <c r="AN161" i="13"/>
  <c r="AT161" i="13" s="1"/>
  <c r="AV161" i="13" s="1"/>
  <c r="S162" i="13"/>
  <c r="AA162" i="13"/>
  <c r="AF162" i="13"/>
  <c r="AM162" i="13"/>
  <c r="AN162" i="13"/>
  <c r="AP162" i="13" s="1"/>
  <c r="S163" i="13"/>
  <c r="AA163" i="13"/>
  <c r="AF163" i="13"/>
  <c r="AM163" i="13"/>
  <c r="AN163" i="13"/>
  <c r="AT163" i="13" s="1"/>
  <c r="AV163" i="13" s="1"/>
  <c r="S164" i="13"/>
  <c r="AA164" i="13"/>
  <c r="AF164" i="13"/>
  <c r="AM164" i="13"/>
  <c r="AN164" i="13"/>
  <c r="AT164" i="13" s="1"/>
  <c r="AV164" i="13" s="1"/>
  <c r="AA165" i="13"/>
  <c r="AF165" i="13"/>
  <c r="AM165" i="13"/>
  <c r="AN165" i="13"/>
  <c r="AT165" i="13" s="1"/>
  <c r="AV165" i="13" s="1"/>
  <c r="AA166" i="13"/>
  <c r="AF166" i="13"/>
  <c r="AM166" i="13"/>
  <c r="AN166" i="13"/>
  <c r="AT166" i="13"/>
  <c r="AV166" i="13" s="1"/>
  <c r="AA167" i="13"/>
  <c r="AF167" i="13"/>
  <c r="AM167" i="13"/>
  <c r="AN167" i="13"/>
  <c r="AT167" i="13" s="1"/>
  <c r="AV167" i="13" s="1"/>
  <c r="AA168" i="13"/>
  <c r="AF168" i="13"/>
  <c r="AM168" i="13"/>
  <c r="AN168" i="13"/>
  <c r="AT168" i="13" s="1"/>
  <c r="AV168" i="13" s="1"/>
  <c r="AA169" i="13"/>
  <c r="AF169" i="13"/>
  <c r="AM169" i="13"/>
  <c r="AN169" i="13"/>
  <c r="AT169" i="13" s="1"/>
  <c r="AV169" i="13" s="1"/>
  <c r="AA170" i="13"/>
  <c r="AF170" i="13"/>
  <c r="AM170" i="13"/>
  <c r="AN170" i="13"/>
  <c r="AT170" i="13" s="1"/>
  <c r="AV170" i="13" s="1"/>
  <c r="AA171" i="13"/>
  <c r="AF171" i="13"/>
  <c r="AM171" i="13"/>
  <c r="AN171" i="13"/>
  <c r="AT171" i="13" s="1"/>
  <c r="AV171" i="13" s="1"/>
  <c r="AA172" i="13"/>
  <c r="AF172" i="13"/>
  <c r="AM172" i="13"/>
  <c r="AN172" i="13"/>
  <c r="AT172" i="13" s="1"/>
  <c r="AV172" i="13" s="1"/>
  <c r="AA173" i="13"/>
  <c r="AF173" i="13"/>
  <c r="AM173" i="13"/>
  <c r="AN173" i="13"/>
  <c r="AT173" i="13" s="1"/>
  <c r="AV173" i="13" s="1"/>
  <c r="S174" i="13"/>
  <c r="AA174" i="13"/>
  <c r="AF174" i="13"/>
  <c r="AM174" i="13"/>
  <c r="AN174" i="13"/>
  <c r="AP174" i="13" s="1"/>
  <c r="K175" i="13"/>
  <c r="S175" i="13"/>
  <c r="AA175" i="13"/>
  <c r="AF175" i="13"/>
  <c r="AM175" i="13"/>
  <c r="Q176" i="13"/>
  <c r="S176" i="13"/>
  <c r="AA176" i="13"/>
  <c r="AF176" i="13"/>
  <c r="AM176" i="13"/>
  <c r="AN176" i="13"/>
  <c r="AT176" i="13" s="1"/>
  <c r="AV176" i="13" s="1"/>
  <c r="S177" i="13"/>
  <c r="AA177" i="13"/>
  <c r="AF177" i="13"/>
  <c r="AM177" i="13"/>
  <c r="AN177" i="13"/>
  <c r="AP177" i="13" s="1"/>
  <c r="S178" i="13"/>
  <c r="AA178" i="13"/>
  <c r="AF178" i="13"/>
  <c r="AM178" i="13"/>
  <c r="AN178" i="13"/>
  <c r="AP178" i="13" s="1"/>
  <c r="S179" i="13"/>
  <c r="AA179" i="13"/>
  <c r="AF179" i="13"/>
  <c r="AM179" i="13"/>
  <c r="AN179" i="13"/>
  <c r="AT179" i="13" s="1"/>
  <c r="AV179" i="13" s="1"/>
  <c r="S180" i="13"/>
  <c r="AA180" i="13"/>
  <c r="AF180" i="13"/>
  <c r="AM180" i="13"/>
  <c r="AN180" i="13"/>
  <c r="AT180" i="13" s="1"/>
  <c r="AV180" i="13" s="1"/>
  <c r="S181" i="13"/>
  <c r="AA181" i="13"/>
  <c r="AF181" i="13"/>
  <c r="AM181" i="13"/>
  <c r="AN181" i="13"/>
  <c r="AT181" i="13" s="1"/>
  <c r="AV181" i="13" s="1"/>
  <c r="AA182" i="13"/>
  <c r="AF182" i="13"/>
  <c r="AM182" i="13"/>
  <c r="AN182" i="13"/>
  <c r="AT182" i="13" s="1"/>
  <c r="AV182" i="13" s="1"/>
  <c r="AA183" i="13"/>
  <c r="AF183" i="13"/>
  <c r="AM183" i="13"/>
  <c r="AN183" i="13"/>
  <c r="AT183" i="13" s="1"/>
  <c r="AV183" i="13" s="1"/>
  <c r="AA184" i="13"/>
  <c r="AF184" i="13"/>
  <c r="AM184" i="13"/>
  <c r="AN184" i="13"/>
  <c r="AT184" i="13" s="1"/>
  <c r="AV184" i="13" s="1"/>
  <c r="S185" i="13"/>
  <c r="AA185" i="13"/>
  <c r="AF185" i="13"/>
  <c r="AM185" i="13"/>
  <c r="AN185" i="13"/>
  <c r="AP185" i="13" s="1"/>
  <c r="S186" i="13"/>
  <c r="AA186" i="13"/>
  <c r="AF186" i="13"/>
  <c r="AM186" i="13"/>
  <c r="AN186" i="13"/>
  <c r="AT186" i="13" s="1"/>
  <c r="AV186" i="13" s="1"/>
  <c r="AA187" i="13"/>
  <c r="AF187" i="13"/>
  <c r="AM187" i="13"/>
  <c r="AN187" i="13"/>
  <c r="AT187" i="13" s="1"/>
  <c r="AV187" i="13" s="1"/>
  <c r="AA188" i="13"/>
  <c r="AF188" i="13"/>
  <c r="AM188" i="13"/>
  <c r="AN188" i="13"/>
  <c r="AT188" i="13" s="1"/>
  <c r="AV188" i="13" s="1"/>
  <c r="S189" i="13"/>
  <c r="AA189" i="13"/>
  <c r="AF189" i="13"/>
  <c r="AM189" i="13"/>
  <c r="AN189" i="13"/>
  <c r="AP189" i="13" s="1"/>
  <c r="S190" i="13"/>
  <c r="AA190" i="13"/>
  <c r="AF190" i="13"/>
  <c r="AM190" i="13"/>
  <c r="AN190" i="13"/>
  <c r="AP190" i="13" s="1"/>
  <c r="AA191" i="13"/>
  <c r="AF191" i="13"/>
  <c r="AM191" i="13"/>
  <c r="AN191" i="13"/>
  <c r="AT191" i="13" s="1"/>
  <c r="AV191" i="13" s="1"/>
  <c r="AA192" i="13"/>
  <c r="AF192" i="13"/>
  <c r="AM192" i="13"/>
  <c r="AN192" i="13"/>
  <c r="AT192" i="13" s="1"/>
  <c r="AV192" i="13" s="1"/>
  <c r="AA193" i="13"/>
  <c r="AF193" i="13"/>
  <c r="AM193" i="13"/>
  <c r="AN193" i="13"/>
  <c r="AT193" i="13"/>
  <c r="AV193" i="13" s="1"/>
  <c r="AA194" i="13"/>
  <c r="AF194" i="13"/>
  <c r="AM194" i="13"/>
  <c r="AN194" i="13"/>
  <c r="AT194" i="13" s="1"/>
  <c r="AV194" i="13" s="1"/>
  <c r="AA195" i="13"/>
  <c r="AF195" i="13"/>
  <c r="AM195" i="13"/>
  <c r="AN195" i="13"/>
  <c r="AT195" i="13" s="1"/>
  <c r="AV195" i="13" s="1"/>
  <c r="AA196" i="13"/>
  <c r="AF196" i="13"/>
  <c r="AM196" i="13"/>
  <c r="AN196" i="13"/>
  <c r="AT196" i="13" s="1"/>
  <c r="AV196" i="13" s="1"/>
  <c r="Q197" i="13"/>
  <c r="AA197" i="13"/>
  <c r="AF197" i="13"/>
  <c r="AM197" i="13"/>
  <c r="AN197" i="13"/>
  <c r="AT197" i="13" s="1"/>
  <c r="AV197" i="13" s="1"/>
  <c r="S198" i="13"/>
  <c r="AA198" i="13"/>
  <c r="AF198" i="13"/>
  <c r="AM198" i="13"/>
  <c r="AN198" i="13"/>
  <c r="AP198" i="13" s="1"/>
  <c r="S199" i="13"/>
  <c r="AA199" i="13"/>
  <c r="AF199" i="13"/>
  <c r="AM199" i="13"/>
  <c r="AN199" i="13"/>
  <c r="AT199" i="13" s="1"/>
  <c r="AV199" i="13" s="1"/>
  <c r="S200" i="13"/>
  <c r="AA200" i="13"/>
  <c r="AF200" i="13"/>
  <c r="AM200" i="13"/>
  <c r="AN200" i="13"/>
  <c r="AT200" i="13" s="1"/>
  <c r="AV200" i="13" s="1"/>
  <c r="S201" i="13"/>
  <c r="AA201" i="13"/>
  <c r="AF201" i="13"/>
  <c r="AM201" i="13"/>
  <c r="AN201" i="13"/>
  <c r="AT201" i="13" s="1"/>
  <c r="AV201" i="13" s="1"/>
  <c r="S202" i="13"/>
  <c r="AA202" i="13"/>
  <c r="AF202" i="13"/>
  <c r="AM202" i="13"/>
  <c r="AN202" i="13"/>
  <c r="AT202" i="13" s="1"/>
  <c r="AV202" i="13" s="1"/>
  <c r="S203" i="13"/>
  <c r="AA203" i="13"/>
  <c r="AF203" i="13"/>
  <c r="AM203" i="13"/>
  <c r="AN203" i="13"/>
  <c r="AT203" i="13" s="1"/>
  <c r="AV203" i="13" s="1"/>
  <c r="S204" i="13"/>
  <c r="AA204" i="13"/>
  <c r="AF204" i="13"/>
  <c r="AM204" i="13"/>
  <c r="AN204" i="13"/>
  <c r="AP204" i="13" s="1"/>
  <c r="S205" i="13"/>
  <c r="AA205" i="13"/>
  <c r="AF205" i="13"/>
  <c r="AM205" i="13"/>
  <c r="AN205" i="13"/>
  <c r="AP205" i="13" s="1"/>
  <c r="AT205" i="13"/>
  <c r="AV205" i="13" s="1"/>
  <c r="Q206" i="13"/>
  <c r="S206" i="13"/>
  <c r="AA206" i="13"/>
  <c r="AF206" i="13"/>
  <c r="AM206" i="13"/>
  <c r="AN206" i="13"/>
  <c r="AT206" i="13" s="1"/>
  <c r="AV206" i="13" s="1"/>
  <c r="S207" i="13"/>
  <c r="AA207" i="13"/>
  <c r="AF207" i="13"/>
  <c r="AM207" i="13"/>
  <c r="AN207" i="13"/>
  <c r="AT207" i="13" s="1"/>
  <c r="AV207" i="13" s="1"/>
  <c r="S208" i="13"/>
  <c r="AA208" i="13"/>
  <c r="AF208" i="13"/>
  <c r="AM208" i="13"/>
  <c r="AN208" i="13"/>
  <c r="AP208" i="13" s="1"/>
  <c r="K209" i="13"/>
  <c r="S209" i="13" s="1"/>
  <c r="AA209" i="13"/>
  <c r="AF209" i="13"/>
  <c r="AM209" i="13"/>
  <c r="S210" i="13"/>
  <c r="AA210" i="13"/>
  <c r="AF210" i="13"/>
  <c r="AM210" i="13"/>
  <c r="AN210" i="13"/>
  <c r="AP210" i="13" s="1"/>
  <c r="S211" i="13"/>
  <c r="AA211" i="13"/>
  <c r="AF211" i="13"/>
  <c r="AM211" i="13"/>
  <c r="AN211" i="13"/>
  <c r="AT211" i="13" s="1"/>
  <c r="AV211" i="13" s="1"/>
  <c r="K212" i="13"/>
  <c r="S212" i="13" s="1"/>
  <c r="AA212" i="13"/>
  <c r="AF212" i="13"/>
  <c r="AM212" i="13"/>
  <c r="S213" i="13"/>
  <c r="AA213" i="13"/>
  <c r="AF213" i="13"/>
  <c r="AM213" i="13"/>
  <c r="AN213" i="13"/>
  <c r="AT213" i="13" s="1"/>
  <c r="AV213" i="13" s="1"/>
  <c r="S214" i="13"/>
  <c r="AA214" i="13"/>
  <c r="AF214" i="13"/>
  <c r="AM214" i="13"/>
  <c r="AN214" i="13"/>
  <c r="AP214" i="13" s="1"/>
  <c r="E215" i="13"/>
  <c r="AB215" i="13"/>
  <c r="AC215" i="13"/>
  <c r="AD215" i="13"/>
  <c r="AG215" i="13"/>
  <c r="AH215" i="13"/>
  <c r="AJ215" i="13"/>
  <c r="AR215" i="13"/>
  <c r="AU215" i="13"/>
  <c r="AP142" i="13" l="1"/>
  <c r="AT160" i="13"/>
  <c r="AV160" i="13" s="1"/>
  <c r="AU629" i="15"/>
  <c r="AU616" i="15"/>
  <c r="AU609" i="15"/>
  <c r="AV608" i="15"/>
  <c r="AV597" i="15"/>
  <c r="AV517" i="15"/>
  <c r="AV493" i="15"/>
  <c r="AU407" i="15"/>
  <c r="AU397" i="15"/>
  <c r="AV313" i="15"/>
  <c r="AV596" i="15"/>
  <c r="AV519" i="15"/>
  <c r="AV478" i="15"/>
  <c r="AU445" i="15"/>
  <c r="AU441" i="15"/>
  <c r="AU425" i="15"/>
  <c r="AU383" i="15"/>
  <c r="AU379" i="15"/>
  <c r="AV261" i="15"/>
  <c r="AU251" i="15"/>
  <c r="AV158" i="15"/>
  <c r="AV103" i="14"/>
  <c r="AV107" i="14"/>
  <c r="AU639" i="15"/>
  <c r="AV638" i="15"/>
  <c r="AU637" i="15"/>
  <c r="AV600" i="15"/>
  <c r="AV591" i="15"/>
  <c r="AV582" i="15"/>
  <c r="AV511" i="15"/>
  <c r="AV489" i="15"/>
  <c r="AV477" i="15"/>
  <c r="AU438" i="15"/>
  <c r="AU421" i="15"/>
  <c r="AU417" i="15"/>
  <c r="AV319" i="15"/>
  <c r="AV312" i="15"/>
  <c r="AV308" i="15"/>
  <c r="AV286" i="15"/>
  <c r="AU221" i="15"/>
  <c r="AV602" i="15"/>
  <c r="AV593" i="15"/>
  <c r="AV584" i="15"/>
  <c r="AV580" i="15"/>
  <c r="AV487" i="15"/>
  <c r="AV475" i="15"/>
  <c r="AU457" i="15"/>
  <c r="AU436" i="15"/>
  <c r="AU419" i="15"/>
  <c r="AU415" i="15"/>
  <c r="AV265" i="15"/>
  <c r="AU219" i="15"/>
  <c r="AV603" i="15"/>
  <c r="AV594" i="15"/>
  <c r="AV585" i="15"/>
  <c r="AV495" i="15"/>
  <c r="AV480" i="15"/>
  <c r="AU461" i="15"/>
  <c r="AU409" i="15"/>
  <c r="AU405" i="15"/>
  <c r="AU394" i="15"/>
  <c r="AU376" i="15"/>
  <c r="AU233" i="15"/>
  <c r="AV154" i="15"/>
  <c r="AV604" i="15"/>
  <c r="AV598" i="15"/>
  <c r="AV592" i="15"/>
  <c r="AV586" i="15"/>
  <c r="AV516" i="15"/>
  <c r="AV512" i="15"/>
  <c r="AV492" i="15"/>
  <c r="AV483" i="15"/>
  <c r="AV474" i="15"/>
  <c r="AU430" i="15"/>
  <c r="AU426" i="15"/>
  <c r="AU414" i="15"/>
  <c r="AU363" i="15"/>
  <c r="AU359" i="15"/>
  <c r="AU349" i="15"/>
  <c r="AU342" i="15"/>
  <c r="AU325" i="15"/>
  <c r="AV304" i="15"/>
  <c r="AU242" i="15"/>
  <c r="AU206" i="15"/>
  <c r="AU634" i="15"/>
  <c r="AV607" i="15"/>
  <c r="AV601" i="15"/>
  <c r="AV595" i="15"/>
  <c r="AV589" i="15"/>
  <c r="AV583" i="15"/>
  <c r="AV514" i="15"/>
  <c r="AV506" i="15"/>
  <c r="AV490" i="15"/>
  <c r="AV481" i="15"/>
  <c r="AU472" i="15"/>
  <c r="AU460" i="15"/>
  <c r="AU456" i="15"/>
  <c r="AU412" i="15"/>
  <c r="AU361" i="15"/>
  <c r="AU340" i="15"/>
  <c r="AU240" i="15"/>
  <c r="AU182" i="15"/>
  <c r="AU621" i="15"/>
  <c r="AV620" i="15"/>
  <c r="AU619" i="15"/>
  <c r="AU611" i="15"/>
  <c r="AV579" i="15"/>
  <c r="AV518" i="15"/>
  <c r="AV513" i="15"/>
  <c r="AV508" i="15"/>
  <c r="AV494" i="15"/>
  <c r="AV488" i="15"/>
  <c r="AV482" i="15"/>
  <c r="AV476" i="15"/>
  <c r="AU466" i="15"/>
  <c r="AU462" i="15"/>
  <c r="AU450" i="15"/>
  <c r="AU431" i="15"/>
  <c r="AU402" i="15"/>
  <c r="AU390" i="15"/>
  <c r="AU366" i="15"/>
  <c r="AU354" i="15"/>
  <c r="AU335" i="15"/>
  <c r="AV316" i="15"/>
  <c r="AV307" i="15"/>
  <c r="AV303" i="15"/>
  <c r="AV296" i="15"/>
  <c r="AV292" i="15"/>
  <c r="AV278" i="15"/>
  <c r="AV270" i="15"/>
  <c r="AV266" i="15"/>
  <c r="AV262" i="15"/>
  <c r="AU224" i="15"/>
  <c r="AU213" i="15"/>
  <c r="AU203" i="15"/>
  <c r="AU186" i="15"/>
  <c r="AV128" i="15"/>
  <c r="AV118" i="15"/>
  <c r="AV510" i="15"/>
  <c r="AV505" i="15"/>
  <c r="AV501" i="15"/>
  <c r="AV491" i="15"/>
  <c r="AV485" i="15"/>
  <c r="AV479" i="15"/>
  <c r="AV473" i="15"/>
  <c r="AU448" i="15"/>
  <c r="AU433" i="15"/>
  <c r="AU424" i="15"/>
  <c r="AU420" i="15"/>
  <c r="AU400" i="15"/>
  <c r="AU388" i="15"/>
  <c r="AU384" i="15"/>
  <c r="AU364" i="15"/>
  <c r="AU352" i="15"/>
  <c r="AU348" i="15"/>
  <c r="AU337" i="15"/>
  <c r="AU333" i="15"/>
  <c r="AV322" i="15"/>
  <c r="AV318" i="15"/>
  <c r="AV314" i="15"/>
  <c r="AV298" i="15"/>
  <c r="AV294" i="15"/>
  <c r="AV283" i="15"/>
  <c r="AV276" i="15"/>
  <c r="AV268" i="15"/>
  <c r="AU239" i="15"/>
  <c r="AU215" i="15"/>
  <c r="AU191" i="15"/>
  <c r="AV165" i="15"/>
  <c r="AV136" i="15"/>
  <c r="AU577" i="15"/>
  <c r="AV577" i="15"/>
  <c r="AU574" i="15"/>
  <c r="AV574" i="15"/>
  <c r="AU565" i="15"/>
  <c r="AV565" i="15"/>
  <c r="AU556" i="15"/>
  <c r="AV556" i="15"/>
  <c r="AU544" i="15"/>
  <c r="AV544" i="15"/>
  <c r="AU532" i="15"/>
  <c r="AV532" i="15"/>
  <c r="AU529" i="15"/>
  <c r="AV529" i="15"/>
  <c r="AU515" i="15"/>
  <c r="AV515" i="15"/>
  <c r="AU284" i="15"/>
  <c r="AV284" i="15"/>
  <c r="AV451" i="15"/>
  <c r="AU451" i="15"/>
  <c r="AV423" i="15"/>
  <c r="AU423" i="15"/>
  <c r="AV403" i="15"/>
  <c r="AU403" i="15"/>
  <c r="AU288" i="15"/>
  <c r="AV288" i="15"/>
  <c r="AU274" i="15"/>
  <c r="AV274" i="15"/>
  <c r="AU572" i="15"/>
  <c r="AV572" i="15"/>
  <c r="AU563" i="15"/>
  <c r="AV563" i="15"/>
  <c r="AU554" i="15"/>
  <c r="AV554" i="15"/>
  <c r="AU545" i="15"/>
  <c r="AV545" i="15"/>
  <c r="AU539" i="15"/>
  <c r="AV539" i="15"/>
  <c r="AU530" i="15"/>
  <c r="AV530" i="15"/>
  <c r="AU521" i="15"/>
  <c r="AV521" i="15"/>
  <c r="AU645" i="15"/>
  <c r="AV644" i="15"/>
  <c r="AU643" i="15"/>
  <c r="AU497" i="15"/>
  <c r="AV497" i="15"/>
  <c r="AV347" i="15"/>
  <c r="AU347" i="15"/>
  <c r="AV336" i="15"/>
  <c r="AU336" i="15"/>
  <c r="AU252" i="15"/>
  <c r="AV252" i="15"/>
  <c r="AV231" i="15"/>
  <c r="AU231" i="15"/>
  <c r="AV200" i="15"/>
  <c r="AU200" i="15"/>
  <c r="AU568" i="15"/>
  <c r="AV568" i="15"/>
  <c r="AU559" i="15"/>
  <c r="AV559" i="15"/>
  <c r="AU553" i="15"/>
  <c r="AV553" i="15"/>
  <c r="AU547" i="15"/>
  <c r="AV547" i="15"/>
  <c r="AU538" i="15"/>
  <c r="AV538" i="15"/>
  <c r="AU526" i="15"/>
  <c r="AV526" i="15"/>
  <c r="AV382" i="15"/>
  <c r="AU382" i="15"/>
  <c r="AV192" i="15"/>
  <c r="AU192" i="15"/>
  <c r="AU140" i="15"/>
  <c r="AV140" i="15"/>
  <c r="AN693" i="15"/>
  <c r="AU575" i="15"/>
  <c r="AV575" i="15"/>
  <c r="AU566" i="15"/>
  <c r="AV566" i="15"/>
  <c r="AU557" i="15"/>
  <c r="AV557" i="15"/>
  <c r="AU542" i="15"/>
  <c r="AV542" i="15"/>
  <c r="AU533" i="15"/>
  <c r="AV533" i="15"/>
  <c r="AU524" i="15"/>
  <c r="AV524" i="15"/>
  <c r="AV455" i="15"/>
  <c r="AU455" i="15"/>
  <c r="AV248" i="15"/>
  <c r="AU248" i="15"/>
  <c r="AV227" i="15"/>
  <c r="AU227" i="15"/>
  <c r="AU160" i="15"/>
  <c r="AV160" i="15"/>
  <c r="AU647" i="15"/>
  <c r="AU576" i="15"/>
  <c r="AV576" i="15"/>
  <c r="AU573" i="15"/>
  <c r="AV573" i="15"/>
  <c r="AU570" i="15"/>
  <c r="AV570" i="15"/>
  <c r="AU567" i="15"/>
  <c r="AV567" i="15"/>
  <c r="AU564" i="15"/>
  <c r="AV564" i="15"/>
  <c r="AU561" i="15"/>
  <c r="AV561" i="15"/>
  <c r="AU558" i="15"/>
  <c r="AV558" i="15"/>
  <c r="AU555" i="15"/>
  <c r="AV555" i="15"/>
  <c r="AU552" i="15"/>
  <c r="AV552" i="15"/>
  <c r="AU549" i="15"/>
  <c r="AV549" i="15"/>
  <c r="AU546" i="15"/>
  <c r="AV546" i="15"/>
  <c r="AU543" i="15"/>
  <c r="AV543" i="15"/>
  <c r="AU540" i="15"/>
  <c r="AV540" i="15"/>
  <c r="AU537" i="15"/>
  <c r="AV537" i="15"/>
  <c r="AU534" i="15"/>
  <c r="AV534" i="15"/>
  <c r="AU531" i="15"/>
  <c r="AV531" i="15"/>
  <c r="AU528" i="15"/>
  <c r="AV528" i="15"/>
  <c r="AU525" i="15"/>
  <c r="AV525" i="15"/>
  <c r="AU522" i="15"/>
  <c r="AV522" i="15"/>
  <c r="AU503" i="15"/>
  <c r="AV503" i="15"/>
  <c r="AV389" i="15"/>
  <c r="AU389" i="15"/>
  <c r="AU256" i="15"/>
  <c r="AV256" i="15"/>
  <c r="AU571" i="15"/>
  <c r="AV571" i="15"/>
  <c r="AU562" i="15"/>
  <c r="AV562" i="15"/>
  <c r="AU550" i="15"/>
  <c r="AV550" i="15"/>
  <c r="AU541" i="15"/>
  <c r="AV541" i="15"/>
  <c r="AU535" i="15"/>
  <c r="AV535" i="15"/>
  <c r="AU523" i="15"/>
  <c r="AV523" i="15"/>
  <c r="AV435" i="15"/>
  <c r="AU435" i="15"/>
  <c r="AV418" i="15"/>
  <c r="AU418" i="15"/>
  <c r="AU302" i="15"/>
  <c r="AV302" i="15"/>
  <c r="AV181" i="15"/>
  <c r="AU181" i="15"/>
  <c r="AV327" i="15"/>
  <c r="AU327" i="15"/>
  <c r="AV212" i="15"/>
  <c r="AU212" i="15"/>
  <c r="AU578" i="15"/>
  <c r="AV578" i="15"/>
  <c r="AU569" i="15"/>
  <c r="AV569" i="15"/>
  <c r="AU560" i="15"/>
  <c r="AV560" i="15"/>
  <c r="AU551" i="15"/>
  <c r="AV551" i="15"/>
  <c r="AU548" i="15"/>
  <c r="AV548" i="15"/>
  <c r="AU536" i="15"/>
  <c r="AV536" i="15"/>
  <c r="AU527" i="15"/>
  <c r="AV527" i="15"/>
  <c r="AV444" i="15"/>
  <c r="AU444" i="15"/>
  <c r="AV343" i="15"/>
  <c r="AU343" i="15"/>
  <c r="AU627" i="15"/>
  <c r="AV626" i="15"/>
  <c r="AU625" i="15"/>
  <c r="AV581" i="15"/>
  <c r="AU509" i="15"/>
  <c r="AV509" i="15"/>
  <c r="AV504" i="15"/>
  <c r="AV499" i="15"/>
  <c r="AV393" i="15"/>
  <c r="AU393" i="15"/>
  <c r="AV377" i="15"/>
  <c r="AU377" i="15"/>
  <c r="AU357" i="15"/>
  <c r="AU353" i="15"/>
  <c r="AU280" i="15"/>
  <c r="AV280" i="15"/>
  <c r="AV260" i="15"/>
  <c r="AV449" i="15"/>
  <c r="AU449" i="15"/>
  <c r="AV408" i="15"/>
  <c r="AU408" i="15"/>
  <c r="AV387" i="15"/>
  <c r="AU387" i="15"/>
  <c r="AV367" i="15"/>
  <c r="AU367" i="15"/>
  <c r="AV341" i="15"/>
  <c r="AU341" i="15"/>
  <c r="AU297" i="15"/>
  <c r="AV297" i="15"/>
  <c r="AV204" i="15"/>
  <c r="AU204" i="15"/>
  <c r="AV520" i="15"/>
  <c r="AV454" i="15"/>
  <c r="AU454" i="15"/>
  <c r="AV346" i="15"/>
  <c r="AU346" i="15"/>
  <c r="AU301" i="15"/>
  <c r="AV301" i="15"/>
  <c r="AU279" i="15"/>
  <c r="AV279" i="15"/>
  <c r="AU255" i="15"/>
  <c r="AV255" i="15"/>
  <c r="AV459" i="15"/>
  <c r="AU459" i="15"/>
  <c r="AV439" i="15"/>
  <c r="AU439" i="15"/>
  <c r="AV413" i="15"/>
  <c r="AU413" i="15"/>
  <c r="AV372" i="15"/>
  <c r="AU372" i="15"/>
  <c r="AV351" i="15"/>
  <c r="AU351" i="15"/>
  <c r="AV331" i="15"/>
  <c r="AU331" i="15"/>
  <c r="AU306" i="15"/>
  <c r="AV306" i="15"/>
  <c r="AV188" i="15"/>
  <c r="AU188" i="15"/>
  <c r="AU468" i="15"/>
  <c r="AU463" i="15"/>
  <c r="AU447" i="15"/>
  <c r="AU442" i="15"/>
  <c r="AU437" i="15"/>
  <c r="AU432" i="15"/>
  <c r="AU427" i="15"/>
  <c r="AU411" i="15"/>
  <c r="AU406" i="15"/>
  <c r="AU401" i="15"/>
  <c r="AU396" i="15"/>
  <c r="AU391" i="15"/>
  <c r="AU375" i="15"/>
  <c r="AU370" i="15"/>
  <c r="AU365" i="15"/>
  <c r="AU360" i="15"/>
  <c r="AU355" i="15"/>
  <c r="AU339" i="15"/>
  <c r="AU334" i="15"/>
  <c r="AU329" i="15"/>
  <c r="AU324" i="15"/>
  <c r="AV320" i="15"/>
  <c r="AV315" i="15"/>
  <c r="AV310" i="15"/>
  <c r="AV291" i="15"/>
  <c r="AV282" i="15"/>
  <c r="AV277" i="15"/>
  <c r="AV272" i="15"/>
  <c r="AV267" i="15"/>
  <c r="AV258" i="15"/>
  <c r="AU245" i="15"/>
  <c r="AU237" i="15"/>
  <c r="AU218" i="15"/>
  <c r="AU210" i="15"/>
  <c r="AU195" i="15"/>
  <c r="AU183" i="15"/>
  <c r="AV109" i="15"/>
  <c r="AV176" i="15"/>
  <c r="AV115" i="14"/>
  <c r="AU311" i="15"/>
  <c r="AV311" i="15"/>
  <c r="AU275" i="15"/>
  <c r="AV275" i="15"/>
  <c r="AV225" i="15"/>
  <c r="AU225" i="15"/>
  <c r="AV209" i="15"/>
  <c r="AU209" i="15"/>
  <c r="AV198" i="15"/>
  <c r="AU198" i="15"/>
  <c r="AU124" i="15"/>
  <c r="AV124" i="15"/>
  <c r="AU117" i="15"/>
  <c r="AV117" i="15"/>
  <c r="AU317" i="15"/>
  <c r="AV317" i="15"/>
  <c r="AV222" i="15"/>
  <c r="AU222" i="15"/>
  <c r="AU164" i="15"/>
  <c r="AV164" i="15"/>
  <c r="AU323" i="15"/>
  <c r="AV323" i="15"/>
  <c r="AV230" i="15"/>
  <c r="AU230" i="15"/>
  <c r="AV207" i="15"/>
  <c r="AU207" i="15"/>
  <c r="AV178" i="15"/>
  <c r="AU178" i="15"/>
  <c r="AU293" i="15"/>
  <c r="AV293" i="15"/>
  <c r="AU299" i="15"/>
  <c r="AV299" i="15"/>
  <c r="AU263" i="15"/>
  <c r="AV263" i="15"/>
  <c r="AV216" i="15"/>
  <c r="AU216" i="15"/>
  <c r="AV179" i="15"/>
  <c r="AU179" i="15"/>
  <c r="AU146" i="15"/>
  <c r="AV146" i="15"/>
  <c r="AU281" i="15"/>
  <c r="AV281" i="15"/>
  <c r="AU121" i="15"/>
  <c r="AV121" i="15"/>
  <c r="AU287" i="15"/>
  <c r="AV287" i="15"/>
  <c r="AU171" i="15"/>
  <c r="AV171" i="15"/>
  <c r="AU257" i="15"/>
  <c r="AV257" i="15"/>
  <c r="AV243" i="15"/>
  <c r="AU243" i="15"/>
  <c r="AU175" i="15"/>
  <c r="AV175" i="15"/>
  <c r="AU129" i="15"/>
  <c r="AV129" i="15"/>
  <c r="AU640" i="15"/>
  <c r="AU635" i="15"/>
  <c r="AU622" i="15"/>
  <c r="AU617" i="15"/>
  <c r="AU470" i="15"/>
  <c r="AU464" i="15"/>
  <c r="AU458" i="15"/>
  <c r="AU452" i="15"/>
  <c r="AU446" i="15"/>
  <c r="AU440" i="15"/>
  <c r="AU434" i="15"/>
  <c r="AU428" i="15"/>
  <c r="AU422" i="15"/>
  <c r="AU416" i="15"/>
  <c r="AU410" i="15"/>
  <c r="AU404" i="15"/>
  <c r="AU398" i="15"/>
  <c r="AU392" i="15"/>
  <c r="AU386" i="15"/>
  <c r="AU380" i="15"/>
  <c r="AU374" i="15"/>
  <c r="AU368" i="15"/>
  <c r="AU362" i="15"/>
  <c r="AU356" i="15"/>
  <c r="AU350" i="15"/>
  <c r="AU344" i="15"/>
  <c r="AU338" i="15"/>
  <c r="AU332" i="15"/>
  <c r="AU326" i="15"/>
  <c r="AV321" i="15"/>
  <c r="AU305" i="15"/>
  <c r="AV305" i="15"/>
  <c r="AV300" i="15"/>
  <c r="AV295" i="15"/>
  <c r="AV290" i="15"/>
  <c r="AV285" i="15"/>
  <c r="AU269" i="15"/>
  <c r="AV269" i="15"/>
  <c r="AV264" i="15"/>
  <c r="AV259" i="15"/>
  <c r="AV254" i="15"/>
  <c r="AU249" i="15"/>
  <c r="AU236" i="15"/>
  <c r="AV201" i="15"/>
  <c r="AU201" i="15"/>
  <c r="AV189" i="15"/>
  <c r="AU189" i="15"/>
  <c r="AU185" i="15"/>
  <c r="AU180" i="15"/>
  <c r="AV234" i="15"/>
  <c r="AU234" i="15"/>
  <c r="AV184" i="15"/>
  <c r="AU184" i="15"/>
  <c r="AU170" i="15"/>
  <c r="AV170" i="15"/>
  <c r="AU163" i="15"/>
  <c r="AV163" i="15"/>
  <c r="AU145" i="15"/>
  <c r="AV145" i="15"/>
  <c r="AU123" i="15"/>
  <c r="AV123" i="15"/>
  <c r="AV633" i="15"/>
  <c r="AV628" i="15"/>
  <c r="AU152" i="15"/>
  <c r="AV152" i="15"/>
  <c r="AU134" i="15"/>
  <c r="AV134" i="15"/>
  <c r="AU127" i="15"/>
  <c r="AV127" i="15"/>
  <c r="AU112" i="15"/>
  <c r="AV112" i="15"/>
  <c r="AV632" i="15"/>
  <c r="AU631" i="15"/>
  <c r="AU623" i="15"/>
  <c r="AU247" i="15"/>
  <c r="AU241" i="15"/>
  <c r="AU235" i="15"/>
  <c r="AU229" i="15"/>
  <c r="AU223" i="15"/>
  <c r="AU217" i="15"/>
  <c r="AU211" i="15"/>
  <c r="AU205" i="15"/>
  <c r="AU199" i="15"/>
  <c r="AU193" i="15"/>
  <c r="AU187" i="15"/>
  <c r="AV157" i="15"/>
  <c r="AV153" i="15"/>
  <c r="AV139" i="15"/>
  <c r="AV135" i="15"/>
  <c r="AU116" i="15"/>
  <c r="AV116" i="15"/>
  <c r="AU106" i="15"/>
  <c r="AV106" i="15"/>
  <c r="AU100" i="15"/>
  <c r="AV100" i="15"/>
  <c r="AV610" i="15"/>
  <c r="AU177" i="15"/>
  <c r="AV177" i="15"/>
  <c r="AU166" i="15"/>
  <c r="AV166" i="15"/>
  <c r="AU104" i="15"/>
  <c r="AV104" i="15"/>
  <c r="AU98" i="15"/>
  <c r="AV98" i="15"/>
  <c r="AU110" i="15"/>
  <c r="AV110" i="15"/>
  <c r="AU94" i="15"/>
  <c r="AV94" i="15"/>
  <c r="AV646" i="15"/>
  <c r="AV615" i="15"/>
  <c r="AU641" i="15"/>
  <c r="AV614" i="15"/>
  <c r="AU613" i="15"/>
  <c r="AU250" i="15"/>
  <c r="AU244" i="15"/>
  <c r="AU238" i="15"/>
  <c r="AU232" i="15"/>
  <c r="AU226" i="15"/>
  <c r="AU220" i="15"/>
  <c r="AU214" i="15"/>
  <c r="AU208" i="15"/>
  <c r="AU202" i="15"/>
  <c r="AU196" i="15"/>
  <c r="AU190" i="15"/>
  <c r="AU159" i="15"/>
  <c r="AV159" i="15"/>
  <c r="AU148" i="15"/>
  <c r="AV148" i="15"/>
  <c r="AU141" i="15"/>
  <c r="AV141" i="15"/>
  <c r="AU130" i="15"/>
  <c r="AV130" i="15"/>
  <c r="AV169" i="15"/>
  <c r="AV151" i="15"/>
  <c r="AV147" i="15"/>
  <c r="AV133" i="15"/>
  <c r="AV103" i="15"/>
  <c r="AF693" i="15"/>
  <c r="AV111" i="15"/>
  <c r="AV105" i="15"/>
  <c r="AV99" i="15"/>
  <c r="AV93" i="15"/>
  <c r="AV92" i="15"/>
  <c r="AU92" i="15"/>
  <c r="AV89" i="15"/>
  <c r="AU89" i="15"/>
  <c r="AV86" i="15"/>
  <c r="AU86" i="15"/>
  <c r="AV83" i="15"/>
  <c r="AU83" i="15"/>
  <c r="AV80" i="15"/>
  <c r="AU80" i="15"/>
  <c r="AV77" i="15"/>
  <c r="AU77" i="15"/>
  <c r="AV74" i="15"/>
  <c r="AU74" i="15"/>
  <c r="AV71" i="15"/>
  <c r="AU71" i="15"/>
  <c r="AV68" i="15"/>
  <c r="AU68" i="15"/>
  <c r="AV65" i="15"/>
  <c r="AU65" i="15"/>
  <c r="AV62" i="15"/>
  <c r="AU62" i="15"/>
  <c r="AV59" i="15"/>
  <c r="AU59" i="15"/>
  <c r="AV56" i="15"/>
  <c r="AU56" i="15"/>
  <c r="AV53" i="15"/>
  <c r="AU53" i="15"/>
  <c r="AV50" i="15"/>
  <c r="AU50" i="15"/>
  <c r="AV47" i="15"/>
  <c r="AU47" i="15"/>
  <c r="AV44" i="15"/>
  <c r="AU44" i="15"/>
  <c r="AV41" i="15"/>
  <c r="AU41" i="15"/>
  <c r="AV38" i="15"/>
  <c r="AU38" i="15"/>
  <c r="AV35" i="15"/>
  <c r="AU35" i="15"/>
  <c r="AV32" i="15"/>
  <c r="AU32" i="15"/>
  <c r="AV29" i="15"/>
  <c r="AU29" i="15"/>
  <c r="AV26" i="15"/>
  <c r="AU26" i="15"/>
  <c r="AV23" i="15"/>
  <c r="AU23" i="15"/>
  <c r="AV20" i="15"/>
  <c r="AU20" i="15"/>
  <c r="AV17" i="15"/>
  <c r="AU17" i="15"/>
  <c r="AV14" i="15"/>
  <c r="AU14" i="15"/>
  <c r="AV11" i="15"/>
  <c r="AU11" i="15"/>
  <c r="AV8" i="15"/>
  <c r="AU8" i="15"/>
  <c r="AV90" i="15"/>
  <c r="AU90" i="15"/>
  <c r="AV87" i="15"/>
  <c r="AU87" i="15"/>
  <c r="AV84" i="15"/>
  <c r="AU84" i="15"/>
  <c r="AV81" i="15"/>
  <c r="AU81" i="15"/>
  <c r="AV78" i="15"/>
  <c r="AU78" i="15"/>
  <c r="AV75" i="15"/>
  <c r="AU75" i="15"/>
  <c r="AV72" i="15"/>
  <c r="AU72" i="15"/>
  <c r="AV69" i="15"/>
  <c r="AU69" i="15"/>
  <c r="AV66" i="15"/>
  <c r="AU66" i="15"/>
  <c r="AV63" i="15"/>
  <c r="AU63" i="15"/>
  <c r="AV60" i="15"/>
  <c r="AU60" i="15"/>
  <c r="AV57" i="15"/>
  <c r="AU57" i="15"/>
  <c r="AV54" i="15"/>
  <c r="AU54" i="15"/>
  <c r="AV51" i="15"/>
  <c r="AU51" i="15"/>
  <c r="AV48" i="15"/>
  <c r="AU48" i="15"/>
  <c r="AV45" i="15"/>
  <c r="AU45" i="15"/>
  <c r="AV42" i="15"/>
  <c r="AU42" i="15"/>
  <c r="AV39" i="15"/>
  <c r="AU39" i="15"/>
  <c r="AV36" i="15"/>
  <c r="AU36" i="15"/>
  <c r="AV33" i="15"/>
  <c r="AU33" i="15"/>
  <c r="AV30" i="15"/>
  <c r="AU30" i="15"/>
  <c r="AV27" i="15"/>
  <c r="AU27" i="15"/>
  <c r="AV24" i="15"/>
  <c r="AU24" i="15"/>
  <c r="AV21" i="15"/>
  <c r="AU21" i="15"/>
  <c r="AV18" i="15"/>
  <c r="AU18" i="15"/>
  <c r="AV15" i="15"/>
  <c r="AU15" i="15"/>
  <c r="AV12" i="15"/>
  <c r="AU12" i="15"/>
  <c r="AV9" i="15"/>
  <c r="AU9" i="15"/>
  <c r="AV642" i="15"/>
  <c r="AV636" i="15"/>
  <c r="AV630" i="15"/>
  <c r="AV624" i="15"/>
  <c r="AV618" i="15"/>
  <c r="AV612" i="15"/>
  <c r="AV173" i="15"/>
  <c r="AV167" i="15"/>
  <c r="AV161" i="15"/>
  <c r="AV155" i="15"/>
  <c r="AV149" i="15"/>
  <c r="AV143" i="15"/>
  <c r="AV137" i="15"/>
  <c r="AV131" i="15"/>
  <c r="AV125" i="15"/>
  <c r="AV119" i="15"/>
  <c r="AV113" i="15"/>
  <c r="AV107" i="15"/>
  <c r="AV101" i="15"/>
  <c r="AV95" i="15"/>
  <c r="AV692" i="15"/>
  <c r="AV691" i="15"/>
  <c r="AV690" i="15"/>
  <c r="AV689" i="15"/>
  <c r="AV688" i="15"/>
  <c r="AV687" i="15"/>
  <c r="AV686" i="15"/>
  <c r="AV685" i="15"/>
  <c r="AV684" i="15"/>
  <c r="AV683" i="15"/>
  <c r="AV682" i="15"/>
  <c r="AV681" i="15"/>
  <c r="AV680" i="15"/>
  <c r="AV679" i="15"/>
  <c r="AV678" i="15"/>
  <c r="AV677" i="15"/>
  <c r="AV676" i="15"/>
  <c r="AV675" i="15"/>
  <c r="AV674" i="15"/>
  <c r="AV673" i="15"/>
  <c r="AV672" i="15"/>
  <c r="AV671" i="15"/>
  <c r="AV670" i="15"/>
  <c r="AV669" i="15"/>
  <c r="AV668" i="15"/>
  <c r="AV667" i="15"/>
  <c r="AV666" i="15"/>
  <c r="AV665" i="15"/>
  <c r="AV664" i="15"/>
  <c r="AV663" i="15"/>
  <c r="AV662" i="15"/>
  <c r="AV661" i="15"/>
  <c r="AV660" i="15"/>
  <c r="AV659" i="15"/>
  <c r="AV658" i="15"/>
  <c r="AV657" i="15"/>
  <c r="AV656" i="15"/>
  <c r="AV655" i="15"/>
  <c r="AV654" i="15"/>
  <c r="AV653" i="15"/>
  <c r="AV652" i="15"/>
  <c r="AV651" i="15"/>
  <c r="AV650" i="15"/>
  <c r="AV649" i="15"/>
  <c r="AV648" i="15"/>
  <c r="AV174" i="15"/>
  <c r="AV168" i="15"/>
  <c r="AV162" i="15"/>
  <c r="AV156" i="15"/>
  <c r="AV150" i="15"/>
  <c r="AV144" i="15"/>
  <c r="AV138" i="15"/>
  <c r="AV132" i="15"/>
  <c r="AV126" i="15"/>
  <c r="AV120" i="15"/>
  <c r="AV114" i="15"/>
  <c r="AV108" i="15"/>
  <c r="AV102" i="15"/>
  <c r="AV96" i="15"/>
  <c r="AV91" i="15"/>
  <c r="AU91" i="15"/>
  <c r="AV88" i="15"/>
  <c r="AU88" i="15"/>
  <c r="AV85" i="15"/>
  <c r="AU85" i="15"/>
  <c r="AV82" i="15"/>
  <c r="AU82" i="15"/>
  <c r="AV79" i="15"/>
  <c r="AU79" i="15"/>
  <c r="AV76" i="15"/>
  <c r="AU76" i="15"/>
  <c r="AV73" i="15"/>
  <c r="AU73" i="15"/>
  <c r="AV70" i="15"/>
  <c r="AU70" i="15"/>
  <c r="AV67" i="15"/>
  <c r="AU67" i="15"/>
  <c r="AV64" i="15"/>
  <c r="AU64" i="15"/>
  <c r="AV61" i="15"/>
  <c r="AU61" i="15"/>
  <c r="AV58" i="15"/>
  <c r="AU58" i="15"/>
  <c r="AV55" i="15"/>
  <c r="AU55" i="15"/>
  <c r="AV52" i="15"/>
  <c r="AU52" i="15"/>
  <c r="AV49" i="15"/>
  <c r="AU49" i="15"/>
  <c r="AV46" i="15"/>
  <c r="AU46" i="15"/>
  <c r="AV43" i="15"/>
  <c r="AU43" i="15"/>
  <c r="AV40" i="15"/>
  <c r="AU40" i="15"/>
  <c r="AV37" i="15"/>
  <c r="AU37" i="15"/>
  <c r="AV34" i="15"/>
  <c r="AU34" i="15"/>
  <c r="AV31" i="15"/>
  <c r="AU31" i="15"/>
  <c r="AV28" i="15"/>
  <c r="AU28" i="15"/>
  <c r="AV25" i="15"/>
  <c r="AU25" i="15"/>
  <c r="AV22" i="15"/>
  <c r="AU22" i="15"/>
  <c r="AV19" i="15"/>
  <c r="AU19" i="15"/>
  <c r="AV16" i="15"/>
  <c r="AU16" i="15"/>
  <c r="AV13" i="15"/>
  <c r="AU13" i="15"/>
  <c r="AV10" i="15"/>
  <c r="AU10" i="15"/>
  <c r="AU11" i="14"/>
  <c r="AV117" i="14"/>
  <c r="AV113" i="14"/>
  <c r="AV106" i="14"/>
  <c r="AV99" i="14"/>
  <c r="AU8" i="14"/>
  <c r="AU70" i="14"/>
  <c r="AV95" i="14"/>
  <c r="AU58" i="14"/>
  <c r="AU90" i="14"/>
  <c r="AU28" i="14"/>
  <c r="AV112" i="14"/>
  <c r="AV94" i="14"/>
  <c r="AU32" i="14"/>
  <c r="AU22" i="14"/>
  <c r="AV111" i="14"/>
  <c r="AV100" i="14"/>
  <c r="AU64" i="14"/>
  <c r="AV118" i="14"/>
  <c r="AV109" i="14"/>
  <c r="AV97" i="14"/>
  <c r="AU82" i="14"/>
  <c r="AU52" i="14"/>
  <c r="AU36" i="14"/>
  <c r="AV93" i="14"/>
  <c r="AU86" i="14"/>
  <c r="AU76" i="14"/>
  <c r="AU56" i="14"/>
  <c r="AU40" i="14"/>
  <c r="AF120" i="14"/>
  <c r="AU44" i="14"/>
  <c r="AV119" i="14"/>
  <c r="AV105" i="14"/>
  <c r="AV101" i="14"/>
  <c r="AU48" i="14"/>
  <c r="AU24" i="14"/>
  <c r="AU20" i="14"/>
  <c r="AU74" i="14"/>
  <c r="AU14" i="14"/>
  <c r="AV114" i="14"/>
  <c r="AV108" i="14"/>
  <c r="AV102" i="14"/>
  <c r="AV96" i="14"/>
  <c r="AU68" i="14"/>
  <c r="AU50" i="14"/>
  <c r="AU46" i="14"/>
  <c r="AU42" i="14"/>
  <c r="AU38" i="14"/>
  <c r="AU34" i="14"/>
  <c r="AU30" i="14"/>
  <c r="AU26" i="14"/>
  <c r="AU10" i="14"/>
  <c r="AV116" i="14"/>
  <c r="AV110" i="14"/>
  <c r="AV104" i="14"/>
  <c r="AV98" i="14"/>
  <c r="AU92" i="14"/>
  <c r="AU88" i="14"/>
  <c r="AU84" i="14"/>
  <c r="AU80" i="14"/>
  <c r="AU62" i="14"/>
  <c r="AU16" i="14"/>
  <c r="AU12" i="14"/>
  <c r="AU87" i="14"/>
  <c r="AU81" i="14"/>
  <c r="AU75" i="14"/>
  <c r="AU69" i="14"/>
  <c r="AU63" i="14"/>
  <c r="AU57" i="14"/>
  <c r="AU51" i="14"/>
  <c r="AU45" i="14"/>
  <c r="AU39" i="14"/>
  <c r="AU33" i="14"/>
  <c r="AU27" i="14"/>
  <c r="AU21" i="14"/>
  <c r="AU15" i="14"/>
  <c r="AU9" i="14"/>
  <c r="AN120" i="14"/>
  <c r="AU89" i="14"/>
  <c r="AU83" i="14"/>
  <c r="AU77" i="14"/>
  <c r="AU71" i="14"/>
  <c r="AU65" i="14"/>
  <c r="AU59" i="14"/>
  <c r="AU53" i="14"/>
  <c r="AU47" i="14"/>
  <c r="AU41" i="14"/>
  <c r="AU35" i="14"/>
  <c r="AU29" i="14"/>
  <c r="AU23" i="14"/>
  <c r="AU17" i="14"/>
  <c r="AU78" i="14"/>
  <c r="AU72" i="14"/>
  <c r="AU66" i="14"/>
  <c r="AU60" i="14"/>
  <c r="AU54" i="14"/>
  <c r="AU18" i="14"/>
  <c r="AU91" i="14"/>
  <c r="AU85" i="14"/>
  <c r="AU79" i="14"/>
  <c r="AU73" i="14"/>
  <c r="AU67" i="14"/>
  <c r="AU61" i="14"/>
  <c r="AU55" i="14"/>
  <c r="AU49" i="14"/>
  <c r="AU43" i="14"/>
  <c r="AU37" i="14"/>
  <c r="AU31" i="14"/>
  <c r="AU25" i="14"/>
  <c r="AU19" i="14"/>
  <c r="AU13" i="14"/>
  <c r="AT155" i="13"/>
  <c r="AV155" i="13" s="1"/>
  <c r="AP202" i="13"/>
  <c r="AT162" i="13"/>
  <c r="AV162" i="13" s="1"/>
  <c r="AT185" i="13"/>
  <c r="AV185" i="13" s="1"/>
  <c r="AP164" i="13"/>
  <c r="AT214" i="13"/>
  <c r="AV214" i="13" s="1"/>
  <c r="AP156" i="13"/>
  <c r="AT141" i="13"/>
  <c r="AV141" i="13" s="1"/>
  <c r="AP199" i="13"/>
  <c r="K215" i="13"/>
  <c r="AT204" i="13"/>
  <c r="AV204" i="13" s="1"/>
  <c r="AT178" i="13"/>
  <c r="AV178" i="13" s="1"/>
  <c r="AT198" i="13"/>
  <c r="AV198" i="13" s="1"/>
  <c r="AT210" i="13"/>
  <c r="AV210" i="13" s="1"/>
  <c r="AT208" i="13"/>
  <c r="AV208" i="13" s="1"/>
  <c r="AP203" i="13"/>
  <c r="AT189" i="13"/>
  <c r="AV189" i="13" s="1"/>
  <c r="AP152" i="13"/>
  <c r="AF215" i="13"/>
  <c r="AV8" i="13"/>
  <c r="AN212" i="13"/>
  <c r="AN175" i="13"/>
  <c r="AT175" i="13" s="1"/>
  <c r="AV175" i="13" s="1"/>
  <c r="AT190" i="13"/>
  <c r="AV190" i="13" s="1"/>
  <c r="AT177" i="13"/>
  <c r="AV177" i="13" s="1"/>
  <c r="AT174" i="13"/>
  <c r="AV174" i="13" s="1"/>
  <c r="AN209" i="13"/>
  <c r="J5" i="11"/>
  <c r="AA8" i="11"/>
  <c r="AF8" i="11"/>
  <c r="AM8" i="11"/>
  <c r="AN8" i="11"/>
  <c r="AV8" i="11" s="1"/>
  <c r="AA9" i="11"/>
  <c r="AF9" i="11"/>
  <c r="AM9" i="11"/>
  <c r="AN9" i="11"/>
  <c r="AV9" i="11" s="1"/>
  <c r="AA10" i="11"/>
  <c r="AF10" i="11"/>
  <c r="AM10" i="11"/>
  <c r="AN10" i="11"/>
  <c r="AV10" i="11" s="1"/>
  <c r="AA11" i="11"/>
  <c r="AF11" i="11"/>
  <c r="AM11" i="11"/>
  <c r="AN11" i="11"/>
  <c r="AV11" i="11" s="1"/>
  <c r="AA12" i="11"/>
  <c r="AF12" i="11"/>
  <c r="AM12" i="11"/>
  <c r="AN12" i="11"/>
  <c r="AV12" i="11" s="1"/>
  <c r="AA13" i="11"/>
  <c r="AF13" i="11"/>
  <c r="AM13" i="11"/>
  <c r="AN13" i="11"/>
  <c r="AV13" i="11" s="1"/>
  <c r="AA14" i="11"/>
  <c r="AF14" i="11"/>
  <c r="AM14" i="11"/>
  <c r="AN14" i="11"/>
  <c r="AV14" i="11" s="1"/>
  <c r="AA15" i="11"/>
  <c r="AF15" i="11"/>
  <c r="AM15" i="11"/>
  <c r="AN15" i="11"/>
  <c r="AV15" i="11" s="1"/>
  <c r="AA16" i="11"/>
  <c r="AF16" i="11"/>
  <c r="AM16" i="11"/>
  <c r="AN16" i="11"/>
  <c r="AV16" i="11" s="1"/>
  <c r="AA17" i="11"/>
  <c r="AF17" i="11"/>
  <c r="AM17" i="11"/>
  <c r="AN17" i="11"/>
  <c r="AV17" i="11" s="1"/>
  <c r="AA18" i="11"/>
  <c r="AF18" i="11"/>
  <c r="AM18" i="11"/>
  <c r="AN18" i="11"/>
  <c r="AV18" i="11" s="1"/>
  <c r="AA19" i="11"/>
  <c r="AF19" i="11"/>
  <c r="AM19" i="11"/>
  <c r="AN19" i="11"/>
  <c r="AV19" i="11" s="1"/>
  <c r="AA20" i="11"/>
  <c r="AF20" i="11"/>
  <c r="AM20" i="11"/>
  <c r="AN20" i="11"/>
  <c r="AV20" i="11" s="1"/>
  <c r="AA21" i="11"/>
  <c r="AF21" i="11"/>
  <c r="AM21" i="11"/>
  <c r="AN21" i="11"/>
  <c r="AV21" i="11" s="1"/>
  <c r="AA22" i="11"/>
  <c r="AF22" i="11"/>
  <c r="AM22" i="11"/>
  <c r="AN22" i="11"/>
  <c r="AV22" i="11" s="1"/>
  <c r="AA23" i="11"/>
  <c r="AF23" i="11"/>
  <c r="AM23" i="11"/>
  <c r="AN23" i="11"/>
  <c r="AV23" i="11" s="1"/>
  <c r="AA24" i="11"/>
  <c r="AF24" i="11"/>
  <c r="AM24" i="11"/>
  <c r="AN24" i="11"/>
  <c r="AV24" i="11" s="1"/>
  <c r="AA25" i="11"/>
  <c r="AF25" i="11"/>
  <c r="AM25" i="11"/>
  <c r="AN25" i="11"/>
  <c r="AV25" i="11" s="1"/>
  <c r="AA26" i="11"/>
  <c r="AF26" i="11"/>
  <c r="AM26" i="11"/>
  <c r="AN26" i="11"/>
  <c r="AV26" i="11" s="1"/>
  <c r="AA27" i="11"/>
  <c r="AF27" i="11"/>
  <c r="AM27" i="11"/>
  <c r="AN27" i="11"/>
  <c r="AV27" i="11" s="1"/>
  <c r="AA28" i="11"/>
  <c r="AF28" i="11"/>
  <c r="AM28" i="11"/>
  <c r="AN28" i="11"/>
  <c r="AV28" i="11" s="1"/>
  <c r="AA29" i="11"/>
  <c r="AF29" i="11"/>
  <c r="AM29" i="11"/>
  <c r="AN29" i="11"/>
  <c r="AV29" i="11" s="1"/>
  <c r="AA30" i="11"/>
  <c r="AF30" i="11"/>
  <c r="AM30" i="11"/>
  <c r="AN30" i="11"/>
  <c r="AV30" i="11" s="1"/>
  <c r="AA31" i="11"/>
  <c r="AF31" i="11"/>
  <c r="AM31" i="11"/>
  <c r="AN31" i="11"/>
  <c r="AV31" i="11" s="1"/>
  <c r="AA32" i="11"/>
  <c r="AF32" i="11"/>
  <c r="AM32" i="11"/>
  <c r="AN32" i="11"/>
  <c r="AV32" i="11" s="1"/>
  <c r="AA33" i="11"/>
  <c r="AF33" i="11"/>
  <c r="AM33" i="11"/>
  <c r="AN33" i="11"/>
  <c r="AV33" i="11" s="1"/>
  <c r="AA34" i="11"/>
  <c r="AF34" i="11"/>
  <c r="AM34" i="11"/>
  <c r="AN34" i="11"/>
  <c r="AV34" i="11" s="1"/>
  <c r="AA35" i="11"/>
  <c r="AF35" i="11"/>
  <c r="AM35" i="11"/>
  <c r="AN35" i="11"/>
  <c r="AV35" i="11" s="1"/>
  <c r="AA36" i="11"/>
  <c r="AF36" i="11"/>
  <c r="AM36" i="11"/>
  <c r="AN36" i="11"/>
  <c r="AV36" i="11" s="1"/>
  <c r="AA37" i="11"/>
  <c r="AF37" i="11"/>
  <c r="AM37" i="11"/>
  <c r="AN37" i="11"/>
  <c r="AV37" i="11" s="1"/>
  <c r="AA38" i="11"/>
  <c r="AF38" i="11"/>
  <c r="AM38" i="11"/>
  <c r="AN38" i="11"/>
  <c r="AV38" i="11" s="1"/>
  <c r="AA39" i="11"/>
  <c r="AF39" i="11"/>
  <c r="AM39" i="11"/>
  <c r="AN39" i="11"/>
  <c r="AV39" i="11" s="1"/>
  <c r="AA40" i="11"/>
  <c r="AF40" i="11"/>
  <c r="AM40" i="11"/>
  <c r="AN40" i="11"/>
  <c r="AV40" i="11" s="1"/>
  <c r="AA41" i="11"/>
  <c r="AF41" i="11"/>
  <c r="AM41" i="11"/>
  <c r="AN41" i="11"/>
  <c r="AV41" i="11" s="1"/>
  <c r="AA42" i="11"/>
  <c r="AF42" i="11"/>
  <c r="AM42" i="11"/>
  <c r="AN42" i="11"/>
  <c r="AV42" i="11" s="1"/>
  <c r="AA43" i="11"/>
  <c r="AF43" i="11"/>
  <c r="AM43" i="11"/>
  <c r="AN43" i="11"/>
  <c r="AV43" i="11" s="1"/>
  <c r="AA44" i="11"/>
  <c r="AF44" i="11"/>
  <c r="AM44" i="11"/>
  <c r="AN44" i="11"/>
  <c r="AV44" i="11" s="1"/>
  <c r="AA45" i="11"/>
  <c r="AF45" i="11"/>
  <c r="AM45" i="11"/>
  <c r="AN45" i="11"/>
  <c r="AV45" i="11" s="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V50" i="11" s="1"/>
  <c r="AA51" i="11"/>
  <c r="AF51" i="11"/>
  <c r="AM51" i="11"/>
  <c r="AN51" i="11"/>
  <c r="AV51" i="11" s="1"/>
  <c r="AA52" i="11"/>
  <c r="AF52" i="11"/>
  <c r="AM52" i="11"/>
  <c r="AN52" i="11"/>
  <c r="AV52" i="11" s="1"/>
  <c r="AA53" i="11"/>
  <c r="AF53" i="11"/>
  <c r="AM53" i="11"/>
  <c r="AN53" i="11"/>
  <c r="AV53" i="11" s="1"/>
  <c r="AA54" i="11"/>
  <c r="AF54" i="11"/>
  <c r="AM54" i="11"/>
  <c r="AN54" i="11"/>
  <c r="AV54" i="11" s="1"/>
  <c r="AA55" i="11"/>
  <c r="AF55" i="11"/>
  <c r="AM55" i="11"/>
  <c r="AN55" i="11"/>
  <c r="AV55" i="11" s="1"/>
  <c r="AA56" i="11"/>
  <c r="AF56" i="11"/>
  <c r="AM56" i="11"/>
  <c r="AN56" i="11"/>
  <c r="AV56" i="11" s="1"/>
  <c r="AA57" i="11"/>
  <c r="AF57" i="11"/>
  <c r="AM57" i="11"/>
  <c r="AN57" i="11"/>
  <c r="AV57" i="11" s="1"/>
  <c r="AA58" i="11"/>
  <c r="AF58" i="11"/>
  <c r="AM58" i="11"/>
  <c r="AN58" i="11"/>
  <c r="AV58" i="11" s="1"/>
  <c r="AA59" i="11"/>
  <c r="AF59" i="11"/>
  <c r="AM59" i="11"/>
  <c r="AN59" i="11"/>
  <c r="AV59" i="11" s="1"/>
  <c r="AA60" i="11"/>
  <c r="AF60" i="11"/>
  <c r="AM60" i="11"/>
  <c r="AN60" i="11"/>
  <c r="AV60" i="11" s="1"/>
  <c r="AA61" i="11"/>
  <c r="AF61" i="11"/>
  <c r="AM61" i="11"/>
  <c r="AN61" i="11"/>
  <c r="AV61" i="11" s="1"/>
  <c r="AA62" i="11"/>
  <c r="AF62" i="11"/>
  <c r="AM62" i="11"/>
  <c r="AN62" i="11"/>
  <c r="AV62" i="11" s="1"/>
  <c r="AA63" i="11"/>
  <c r="AF63" i="11"/>
  <c r="AM63" i="11"/>
  <c r="AN63" i="11"/>
  <c r="AV63" i="11" s="1"/>
  <c r="AA64" i="11"/>
  <c r="AF64" i="11"/>
  <c r="AM64" i="11"/>
  <c r="AN64" i="11"/>
  <c r="AV64" i="11" s="1"/>
  <c r="AA65" i="11"/>
  <c r="AF65" i="11"/>
  <c r="AM65" i="11"/>
  <c r="AN65" i="11"/>
  <c r="AV65" i="11" s="1"/>
  <c r="AA66" i="11"/>
  <c r="AF66" i="11"/>
  <c r="AM66" i="11"/>
  <c r="AN66" i="11"/>
  <c r="AV66" i="11" s="1"/>
  <c r="AA67" i="11"/>
  <c r="AF67" i="11"/>
  <c r="AM67" i="11"/>
  <c r="AN67" i="11"/>
  <c r="AV67" i="11" s="1"/>
  <c r="AA68" i="11"/>
  <c r="AF68" i="11"/>
  <c r="AM68" i="11"/>
  <c r="AN68" i="11"/>
  <c r="AV68" i="11" s="1"/>
  <c r="AA69" i="11"/>
  <c r="AF69" i="11"/>
  <c r="AM69" i="11"/>
  <c r="AN69" i="11"/>
  <c r="AV69" i="11" s="1"/>
  <c r="AA70" i="11"/>
  <c r="AF70" i="11"/>
  <c r="AM70" i="11"/>
  <c r="AN70" i="11"/>
  <c r="AV70" i="11" s="1"/>
  <c r="AA71" i="11"/>
  <c r="AF71" i="11"/>
  <c r="AM71" i="11"/>
  <c r="AN71" i="11"/>
  <c r="AV71" i="11" s="1"/>
  <c r="AA72" i="11"/>
  <c r="AF72" i="11"/>
  <c r="AM72" i="11"/>
  <c r="AN72" i="11"/>
  <c r="AV72" i="11" s="1"/>
  <c r="AA73" i="11"/>
  <c r="AF73" i="11"/>
  <c r="AM73" i="11"/>
  <c r="AN73" i="11"/>
  <c r="AV73" i="11" s="1"/>
  <c r="AA74" i="11"/>
  <c r="AF74" i="11"/>
  <c r="AM74" i="11"/>
  <c r="AN74" i="11"/>
  <c r="AV74" i="11" s="1"/>
  <c r="AA75" i="11"/>
  <c r="AF75" i="11"/>
  <c r="AM75" i="11"/>
  <c r="AN75" i="11"/>
  <c r="AV75" i="11" s="1"/>
  <c r="AA76" i="11"/>
  <c r="AF76" i="11"/>
  <c r="AM76" i="11"/>
  <c r="AN76" i="11"/>
  <c r="AV76" i="11" s="1"/>
  <c r="AA77" i="11"/>
  <c r="AF77" i="11"/>
  <c r="AM77" i="11"/>
  <c r="AN77" i="11"/>
  <c r="AV77" i="11" s="1"/>
  <c r="AA78" i="11"/>
  <c r="AF78" i="11"/>
  <c r="AM78" i="11"/>
  <c r="AN78" i="11"/>
  <c r="AV78" i="11" s="1"/>
  <c r="AA79" i="11"/>
  <c r="AF79" i="11"/>
  <c r="AM79" i="11"/>
  <c r="AN79" i="11"/>
  <c r="AV79" i="11" s="1"/>
  <c r="AA80" i="11"/>
  <c r="AF80" i="11"/>
  <c r="AM80" i="11"/>
  <c r="AN80" i="11"/>
  <c r="AV80" i="11" s="1"/>
  <c r="AA81" i="11"/>
  <c r="AF81" i="11"/>
  <c r="AM81" i="11"/>
  <c r="AN81" i="11"/>
  <c r="AV81" i="11" s="1"/>
  <c r="AA82" i="11"/>
  <c r="AF82" i="11"/>
  <c r="AM82" i="11"/>
  <c r="AN82" i="11"/>
  <c r="AV82" i="11" s="1"/>
  <c r="AA83" i="11"/>
  <c r="AF83" i="11"/>
  <c r="AM83" i="11"/>
  <c r="AN83" i="11"/>
  <c r="AV83" i="11" s="1"/>
  <c r="AA84" i="11"/>
  <c r="AF84" i="11"/>
  <c r="AM84" i="11"/>
  <c r="AN84" i="11"/>
  <c r="AV84" i="11" s="1"/>
  <c r="AA85" i="11"/>
  <c r="AF85" i="11"/>
  <c r="AM85" i="11"/>
  <c r="AN85" i="11"/>
  <c r="AV85" i="11" s="1"/>
  <c r="AA86" i="11"/>
  <c r="AF86" i="11"/>
  <c r="AM86" i="11"/>
  <c r="AN86" i="11"/>
  <c r="AV86" i="11" s="1"/>
  <c r="AA87" i="11"/>
  <c r="AF87" i="11"/>
  <c r="AM87" i="11"/>
  <c r="AN87" i="11"/>
  <c r="AV87" i="11" s="1"/>
  <c r="AA88" i="11"/>
  <c r="AF88" i="11"/>
  <c r="AM88" i="11"/>
  <c r="AN88" i="11"/>
  <c r="AV88" i="11" s="1"/>
  <c r="AA89" i="11"/>
  <c r="AF89" i="11"/>
  <c r="AM89" i="11"/>
  <c r="AN89" i="11"/>
  <c r="AV89" i="11" s="1"/>
  <c r="AA90" i="11"/>
  <c r="AF90" i="11"/>
  <c r="AM90" i="11"/>
  <c r="AN90" i="11"/>
  <c r="AV90" i="11" s="1"/>
  <c r="AA91" i="11"/>
  <c r="AF91" i="11"/>
  <c r="AM91" i="11"/>
  <c r="AN91" i="11"/>
  <c r="AV91" i="11" s="1"/>
  <c r="AA92" i="11"/>
  <c r="AF92" i="11"/>
  <c r="AM92" i="11"/>
  <c r="AN92" i="11"/>
  <c r="AV92" i="11" s="1"/>
  <c r="AA93" i="11"/>
  <c r="AF93" i="11"/>
  <c r="AM93" i="11"/>
  <c r="AN93" i="11"/>
  <c r="AV93" i="11" s="1"/>
  <c r="AA94" i="11"/>
  <c r="AF94" i="11"/>
  <c r="AM94" i="11"/>
  <c r="AN94" i="11"/>
  <c r="AV94" i="11" s="1"/>
  <c r="AA95" i="11"/>
  <c r="AF95" i="11"/>
  <c r="AM95" i="11"/>
  <c r="AN95" i="11"/>
  <c r="AV95" i="11" s="1"/>
  <c r="AA96" i="11"/>
  <c r="AF96" i="11"/>
  <c r="AM96" i="11"/>
  <c r="AN96" i="11"/>
  <c r="AV96" i="11" s="1"/>
  <c r="AA97" i="11"/>
  <c r="AF97" i="11"/>
  <c r="AM97" i="11"/>
  <c r="AN97" i="11"/>
  <c r="AV97" i="11" s="1"/>
  <c r="AA98" i="11"/>
  <c r="AF98" i="11"/>
  <c r="AM98" i="11"/>
  <c r="AN98" i="11"/>
  <c r="AV98" i="11" s="1"/>
  <c r="AU98" i="11"/>
  <c r="AA99" i="11"/>
  <c r="AF99" i="11"/>
  <c r="AM99" i="11"/>
  <c r="AN99" i="11"/>
  <c r="AV99" i="11" s="1"/>
  <c r="AA100" i="11"/>
  <c r="AF100" i="11"/>
  <c r="AM100" i="11"/>
  <c r="AN100" i="11"/>
  <c r="AV100" i="11" s="1"/>
  <c r="AA101" i="11"/>
  <c r="AF101" i="11"/>
  <c r="AM101" i="11"/>
  <c r="AN101" i="11"/>
  <c r="AV101" i="11" s="1"/>
  <c r="AA102" i="11"/>
  <c r="AF102" i="11"/>
  <c r="AM102" i="11"/>
  <c r="AN102" i="11"/>
  <c r="AV102" i="11" s="1"/>
  <c r="AA103" i="11"/>
  <c r="AF103" i="11"/>
  <c r="AM103" i="11"/>
  <c r="AN103" i="11"/>
  <c r="AV103" i="11" s="1"/>
  <c r="AA104" i="11"/>
  <c r="AF104" i="11"/>
  <c r="AM104" i="11"/>
  <c r="AN104" i="11"/>
  <c r="AV104" i="11" s="1"/>
  <c r="AA105" i="11"/>
  <c r="AF105" i="11"/>
  <c r="AM105" i="11"/>
  <c r="AN105" i="11"/>
  <c r="AV105" i="11" s="1"/>
  <c r="AA106" i="11"/>
  <c r="AF106" i="11"/>
  <c r="AM106" i="11"/>
  <c r="AN106" i="11"/>
  <c r="AV106" i="11" s="1"/>
  <c r="AA107" i="11"/>
  <c r="AF107" i="11"/>
  <c r="AM107" i="11"/>
  <c r="AN107" i="11"/>
  <c r="AV107" i="11" s="1"/>
  <c r="AA108" i="11"/>
  <c r="AF108" i="11"/>
  <c r="AM108" i="11"/>
  <c r="AN108" i="11"/>
  <c r="AV108" i="11" s="1"/>
  <c r="AA109" i="11"/>
  <c r="AF109" i="11"/>
  <c r="AM109" i="11"/>
  <c r="AN109" i="11"/>
  <c r="AV109" i="11" s="1"/>
  <c r="AA110" i="11"/>
  <c r="AF110" i="11"/>
  <c r="AM110" i="11"/>
  <c r="AN110" i="11"/>
  <c r="AV110" i="11" s="1"/>
  <c r="AA111" i="11"/>
  <c r="AF111" i="11"/>
  <c r="AM111" i="11"/>
  <c r="AN111" i="11"/>
  <c r="AV111" i="11" s="1"/>
  <c r="AA112" i="11"/>
  <c r="AF112" i="11"/>
  <c r="AM112" i="11"/>
  <c r="AN112" i="11"/>
  <c r="AV112" i="11" s="1"/>
  <c r="AA113" i="11"/>
  <c r="AF113" i="11"/>
  <c r="AM113" i="11"/>
  <c r="AN113" i="11"/>
  <c r="AV113" i="11" s="1"/>
  <c r="AA114" i="11"/>
  <c r="AF114" i="11"/>
  <c r="AM114" i="11"/>
  <c r="AN114" i="11"/>
  <c r="AV114" i="11" s="1"/>
  <c r="AA115" i="11"/>
  <c r="AF115" i="11"/>
  <c r="AM115" i="11"/>
  <c r="AN115" i="11"/>
  <c r="AV115" i="11" s="1"/>
  <c r="AA116" i="11"/>
  <c r="AF116" i="11"/>
  <c r="AM116" i="11"/>
  <c r="AN116" i="11"/>
  <c r="AV116" i="11" s="1"/>
  <c r="AA117" i="11"/>
  <c r="AF117" i="11"/>
  <c r="AM117" i="11"/>
  <c r="AN117" i="11"/>
  <c r="AV117" i="11" s="1"/>
  <c r="AA118" i="11"/>
  <c r="AF118" i="11"/>
  <c r="AM118" i="11"/>
  <c r="AN118" i="11"/>
  <c r="AV118" i="11" s="1"/>
  <c r="AA119" i="11"/>
  <c r="AF119" i="11"/>
  <c r="AM119" i="11"/>
  <c r="AN119" i="11"/>
  <c r="AV119" i="11" s="1"/>
  <c r="AA120" i="11"/>
  <c r="AF120" i="11"/>
  <c r="AM120" i="11"/>
  <c r="AN120" i="11"/>
  <c r="AV120" i="11" s="1"/>
  <c r="AA121" i="11"/>
  <c r="AF121" i="11"/>
  <c r="AM121" i="11"/>
  <c r="AN121" i="11"/>
  <c r="AV121" i="11" s="1"/>
  <c r="AA122" i="11"/>
  <c r="AF122" i="11"/>
  <c r="AM122" i="11"/>
  <c r="AN122" i="11"/>
  <c r="AV122" i="11" s="1"/>
  <c r="AA123" i="11"/>
  <c r="AF123" i="11"/>
  <c r="AM123" i="11"/>
  <c r="AN123" i="11"/>
  <c r="AV123" i="11" s="1"/>
  <c r="AA124" i="11"/>
  <c r="AF124" i="11"/>
  <c r="AM124" i="11"/>
  <c r="AN124" i="11"/>
  <c r="AV124" i="11" s="1"/>
  <c r="AA125" i="11"/>
  <c r="AF125" i="11"/>
  <c r="AM125" i="11"/>
  <c r="AN125" i="11"/>
  <c r="AV125" i="11" s="1"/>
  <c r="AA126" i="11"/>
  <c r="AF126" i="11"/>
  <c r="AM126" i="11"/>
  <c r="AN126" i="11"/>
  <c r="AV126" i="11" s="1"/>
  <c r="AA127" i="11"/>
  <c r="AF127" i="11"/>
  <c r="AM127" i="11"/>
  <c r="AN127" i="11"/>
  <c r="AV127" i="11" s="1"/>
  <c r="AA128" i="11"/>
  <c r="AF128" i="11"/>
  <c r="AM128" i="11"/>
  <c r="AN128" i="11"/>
  <c r="AV128" i="11" s="1"/>
  <c r="AA129" i="11"/>
  <c r="AF129" i="11"/>
  <c r="AM129" i="11"/>
  <c r="AN129" i="11"/>
  <c r="AV129" i="11" s="1"/>
  <c r="AA130" i="11"/>
  <c r="AF130" i="11"/>
  <c r="AM130" i="11"/>
  <c r="AN130" i="11"/>
  <c r="AV130" i="11" s="1"/>
  <c r="AA131" i="11"/>
  <c r="AF131" i="11"/>
  <c r="AM131" i="11"/>
  <c r="AN131" i="11"/>
  <c r="AV131" i="11" s="1"/>
  <c r="AA132" i="11"/>
  <c r="AF132" i="11"/>
  <c r="AM132" i="11"/>
  <c r="AN132" i="11"/>
  <c r="AV132" i="11" s="1"/>
  <c r="AA133" i="11"/>
  <c r="AF133" i="11"/>
  <c r="AM133" i="11"/>
  <c r="AN133" i="11"/>
  <c r="AV133" i="11" s="1"/>
  <c r="AA134" i="11"/>
  <c r="AF134" i="11"/>
  <c r="AM134" i="11"/>
  <c r="AN134" i="11"/>
  <c r="AV134" i="11" s="1"/>
  <c r="AA135" i="11"/>
  <c r="AF135" i="11"/>
  <c r="AM135" i="11"/>
  <c r="AN135" i="11"/>
  <c r="AV135" i="11" s="1"/>
  <c r="AA136" i="11"/>
  <c r="AF136" i="11"/>
  <c r="AM136" i="11"/>
  <c r="AN136" i="11"/>
  <c r="AV136" i="11" s="1"/>
  <c r="AA137" i="11"/>
  <c r="AF137" i="11"/>
  <c r="AM137" i="11"/>
  <c r="AN137" i="11"/>
  <c r="AV137" i="11" s="1"/>
  <c r="AA138" i="11"/>
  <c r="AF138" i="11"/>
  <c r="AM138" i="11"/>
  <c r="AN138" i="11"/>
  <c r="AV138" i="11" s="1"/>
  <c r="AA139" i="11"/>
  <c r="AF139" i="11"/>
  <c r="AM139" i="11"/>
  <c r="AN139" i="11"/>
  <c r="AV139" i="11" s="1"/>
  <c r="AA140" i="11"/>
  <c r="AF140" i="11"/>
  <c r="AM140" i="11"/>
  <c r="AN140" i="11"/>
  <c r="AV140" i="11" s="1"/>
  <c r="AA141" i="11"/>
  <c r="AF141" i="11"/>
  <c r="AM141" i="11"/>
  <c r="AN141" i="11"/>
  <c r="AV141" i="11" s="1"/>
  <c r="AG142" i="11"/>
  <c r="AH142" i="11"/>
  <c r="AJ142" i="11"/>
  <c r="AP142" i="11"/>
  <c r="AR142" i="11"/>
  <c r="AT142" i="11"/>
  <c r="AF142" i="11" l="1"/>
  <c r="AU11" i="11"/>
  <c r="AU70" i="11"/>
  <c r="AU21" i="11"/>
  <c r="AU46" i="11"/>
  <c r="AU693" i="15"/>
  <c r="AU124" i="11"/>
  <c r="AU84" i="11"/>
  <c r="AU131" i="11"/>
  <c r="AU106" i="11"/>
  <c r="AU56" i="11"/>
  <c r="AU141" i="11"/>
  <c r="AU60" i="11"/>
  <c r="AU113" i="11"/>
  <c r="AU77" i="11"/>
  <c r="AU88" i="11"/>
  <c r="AU78" i="11"/>
  <c r="AU42" i="11"/>
  <c r="AU17" i="11"/>
  <c r="AU10" i="11"/>
  <c r="AU120" i="14"/>
  <c r="AU129" i="11"/>
  <c r="AU116" i="11"/>
  <c r="AU8" i="11"/>
  <c r="AU75" i="11"/>
  <c r="AU62" i="11"/>
  <c r="AU58" i="11"/>
  <c r="AU51" i="11"/>
  <c r="AU134" i="11"/>
  <c r="AU110" i="11"/>
  <c r="AU100" i="11"/>
  <c r="AU96" i="11"/>
  <c r="AU128" i="11"/>
  <c r="AU95" i="11"/>
  <c r="AU137" i="11"/>
  <c r="AU119" i="11"/>
  <c r="AU108" i="11"/>
  <c r="AU101" i="11"/>
  <c r="AN215" i="13"/>
  <c r="AT212" i="13"/>
  <c r="AV212" i="13" s="1"/>
  <c r="AP212" i="13"/>
  <c r="AT209" i="13"/>
  <c r="AV209" i="13" s="1"/>
  <c r="AP209" i="13"/>
  <c r="AU126" i="11"/>
  <c r="AU118" i="11"/>
  <c r="AU114" i="11"/>
  <c r="AU105" i="11"/>
  <c r="AU93" i="11"/>
  <c r="AU136" i="11"/>
  <c r="AU132" i="11"/>
  <c r="AU123" i="11"/>
  <c r="AU111" i="11"/>
  <c r="AU87" i="11"/>
  <c r="AU83" i="11"/>
  <c r="AU26" i="11"/>
  <c r="AU138" i="11"/>
  <c r="AU122" i="11"/>
  <c r="AU117" i="11"/>
  <c r="AU112" i="11"/>
  <c r="AU107" i="11"/>
  <c r="AU102" i="11"/>
  <c r="AU41" i="11"/>
  <c r="AU34" i="11"/>
  <c r="AU27" i="11"/>
  <c r="AU140" i="11"/>
  <c r="AU135" i="11"/>
  <c r="AU130" i="11"/>
  <c r="AU125" i="11"/>
  <c r="AU120" i="11"/>
  <c r="AU104" i="11"/>
  <c r="AU99" i="11"/>
  <c r="AU94" i="11"/>
  <c r="AU82" i="11"/>
  <c r="AU47" i="11"/>
  <c r="AU39" i="11"/>
  <c r="AU29" i="11"/>
  <c r="AU139" i="11"/>
  <c r="AU133" i="11"/>
  <c r="AU127" i="11"/>
  <c r="AU121" i="11"/>
  <c r="AU115" i="11"/>
  <c r="AU109" i="11"/>
  <c r="AU103" i="11"/>
  <c r="AU97" i="11"/>
  <c r="AU52" i="11"/>
  <c r="AU48" i="11"/>
  <c r="AU15" i="11"/>
  <c r="AU92" i="11"/>
  <c r="AU80" i="11"/>
  <c r="AU72" i="11"/>
  <c r="AU65" i="11"/>
  <c r="AU57" i="11"/>
  <c r="AU53" i="11"/>
  <c r="AU44" i="11"/>
  <c r="AU36" i="11"/>
  <c r="AU32" i="11"/>
  <c r="AU24" i="11"/>
  <c r="AU20" i="11"/>
  <c r="AU16" i="11"/>
  <c r="AU12" i="11"/>
  <c r="AU86" i="11"/>
  <c r="AU81" i="11"/>
  <c r="AU76" i="11"/>
  <c r="AU71" i="11"/>
  <c r="AU66" i="11"/>
  <c r="AU50" i="11"/>
  <c r="AU45" i="11"/>
  <c r="AU40" i="11"/>
  <c r="AU35" i="11"/>
  <c r="AU30" i="11"/>
  <c r="AU14" i="11"/>
  <c r="AU9" i="11"/>
  <c r="AU89" i="11"/>
  <c r="AU68" i="11"/>
  <c r="AU63" i="11"/>
  <c r="AU22" i="11"/>
  <c r="AU90" i="11"/>
  <c r="AU74" i="11"/>
  <c r="AU69" i="11"/>
  <c r="AU64" i="11"/>
  <c r="AU59" i="11"/>
  <c r="AU54" i="11"/>
  <c r="AU38" i="11"/>
  <c r="AU33" i="11"/>
  <c r="AU28" i="11"/>
  <c r="AU23" i="11"/>
  <c r="AU18" i="11"/>
  <c r="AN142" i="11"/>
  <c r="AU91" i="11"/>
  <c r="AU85" i="11"/>
  <c r="AU79" i="11"/>
  <c r="AU73" i="11"/>
  <c r="AU67" i="11"/>
  <c r="AU61" i="11"/>
  <c r="AU55" i="11"/>
  <c r="AU49" i="11"/>
  <c r="AU43" i="11"/>
  <c r="AU37" i="11"/>
  <c r="AU31" i="11"/>
  <c r="AU25" i="11"/>
  <c r="AU19" i="11"/>
  <c r="AU13" i="11"/>
  <c r="AP215" i="13" l="1"/>
  <c r="AT215" i="13"/>
  <c r="AU142" i="11"/>
  <c r="J5" i="10" l="1"/>
  <c r="AA8" i="10"/>
  <c r="AF8" i="10"/>
  <c r="AM8" i="10"/>
  <c r="AN8" i="10"/>
  <c r="AU8" i="10" s="1"/>
  <c r="AA9" i="10"/>
  <c r="AF9" i="10"/>
  <c r="AM9" i="10"/>
  <c r="AN9" i="10"/>
  <c r="AU9" i="10" s="1"/>
  <c r="AA10" i="10"/>
  <c r="AF10" i="10"/>
  <c r="AM10" i="10"/>
  <c r="AN10" i="10"/>
  <c r="AU10" i="10" s="1"/>
  <c r="AA11" i="10"/>
  <c r="AF11" i="10"/>
  <c r="AM11" i="10"/>
  <c r="AN11" i="10"/>
  <c r="AU11" i="10" s="1"/>
  <c r="AA12" i="10"/>
  <c r="AF12" i="10"/>
  <c r="AM12" i="10"/>
  <c r="AN12" i="10"/>
  <c r="AU12" i="10" s="1"/>
  <c r="AA13" i="10"/>
  <c r="AF13" i="10"/>
  <c r="AM13" i="10"/>
  <c r="AN13" i="10"/>
  <c r="AU13" i="10" s="1"/>
  <c r="AA14" i="10"/>
  <c r="AF14" i="10"/>
  <c r="AM14" i="10"/>
  <c r="AN14" i="10"/>
  <c r="AU14" i="10" s="1"/>
  <c r="AA15" i="10"/>
  <c r="AF15" i="10"/>
  <c r="AM15" i="10"/>
  <c r="AN15" i="10"/>
  <c r="AU15" i="10" s="1"/>
  <c r="AA16" i="10"/>
  <c r="AF16" i="10"/>
  <c r="AM16" i="10"/>
  <c r="AN16" i="10"/>
  <c r="AU16" i="10" s="1"/>
  <c r="AA17" i="10"/>
  <c r="AF17" i="10"/>
  <c r="AM17" i="10"/>
  <c r="AN17" i="10"/>
  <c r="AU17" i="10" s="1"/>
  <c r="AA18" i="10"/>
  <c r="AF18" i="10"/>
  <c r="AM18" i="10"/>
  <c r="AN18" i="10"/>
  <c r="AU18" i="10" s="1"/>
  <c r="AA19" i="10"/>
  <c r="AF19" i="10"/>
  <c r="AM19" i="10"/>
  <c r="AN19" i="10"/>
  <c r="AU19" i="10" s="1"/>
  <c r="AA20" i="10"/>
  <c r="AF20" i="10"/>
  <c r="AM20" i="10"/>
  <c r="AN20" i="10"/>
  <c r="AU20" i="10" s="1"/>
  <c r="AA21" i="10"/>
  <c r="AF21" i="10"/>
  <c r="AM21" i="10"/>
  <c r="AN21" i="10"/>
  <c r="AU21" i="10" s="1"/>
  <c r="AA22" i="10"/>
  <c r="AF22" i="10"/>
  <c r="AM22" i="10"/>
  <c r="AN22" i="10"/>
  <c r="AU22" i="10" s="1"/>
  <c r="AA23" i="10"/>
  <c r="AF23" i="10"/>
  <c r="AM23" i="10"/>
  <c r="AN23" i="10"/>
  <c r="AU23" i="10" s="1"/>
  <c r="AA24" i="10"/>
  <c r="AF24" i="10"/>
  <c r="AM24" i="10"/>
  <c r="AN24" i="10"/>
  <c r="AU24" i="10" s="1"/>
  <c r="AA25" i="10"/>
  <c r="AF25" i="10"/>
  <c r="AM25" i="10"/>
  <c r="AN25" i="10"/>
  <c r="AU25" i="10" s="1"/>
  <c r="AA26" i="10"/>
  <c r="AF26" i="10"/>
  <c r="AM26" i="10"/>
  <c r="AN26" i="10"/>
  <c r="AU26" i="10" s="1"/>
  <c r="AA27" i="10"/>
  <c r="AF27" i="10"/>
  <c r="AM27" i="10"/>
  <c r="AN27" i="10"/>
  <c r="AU27" i="10" s="1"/>
  <c r="AA28" i="10"/>
  <c r="AF28" i="10"/>
  <c r="AM28" i="10"/>
  <c r="AN28" i="10"/>
  <c r="AU28" i="10" s="1"/>
  <c r="AA29" i="10"/>
  <c r="AF29" i="10"/>
  <c r="AM29" i="10"/>
  <c r="AN29" i="10"/>
  <c r="AU29" i="10" s="1"/>
  <c r="AA30" i="10"/>
  <c r="AF30" i="10"/>
  <c r="AM30" i="10"/>
  <c r="AN30" i="10"/>
  <c r="AU30" i="10" s="1"/>
  <c r="AA31" i="10"/>
  <c r="AF31" i="10"/>
  <c r="AM31" i="10"/>
  <c r="AN31" i="10"/>
  <c r="AU31" i="10" s="1"/>
  <c r="AA32" i="10"/>
  <c r="AF32" i="10"/>
  <c r="AM32" i="10"/>
  <c r="AN32" i="10"/>
  <c r="AU32" i="10" s="1"/>
  <c r="AA33" i="10"/>
  <c r="AF33" i="10"/>
  <c r="AM33" i="10"/>
  <c r="AN33" i="10"/>
  <c r="AU33" i="10" s="1"/>
  <c r="AA34" i="10"/>
  <c r="AF34" i="10"/>
  <c r="AM34" i="10"/>
  <c r="AN34" i="10"/>
  <c r="AU34" i="10" s="1"/>
  <c r="AA35" i="10"/>
  <c r="AF35" i="10"/>
  <c r="AM35" i="10"/>
  <c r="AN35" i="10"/>
  <c r="AU35" i="10" s="1"/>
  <c r="AA36" i="10"/>
  <c r="AF36" i="10"/>
  <c r="AM36" i="10"/>
  <c r="AN36" i="10"/>
  <c r="AU36" i="10" s="1"/>
  <c r="AA37" i="10"/>
  <c r="AF37" i="10"/>
  <c r="AM37" i="10"/>
  <c r="AN37" i="10"/>
  <c r="AU37" i="10" s="1"/>
  <c r="AA38" i="10"/>
  <c r="AF38" i="10"/>
  <c r="AM38" i="10"/>
  <c r="AN38" i="10"/>
  <c r="AU38" i="10" s="1"/>
  <c r="E39" i="10"/>
  <c r="K39" i="10"/>
  <c r="AG39" i="10"/>
  <c r="AH39" i="10"/>
  <c r="AJ39" i="10"/>
  <c r="AR39" i="10"/>
  <c r="AU39" i="10" l="1"/>
  <c r="AF39" i="10"/>
  <c r="AN39" i="10"/>
  <c r="AV38" i="10"/>
  <c r="AV36" i="10"/>
  <c r="AV34" i="10"/>
  <c r="AV32" i="10"/>
  <c r="AV30" i="10"/>
  <c r="AV29" i="10"/>
  <c r="AV28" i="10"/>
  <c r="AV27" i="10"/>
  <c r="AV26" i="10"/>
  <c r="AV25" i="10"/>
  <c r="AV23" i="10"/>
  <c r="AV22" i="10"/>
  <c r="AV21" i="10"/>
  <c r="AV20" i="10"/>
  <c r="AV19" i="10"/>
  <c r="AV18" i="10"/>
  <c r="AV17" i="10"/>
  <c r="AV16" i="10"/>
  <c r="AV15" i="10"/>
  <c r="AV14" i="10"/>
  <c r="AV13" i="10"/>
  <c r="AV12" i="10"/>
  <c r="AV11" i="10"/>
  <c r="AV10" i="10"/>
  <c r="AV9" i="10"/>
  <c r="AV8" i="10"/>
  <c r="AV37" i="10"/>
  <c r="AV35" i="10"/>
  <c r="AV33" i="10"/>
  <c r="AV31" i="10"/>
  <c r="AV24" i="10"/>
  <c r="J5" i="9"/>
  <c r="AA8" i="9"/>
  <c r="AF8" i="9"/>
  <c r="AM8" i="9"/>
  <c r="AN8" i="9"/>
  <c r="AV8" i="9" s="1"/>
  <c r="AA9" i="9"/>
  <c r="AF9" i="9"/>
  <c r="AM9" i="9"/>
  <c r="AN9" i="9"/>
  <c r="AU9" i="9"/>
  <c r="AV9" i="9"/>
  <c r="AA10" i="9"/>
  <c r="AF10" i="9"/>
  <c r="AM10" i="9"/>
  <c r="AN10" i="9"/>
  <c r="AU10" i="9"/>
  <c r="AV10" i="9"/>
  <c r="E11" i="9"/>
  <c r="K11" i="9"/>
  <c r="AB11" i="9"/>
  <c r="AC11" i="9"/>
  <c r="AD11" i="9"/>
  <c r="AG11" i="9"/>
  <c r="AH11" i="9"/>
  <c r="AJ11" i="9"/>
  <c r="AR11" i="9"/>
  <c r="AT11" i="9"/>
  <c r="AU8" i="9" l="1"/>
  <c r="AU11" i="9" s="1"/>
  <c r="AN11" i="9"/>
  <c r="AF11" i="9"/>
  <c r="J5" i="8"/>
  <c r="AA8" i="8"/>
  <c r="AF8" i="8"/>
  <c r="AM8" i="8"/>
  <c r="AN8" i="8"/>
  <c r="AV8" i="8" s="1"/>
  <c r="AU8" i="8"/>
  <c r="AA9" i="8"/>
  <c r="AF9" i="8"/>
  <c r="AM9" i="8"/>
  <c r="AN9" i="8"/>
  <c r="AV9" i="8" s="1"/>
  <c r="AU9" i="8"/>
  <c r="AA10" i="8"/>
  <c r="AF10" i="8"/>
  <c r="AM10" i="8"/>
  <c r="AN10" i="8"/>
  <c r="AV10" i="8" s="1"/>
  <c r="AA11" i="8"/>
  <c r="AF11" i="8"/>
  <c r="AM11" i="8"/>
  <c r="AN11" i="8"/>
  <c r="AV11" i="8" s="1"/>
  <c r="AU11" i="8"/>
  <c r="AA12" i="8"/>
  <c r="AF12" i="8"/>
  <c r="AM12" i="8"/>
  <c r="AN12" i="8"/>
  <c r="AV12" i="8" s="1"/>
  <c r="AA13" i="8"/>
  <c r="AF13" i="8"/>
  <c r="AM13" i="8"/>
  <c r="AN13" i="8"/>
  <c r="AV13" i="8" s="1"/>
  <c r="AA14" i="8"/>
  <c r="AF14" i="8"/>
  <c r="AM14" i="8"/>
  <c r="AN14" i="8"/>
  <c r="AV14" i="8" s="1"/>
  <c r="AU14" i="8"/>
  <c r="AA15" i="8"/>
  <c r="AF15" i="8"/>
  <c r="AM15" i="8"/>
  <c r="AN15" i="8"/>
  <c r="AV15" i="8" s="1"/>
  <c r="AU15" i="8"/>
  <c r="AA16" i="8"/>
  <c r="AF16" i="8"/>
  <c r="AM16" i="8"/>
  <c r="AN16" i="8"/>
  <c r="AV16" i="8" s="1"/>
  <c r="AA17" i="8"/>
  <c r="AF17" i="8"/>
  <c r="AM17" i="8"/>
  <c r="AN17" i="8"/>
  <c r="AV17" i="8" s="1"/>
  <c r="AU17" i="8"/>
  <c r="E18" i="8"/>
  <c r="K18" i="8"/>
  <c r="AB18" i="8"/>
  <c r="AC18" i="8"/>
  <c r="AD18" i="8"/>
  <c r="AG18" i="8"/>
  <c r="AH18" i="8"/>
  <c r="AJ18" i="8"/>
  <c r="AR18" i="8"/>
  <c r="AT18" i="8"/>
  <c r="AN18" i="8" l="1"/>
  <c r="AU12" i="8"/>
  <c r="AU16" i="8"/>
  <c r="AU10" i="8"/>
  <c r="AF18" i="8"/>
  <c r="AU13" i="8"/>
  <c r="AU18" i="8" s="1"/>
  <c r="E149" i="4"/>
  <c r="J5" i="7" l="1"/>
  <c r="AA8" i="7"/>
  <c r="AF8" i="7"/>
  <c r="AM8" i="7"/>
  <c r="AN8" i="7"/>
  <c r="AV8" i="7" s="1"/>
  <c r="AU8" i="7"/>
  <c r="AA9" i="7"/>
  <c r="AF9" i="7"/>
  <c r="AM9" i="7"/>
  <c r="AN9" i="7"/>
  <c r="AV9" i="7" s="1"/>
  <c r="AU9" i="7"/>
  <c r="AA10" i="7"/>
  <c r="AF10" i="7"/>
  <c r="AM10" i="7"/>
  <c r="AN10" i="7"/>
  <c r="AV10" i="7" s="1"/>
  <c r="AU10" i="7"/>
  <c r="AA11" i="7"/>
  <c r="AF11" i="7"/>
  <c r="AM11" i="7"/>
  <c r="AN11" i="7"/>
  <c r="AV11" i="7" s="1"/>
  <c r="AU11" i="7"/>
  <c r="AA12" i="7"/>
  <c r="AF12" i="7"/>
  <c r="AM12" i="7"/>
  <c r="AN12" i="7"/>
  <c r="AV12" i="7" s="1"/>
  <c r="AA13" i="7"/>
  <c r="AF13" i="7"/>
  <c r="AM13" i="7"/>
  <c r="AN13" i="7"/>
  <c r="AV13" i="7" s="1"/>
  <c r="AA14" i="7"/>
  <c r="AF14" i="7"/>
  <c r="AM14" i="7"/>
  <c r="AN14" i="7"/>
  <c r="AV14" i="7" s="1"/>
  <c r="AU14" i="7"/>
  <c r="AA15" i="7"/>
  <c r="AF15" i="7"/>
  <c r="AM15" i="7"/>
  <c r="AN15" i="7"/>
  <c r="AV15" i="7" s="1"/>
  <c r="AU15" i="7"/>
  <c r="AA16" i="7"/>
  <c r="AF16" i="7"/>
  <c r="AM16" i="7"/>
  <c r="AN16" i="7"/>
  <c r="AV16" i="7" s="1"/>
  <c r="AU16" i="7"/>
  <c r="AA17" i="7"/>
  <c r="AF17" i="7"/>
  <c r="AM17" i="7"/>
  <c r="AN17" i="7"/>
  <c r="AV17" i="7" s="1"/>
  <c r="AA18" i="7"/>
  <c r="AF18" i="7"/>
  <c r="AM18" i="7"/>
  <c r="AN18" i="7"/>
  <c r="AV18" i="7" s="1"/>
  <c r="AA19" i="7"/>
  <c r="AF19" i="7"/>
  <c r="AM19" i="7"/>
  <c r="AN19" i="7"/>
  <c r="AV19" i="7" s="1"/>
  <c r="AA20" i="7"/>
  <c r="AF20" i="7"/>
  <c r="AM20" i="7"/>
  <c r="AN20" i="7"/>
  <c r="AV20" i="7" s="1"/>
  <c r="AA21" i="7"/>
  <c r="AF21" i="7"/>
  <c r="AM21" i="7"/>
  <c r="AN21" i="7"/>
  <c r="AV21" i="7" s="1"/>
  <c r="AA22" i="7"/>
  <c r="AF22" i="7"/>
  <c r="AM22" i="7"/>
  <c r="AN22" i="7"/>
  <c r="AV22" i="7" s="1"/>
  <c r="AU22" i="7"/>
  <c r="AA23" i="7"/>
  <c r="AF23" i="7"/>
  <c r="AM23" i="7"/>
  <c r="AN23" i="7"/>
  <c r="AV23" i="7" s="1"/>
  <c r="AU23" i="7"/>
  <c r="AA24" i="7"/>
  <c r="AF24" i="7"/>
  <c r="AM24" i="7"/>
  <c r="AN24" i="7"/>
  <c r="AV24" i="7" s="1"/>
  <c r="AA25" i="7"/>
  <c r="AF25" i="7"/>
  <c r="AM25" i="7"/>
  <c r="AN25" i="7"/>
  <c r="AV25" i="7" s="1"/>
  <c r="AA26" i="7"/>
  <c r="AF26" i="7"/>
  <c r="AM26" i="7"/>
  <c r="AN26" i="7"/>
  <c r="AV26" i="7" s="1"/>
  <c r="AU26" i="7"/>
  <c r="AA27" i="7"/>
  <c r="AF27" i="7"/>
  <c r="AM27" i="7"/>
  <c r="AN27" i="7"/>
  <c r="AV27" i="7" s="1"/>
  <c r="AU27" i="7"/>
  <c r="E28" i="7"/>
  <c r="K28" i="7"/>
  <c r="AB28" i="7"/>
  <c r="AC28" i="7"/>
  <c r="AD28" i="7"/>
  <c r="AG28" i="7"/>
  <c r="AH28" i="7"/>
  <c r="AJ28" i="7"/>
  <c r="AR28" i="7"/>
  <c r="AT28" i="7"/>
  <c r="AU20" i="7" l="1"/>
  <c r="AU21" i="7"/>
  <c r="AU17" i="7"/>
  <c r="AF28" i="7"/>
  <c r="AN28" i="7"/>
  <c r="AU24" i="7"/>
  <c r="AU18" i="7"/>
  <c r="AU12" i="7"/>
  <c r="AU25" i="7"/>
  <c r="AU19" i="7"/>
  <c r="AU13" i="7"/>
  <c r="J5" i="6"/>
  <c r="AA8" i="6"/>
  <c r="AF8" i="6"/>
  <c r="AM8" i="6"/>
  <c r="AN8" i="6"/>
  <c r="AV8" i="6" s="1"/>
  <c r="AU8" i="6"/>
  <c r="AA9" i="6"/>
  <c r="AF9" i="6"/>
  <c r="AM9" i="6"/>
  <c r="AN9" i="6"/>
  <c r="AV9" i="6" s="1"/>
  <c r="AA10" i="6"/>
  <c r="AF10" i="6"/>
  <c r="AM10" i="6"/>
  <c r="AN10" i="6"/>
  <c r="AV10" i="6" s="1"/>
  <c r="AA11" i="6"/>
  <c r="AF11" i="6"/>
  <c r="AM11" i="6"/>
  <c r="AN11" i="6"/>
  <c r="AV11" i="6" s="1"/>
  <c r="AA12" i="6"/>
  <c r="AF12" i="6"/>
  <c r="AM12" i="6"/>
  <c r="AN12" i="6"/>
  <c r="AV12" i="6" s="1"/>
  <c r="AU12" i="6"/>
  <c r="AA13" i="6"/>
  <c r="AF13" i="6"/>
  <c r="AM13" i="6"/>
  <c r="AN13" i="6"/>
  <c r="AV13" i="6" s="1"/>
  <c r="AA14" i="6"/>
  <c r="AF14" i="6"/>
  <c r="AM14" i="6"/>
  <c r="AN14" i="6"/>
  <c r="AV14" i="6" s="1"/>
  <c r="AA15" i="6"/>
  <c r="AF15" i="6"/>
  <c r="AM15" i="6"/>
  <c r="AN15" i="6"/>
  <c r="AV15" i="6" s="1"/>
  <c r="AA16" i="6"/>
  <c r="AF16" i="6"/>
  <c r="AM16" i="6"/>
  <c r="AN16" i="6"/>
  <c r="AV16" i="6" s="1"/>
  <c r="AA17" i="6"/>
  <c r="AF17" i="6"/>
  <c r="AM17" i="6"/>
  <c r="AN17" i="6"/>
  <c r="AV17" i="6" s="1"/>
  <c r="AU17" i="6"/>
  <c r="AA18" i="6"/>
  <c r="AF18" i="6"/>
  <c r="AM18" i="6"/>
  <c r="AN18" i="6"/>
  <c r="AV18" i="6" s="1"/>
  <c r="E19" i="6"/>
  <c r="K19" i="6"/>
  <c r="AB19" i="6"/>
  <c r="AC19" i="6"/>
  <c r="AD19" i="6"/>
  <c r="AG19" i="6"/>
  <c r="AH19" i="6"/>
  <c r="AJ19" i="6"/>
  <c r="AR19" i="6"/>
  <c r="AT19" i="6"/>
  <c r="AU18" i="6" l="1"/>
  <c r="AU14" i="6"/>
  <c r="AU28" i="7"/>
  <c r="AU15" i="6"/>
  <c r="AU11" i="6"/>
  <c r="AF19" i="6"/>
  <c r="AU9" i="6"/>
  <c r="AN19" i="6"/>
  <c r="AU16" i="6"/>
  <c r="AU10" i="6"/>
  <c r="AU13" i="6"/>
  <c r="J5" i="5"/>
  <c r="AA8" i="5"/>
  <c r="AF8" i="5"/>
  <c r="AM8" i="5"/>
  <c r="AN8" i="5"/>
  <c r="AV8" i="5" s="1"/>
  <c r="AA9" i="5"/>
  <c r="AF9" i="5"/>
  <c r="AM9" i="5"/>
  <c r="AN9" i="5"/>
  <c r="AV9" i="5" s="1"/>
  <c r="AA10" i="5"/>
  <c r="AF10" i="5"/>
  <c r="AM10" i="5"/>
  <c r="AN10" i="5"/>
  <c r="AV10" i="5" s="1"/>
  <c r="AU10" i="5"/>
  <c r="AA11" i="5"/>
  <c r="AF11" i="5"/>
  <c r="AM11" i="5"/>
  <c r="AN11" i="5"/>
  <c r="AV11" i="5" s="1"/>
  <c r="AU11" i="5"/>
  <c r="AA12" i="5"/>
  <c r="AF12" i="5"/>
  <c r="AM12" i="5"/>
  <c r="AN12" i="5"/>
  <c r="AV12" i="5" s="1"/>
  <c r="AA13" i="5"/>
  <c r="AF13" i="5"/>
  <c r="AM13" i="5"/>
  <c r="AN13" i="5"/>
  <c r="AV13" i="5" s="1"/>
  <c r="AA14" i="5"/>
  <c r="AF14" i="5"/>
  <c r="AM14" i="5"/>
  <c r="AN14" i="5"/>
  <c r="AV14" i="5" s="1"/>
  <c r="AA15" i="5"/>
  <c r="AF15" i="5"/>
  <c r="AM15" i="5"/>
  <c r="AN15" i="5"/>
  <c r="AV15" i="5" s="1"/>
  <c r="AU15" i="5"/>
  <c r="AA16" i="5"/>
  <c r="AF16" i="5"/>
  <c r="AM16" i="5"/>
  <c r="AN16" i="5"/>
  <c r="AV16" i="5" s="1"/>
  <c r="AU16" i="5"/>
  <c r="AA17" i="5"/>
  <c r="AF17" i="5"/>
  <c r="AM17" i="5"/>
  <c r="AN17" i="5"/>
  <c r="AV17" i="5" s="1"/>
  <c r="AA18" i="5"/>
  <c r="AF18" i="5"/>
  <c r="AM18" i="5"/>
  <c r="AN18" i="5"/>
  <c r="AV18" i="5" s="1"/>
  <c r="AA19" i="5"/>
  <c r="AF19" i="5"/>
  <c r="AM19" i="5"/>
  <c r="AN19" i="5"/>
  <c r="AV19" i="5" s="1"/>
  <c r="AA20" i="5"/>
  <c r="AF20" i="5"/>
  <c r="AM20" i="5"/>
  <c r="AN20" i="5"/>
  <c r="AV20" i="5" s="1"/>
  <c r="AA21" i="5"/>
  <c r="AF21" i="5"/>
  <c r="AM21" i="5"/>
  <c r="AN21" i="5"/>
  <c r="AV21" i="5" s="1"/>
  <c r="AA22" i="5"/>
  <c r="AF22" i="5"/>
  <c r="AM22" i="5"/>
  <c r="AN22" i="5"/>
  <c r="AV22" i="5" s="1"/>
  <c r="AU22" i="5"/>
  <c r="AA23" i="5"/>
  <c r="AF23" i="5"/>
  <c r="AM23" i="5"/>
  <c r="AN23" i="5"/>
  <c r="AV23" i="5" s="1"/>
  <c r="AU23" i="5"/>
  <c r="AA24" i="5"/>
  <c r="AF24" i="5"/>
  <c r="AM24" i="5"/>
  <c r="AN24" i="5"/>
  <c r="AV24" i="5" s="1"/>
  <c r="AA25" i="5"/>
  <c r="AF25" i="5"/>
  <c r="AM25" i="5"/>
  <c r="AN25" i="5"/>
  <c r="AV25" i="5" s="1"/>
  <c r="AA26" i="5"/>
  <c r="AF26" i="5"/>
  <c r="AM26" i="5"/>
  <c r="AN26" i="5"/>
  <c r="AV26" i="5" s="1"/>
  <c r="AU26" i="5"/>
  <c r="AA27" i="5"/>
  <c r="AF27" i="5"/>
  <c r="AM27" i="5"/>
  <c r="AN27" i="5"/>
  <c r="AV27" i="5" s="1"/>
  <c r="AU27" i="5"/>
  <c r="AA28" i="5"/>
  <c r="AF28" i="5"/>
  <c r="AM28" i="5"/>
  <c r="AN28" i="5"/>
  <c r="AV28" i="5" s="1"/>
  <c r="AA29" i="5"/>
  <c r="AF29" i="5"/>
  <c r="AM29" i="5"/>
  <c r="AN29" i="5"/>
  <c r="AV29" i="5" s="1"/>
  <c r="AU29" i="5"/>
  <c r="AA30" i="5"/>
  <c r="AF30" i="5"/>
  <c r="AM30" i="5"/>
  <c r="AN30" i="5"/>
  <c r="AV30" i="5" s="1"/>
  <c r="AA31" i="5"/>
  <c r="AF31" i="5"/>
  <c r="AM31" i="5"/>
  <c r="AN31" i="5"/>
  <c r="AV31" i="5" s="1"/>
  <c r="AA32" i="5"/>
  <c r="AF32" i="5"/>
  <c r="AM32" i="5"/>
  <c r="AN32" i="5"/>
  <c r="AV32" i="5" s="1"/>
  <c r="AA33" i="5"/>
  <c r="AF33" i="5"/>
  <c r="AM33" i="5"/>
  <c r="AN33" i="5"/>
  <c r="AV33" i="5" s="1"/>
  <c r="AU33" i="5"/>
  <c r="AA34" i="5"/>
  <c r="AF34" i="5"/>
  <c r="AM34" i="5"/>
  <c r="AN34" i="5"/>
  <c r="AV34" i="5" s="1"/>
  <c r="AA35" i="5"/>
  <c r="AF35" i="5"/>
  <c r="AM35" i="5"/>
  <c r="AN35" i="5"/>
  <c r="AV35" i="5" s="1"/>
  <c r="AU35" i="5"/>
  <c r="AA36" i="5"/>
  <c r="AF36" i="5"/>
  <c r="AM36" i="5"/>
  <c r="AN36" i="5"/>
  <c r="AV36" i="5" s="1"/>
  <c r="AA37" i="5"/>
  <c r="AF37" i="5"/>
  <c r="AM37" i="5"/>
  <c r="AN37" i="5"/>
  <c r="AV37" i="5" s="1"/>
  <c r="AA38" i="5"/>
  <c r="AF38" i="5"/>
  <c r="AM38" i="5"/>
  <c r="AN38" i="5"/>
  <c r="AV38" i="5" s="1"/>
  <c r="AA39" i="5"/>
  <c r="AF39" i="5"/>
  <c r="AM39" i="5"/>
  <c r="AN39" i="5"/>
  <c r="AV39" i="5" s="1"/>
  <c r="AA40" i="5"/>
  <c r="AF40" i="5"/>
  <c r="AM40" i="5"/>
  <c r="AN40" i="5"/>
  <c r="AV40" i="5" s="1"/>
  <c r="AU40" i="5"/>
  <c r="AA41" i="5"/>
  <c r="AF41" i="5"/>
  <c r="AM41" i="5"/>
  <c r="AN41" i="5"/>
  <c r="AV41" i="5" s="1"/>
  <c r="AA42" i="5"/>
  <c r="AF42" i="5"/>
  <c r="AM42" i="5"/>
  <c r="AN42" i="5"/>
  <c r="AV42" i="5" s="1"/>
  <c r="AA43" i="5"/>
  <c r="AF43" i="5"/>
  <c r="AM43" i="5"/>
  <c r="AN43" i="5"/>
  <c r="AV43" i="5" s="1"/>
  <c r="AA44" i="5"/>
  <c r="AF44" i="5"/>
  <c r="AM44" i="5"/>
  <c r="AN44" i="5"/>
  <c r="AV44" i="5" s="1"/>
  <c r="AU44" i="5"/>
  <c r="AA45" i="5"/>
  <c r="AF45" i="5"/>
  <c r="AM45" i="5"/>
  <c r="AN45" i="5"/>
  <c r="AV45" i="5" s="1"/>
  <c r="AA46" i="5"/>
  <c r="AF46" i="5"/>
  <c r="AM46" i="5"/>
  <c r="AN46" i="5"/>
  <c r="AV46" i="5" s="1"/>
  <c r="AU46" i="5"/>
  <c r="AA47" i="5"/>
  <c r="AF47" i="5"/>
  <c r="AM47" i="5"/>
  <c r="AN47" i="5"/>
  <c r="AV47" i="5" s="1"/>
  <c r="AA48" i="5"/>
  <c r="AF48" i="5"/>
  <c r="AM48" i="5"/>
  <c r="AN48" i="5"/>
  <c r="AV48" i="5" s="1"/>
  <c r="AA49" i="5"/>
  <c r="AF49" i="5"/>
  <c r="AM49" i="5"/>
  <c r="AN49" i="5"/>
  <c r="AV49" i="5" s="1"/>
  <c r="E50" i="5"/>
  <c r="AB50" i="5"/>
  <c r="AC50" i="5"/>
  <c r="AD50" i="5"/>
  <c r="AG50" i="5"/>
  <c r="AH50" i="5"/>
  <c r="AJ50" i="5"/>
  <c r="AR50" i="5"/>
  <c r="J5" i="4"/>
  <c r="AA8" i="4"/>
  <c r="AF8" i="4"/>
  <c r="AM8" i="4"/>
  <c r="AN8" i="4"/>
  <c r="AA9" i="4"/>
  <c r="AF9" i="4"/>
  <c r="AM9" i="4"/>
  <c r="AN9" i="4"/>
  <c r="AA10" i="4"/>
  <c r="AF10" i="4"/>
  <c r="AM10" i="4"/>
  <c r="AN10" i="4"/>
  <c r="AA11" i="4"/>
  <c r="AF11" i="4"/>
  <c r="AM11" i="4"/>
  <c r="AN11" i="4"/>
  <c r="AA12" i="4"/>
  <c r="AF12" i="4"/>
  <c r="AM12" i="4"/>
  <c r="AN12" i="4"/>
  <c r="AA13" i="4"/>
  <c r="AF13" i="4"/>
  <c r="AM13" i="4"/>
  <c r="AN13" i="4"/>
  <c r="AA14" i="4"/>
  <c r="AF14" i="4"/>
  <c r="AM14" i="4"/>
  <c r="AN14" i="4"/>
  <c r="AA15" i="4"/>
  <c r="AF15" i="4"/>
  <c r="AM15" i="4"/>
  <c r="AN15" i="4"/>
  <c r="AA16" i="4"/>
  <c r="AF16" i="4"/>
  <c r="AM16" i="4"/>
  <c r="AN16" i="4"/>
  <c r="AA17" i="4"/>
  <c r="AF17" i="4"/>
  <c r="AM17" i="4"/>
  <c r="AN17" i="4"/>
  <c r="AA18" i="4"/>
  <c r="AF18" i="4"/>
  <c r="AM18" i="4"/>
  <c r="AN18" i="4"/>
  <c r="AA19" i="4"/>
  <c r="AF19" i="4"/>
  <c r="AM19" i="4"/>
  <c r="AN19" i="4"/>
  <c r="AA20" i="4"/>
  <c r="AF20" i="4"/>
  <c r="AM20" i="4"/>
  <c r="AN20" i="4"/>
  <c r="AA21" i="4"/>
  <c r="AF21" i="4"/>
  <c r="AM21" i="4"/>
  <c r="AN21" i="4"/>
  <c r="AA22" i="4"/>
  <c r="AF22" i="4"/>
  <c r="AM22" i="4"/>
  <c r="AN22" i="4"/>
  <c r="AA23" i="4"/>
  <c r="AF23" i="4"/>
  <c r="AM23" i="4"/>
  <c r="AN23" i="4"/>
  <c r="AA24" i="4"/>
  <c r="AF24" i="4"/>
  <c r="AM24" i="4"/>
  <c r="AN24" i="4"/>
  <c r="AA25" i="4"/>
  <c r="AF25" i="4"/>
  <c r="AM25" i="4"/>
  <c r="AN25" i="4"/>
  <c r="AA26" i="4"/>
  <c r="AF26" i="4"/>
  <c r="AM26" i="4"/>
  <c r="AN26" i="4"/>
  <c r="AA27" i="4"/>
  <c r="AF27" i="4"/>
  <c r="AM27" i="4"/>
  <c r="AN27" i="4"/>
  <c r="AA28" i="4"/>
  <c r="AF28" i="4"/>
  <c r="AM28" i="4"/>
  <c r="AN28" i="4"/>
  <c r="AA29" i="4"/>
  <c r="AF29" i="4"/>
  <c r="AM29" i="4"/>
  <c r="AN29" i="4"/>
  <c r="AA30" i="4"/>
  <c r="AF30" i="4"/>
  <c r="AM30" i="4"/>
  <c r="AN30" i="4"/>
  <c r="AA31" i="4"/>
  <c r="AF31" i="4"/>
  <c r="AM31" i="4"/>
  <c r="AN31" i="4"/>
  <c r="AA32" i="4"/>
  <c r="AF32" i="4"/>
  <c r="AM32" i="4"/>
  <c r="AN32" i="4"/>
  <c r="AA33" i="4"/>
  <c r="AF33" i="4"/>
  <c r="AM33" i="4"/>
  <c r="AN33" i="4"/>
  <c r="AA34" i="4"/>
  <c r="AF34" i="4"/>
  <c r="AM34" i="4"/>
  <c r="AN34" i="4"/>
  <c r="AA35" i="4"/>
  <c r="AF35" i="4"/>
  <c r="AM35" i="4"/>
  <c r="AN35" i="4"/>
  <c r="AA36" i="4"/>
  <c r="AF36" i="4"/>
  <c r="AM36" i="4"/>
  <c r="AN36" i="4"/>
  <c r="AA37" i="4"/>
  <c r="AF37" i="4"/>
  <c r="AM37" i="4"/>
  <c r="AN37" i="4"/>
  <c r="AA38" i="4"/>
  <c r="AF38" i="4"/>
  <c r="AM38" i="4"/>
  <c r="AN38" i="4"/>
  <c r="AA39" i="4"/>
  <c r="AF39" i="4"/>
  <c r="AM39" i="4"/>
  <c r="AN39" i="4"/>
  <c r="AV39" i="4" s="1"/>
  <c r="AA40" i="4"/>
  <c r="AF40" i="4"/>
  <c r="AM40" i="4"/>
  <c r="AN40" i="4"/>
  <c r="AV40" i="4" s="1"/>
  <c r="AA41" i="4"/>
  <c r="AF41" i="4"/>
  <c r="AM41" i="4"/>
  <c r="AN41" i="4"/>
  <c r="AV41" i="4" s="1"/>
  <c r="AA42" i="4"/>
  <c r="AF42" i="4"/>
  <c r="AM42" i="4"/>
  <c r="AN42" i="4"/>
  <c r="AV42" i="4" s="1"/>
  <c r="AA43" i="4"/>
  <c r="AF43" i="4"/>
  <c r="AM43" i="4"/>
  <c r="AN43" i="4"/>
  <c r="AV43" i="4" s="1"/>
  <c r="AA44" i="4"/>
  <c r="AF44" i="4"/>
  <c r="AM44" i="4"/>
  <c r="AN44" i="4"/>
  <c r="AV44" i="4" s="1"/>
  <c r="AA45" i="4"/>
  <c r="AF45" i="4"/>
  <c r="AM45" i="4"/>
  <c r="AN45" i="4"/>
  <c r="AV45" i="4" s="1"/>
  <c r="AA46" i="4"/>
  <c r="AF46" i="4"/>
  <c r="AM46" i="4"/>
  <c r="AN46" i="4"/>
  <c r="AV46" i="4" s="1"/>
  <c r="AA47" i="4"/>
  <c r="AF47" i="4"/>
  <c r="AM47" i="4"/>
  <c r="AN47" i="4"/>
  <c r="AV47" i="4" s="1"/>
  <c r="AA48" i="4"/>
  <c r="AF48" i="4"/>
  <c r="AM48" i="4"/>
  <c r="AN48" i="4"/>
  <c r="AV48" i="4" s="1"/>
  <c r="AA49" i="4"/>
  <c r="AF49" i="4"/>
  <c r="AM49" i="4"/>
  <c r="AN49" i="4"/>
  <c r="AV49" i="4" s="1"/>
  <c r="AA50" i="4"/>
  <c r="AF50" i="4"/>
  <c r="AM50" i="4"/>
  <c r="AN50" i="4"/>
  <c r="AV50" i="4" s="1"/>
  <c r="AA51" i="4"/>
  <c r="AF51" i="4"/>
  <c r="AM51" i="4"/>
  <c r="AN51" i="4"/>
  <c r="AV51" i="4" s="1"/>
  <c r="AA52" i="4"/>
  <c r="AF52" i="4"/>
  <c r="AM52" i="4"/>
  <c r="AN52" i="4"/>
  <c r="AV52" i="4" s="1"/>
  <c r="AA53" i="4"/>
  <c r="AF53" i="4"/>
  <c r="AM53" i="4"/>
  <c r="AN53" i="4"/>
  <c r="AV53" i="4" s="1"/>
  <c r="AA54" i="4"/>
  <c r="AF54" i="4"/>
  <c r="AM54" i="4"/>
  <c r="AN54" i="4"/>
  <c r="AV54" i="4" s="1"/>
  <c r="AA55" i="4"/>
  <c r="AF55" i="4"/>
  <c r="AM55" i="4"/>
  <c r="AN55" i="4"/>
  <c r="AV55" i="4" s="1"/>
  <c r="AA56" i="4"/>
  <c r="AF56" i="4"/>
  <c r="AM56" i="4"/>
  <c r="AN56" i="4"/>
  <c r="AV56" i="4" s="1"/>
  <c r="AA57" i="4"/>
  <c r="AF57" i="4"/>
  <c r="AM57" i="4"/>
  <c r="AN57" i="4"/>
  <c r="AV57" i="4" s="1"/>
  <c r="AA58" i="4"/>
  <c r="AF58" i="4"/>
  <c r="AM58" i="4"/>
  <c r="AN58" i="4"/>
  <c r="AV58" i="4" s="1"/>
  <c r="AA59" i="4"/>
  <c r="AF59" i="4"/>
  <c r="AM59" i="4"/>
  <c r="AN59" i="4"/>
  <c r="AV59" i="4" s="1"/>
  <c r="AA60" i="4"/>
  <c r="AF60" i="4"/>
  <c r="AM60" i="4"/>
  <c r="AN60" i="4"/>
  <c r="AV60" i="4" s="1"/>
  <c r="AA61" i="4"/>
  <c r="AF61" i="4"/>
  <c r="AM61" i="4"/>
  <c r="AN61" i="4"/>
  <c r="AV61" i="4" s="1"/>
  <c r="AA62" i="4"/>
  <c r="AF62" i="4"/>
  <c r="AM62" i="4"/>
  <c r="AN62" i="4"/>
  <c r="AV62" i="4" s="1"/>
  <c r="AA63" i="4"/>
  <c r="AF63" i="4"/>
  <c r="AM63" i="4"/>
  <c r="AN63" i="4"/>
  <c r="AV63" i="4" s="1"/>
  <c r="AA64" i="4"/>
  <c r="AF64" i="4"/>
  <c r="AM64" i="4"/>
  <c r="AN64" i="4"/>
  <c r="AV64" i="4" s="1"/>
  <c r="AA65" i="4"/>
  <c r="AF65" i="4"/>
  <c r="AM65" i="4"/>
  <c r="AN65" i="4"/>
  <c r="AV65" i="4" s="1"/>
  <c r="AA66" i="4"/>
  <c r="AF66" i="4"/>
  <c r="AM66" i="4"/>
  <c r="AN66" i="4"/>
  <c r="AV66" i="4" s="1"/>
  <c r="AA67" i="4"/>
  <c r="AF67" i="4"/>
  <c r="AM67" i="4"/>
  <c r="AN67" i="4"/>
  <c r="AV67" i="4" s="1"/>
  <c r="AA68" i="4"/>
  <c r="AF68" i="4"/>
  <c r="AM68" i="4"/>
  <c r="AN68" i="4"/>
  <c r="AV68" i="4" s="1"/>
  <c r="AA69" i="4"/>
  <c r="AF69" i="4"/>
  <c r="AM69" i="4"/>
  <c r="AN69" i="4"/>
  <c r="AV69" i="4" s="1"/>
  <c r="AA70" i="4"/>
  <c r="AF70" i="4"/>
  <c r="AM70" i="4"/>
  <c r="AN70" i="4"/>
  <c r="AV70" i="4" s="1"/>
  <c r="AA71" i="4"/>
  <c r="AF71" i="4"/>
  <c r="AM71" i="4"/>
  <c r="AN71" i="4"/>
  <c r="AV71" i="4" s="1"/>
  <c r="AA72" i="4"/>
  <c r="AF72" i="4"/>
  <c r="AM72" i="4"/>
  <c r="AN72" i="4"/>
  <c r="AV72" i="4" s="1"/>
  <c r="AA73" i="4"/>
  <c r="AF73" i="4"/>
  <c r="AM73" i="4"/>
  <c r="AN73" i="4"/>
  <c r="AV73" i="4" s="1"/>
  <c r="AA74" i="4"/>
  <c r="AF74" i="4"/>
  <c r="AM74" i="4"/>
  <c r="AN74" i="4"/>
  <c r="AV74" i="4" s="1"/>
  <c r="AA75" i="4"/>
  <c r="AF75" i="4"/>
  <c r="AM75" i="4"/>
  <c r="AN75" i="4"/>
  <c r="AV75" i="4" s="1"/>
  <c r="AA76" i="4"/>
  <c r="AF76" i="4"/>
  <c r="AM76" i="4"/>
  <c r="AN76" i="4"/>
  <c r="AV76" i="4" s="1"/>
  <c r="AA77" i="4"/>
  <c r="AF77" i="4"/>
  <c r="AM77" i="4"/>
  <c r="AN77" i="4"/>
  <c r="AV77" i="4" s="1"/>
  <c r="AA78" i="4"/>
  <c r="AF78" i="4"/>
  <c r="AM78" i="4"/>
  <c r="AN78" i="4"/>
  <c r="AV78" i="4" s="1"/>
  <c r="AA79" i="4"/>
  <c r="AF79" i="4"/>
  <c r="AM79" i="4"/>
  <c r="AN79" i="4"/>
  <c r="AV79" i="4" s="1"/>
  <c r="AA80" i="4"/>
  <c r="AF80" i="4"/>
  <c r="AM80" i="4"/>
  <c r="AN80" i="4"/>
  <c r="AV80" i="4" s="1"/>
  <c r="AA81" i="4"/>
  <c r="AF81" i="4"/>
  <c r="AM81" i="4"/>
  <c r="AN81" i="4"/>
  <c r="AV81" i="4" s="1"/>
  <c r="AA82" i="4"/>
  <c r="AF82" i="4"/>
  <c r="AM82" i="4"/>
  <c r="AN82" i="4"/>
  <c r="AV82" i="4" s="1"/>
  <c r="AA83" i="4"/>
  <c r="AF83" i="4"/>
  <c r="AM83" i="4"/>
  <c r="AN83" i="4"/>
  <c r="AV83" i="4" s="1"/>
  <c r="AA84" i="4"/>
  <c r="AF84" i="4"/>
  <c r="AM84" i="4"/>
  <c r="AN84" i="4"/>
  <c r="AV84" i="4" s="1"/>
  <c r="AA85" i="4"/>
  <c r="AF85" i="4"/>
  <c r="AM85" i="4"/>
  <c r="AN85" i="4"/>
  <c r="AV85" i="4" s="1"/>
  <c r="AA86" i="4"/>
  <c r="AF86" i="4"/>
  <c r="AM86" i="4"/>
  <c r="AN86" i="4"/>
  <c r="AV86" i="4" s="1"/>
  <c r="AA87" i="4"/>
  <c r="AF87" i="4"/>
  <c r="AM87" i="4"/>
  <c r="AN87" i="4"/>
  <c r="AV87" i="4" s="1"/>
  <c r="AA88" i="4"/>
  <c r="AF88" i="4"/>
  <c r="AM88" i="4"/>
  <c r="AN88" i="4"/>
  <c r="AV88" i="4" s="1"/>
  <c r="AA89" i="4"/>
  <c r="AF89" i="4"/>
  <c r="AM89" i="4"/>
  <c r="AN89" i="4"/>
  <c r="AV89" i="4" s="1"/>
  <c r="AA90" i="4"/>
  <c r="AF90" i="4"/>
  <c r="AM90" i="4"/>
  <c r="AN90" i="4"/>
  <c r="AV90" i="4" s="1"/>
  <c r="AA91" i="4"/>
  <c r="AF91" i="4"/>
  <c r="AM91" i="4"/>
  <c r="AN91" i="4"/>
  <c r="AV91" i="4" s="1"/>
  <c r="AA92" i="4"/>
  <c r="AF92" i="4"/>
  <c r="AM92" i="4"/>
  <c r="AN92" i="4"/>
  <c r="AV92" i="4" s="1"/>
  <c r="AA93" i="4"/>
  <c r="AF93" i="4"/>
  <c r="AM93" i="4"/>
  <c r="AN93" i="4"/>
  <c r="AU93" i="4" s="1"/>
  <c r="AA94" i="4"/>
  <c r="AF94" i="4"/>
  <c r="AM94" i="4"/>
  <c r="AN94" i="4"/>
  <c r="AU94" i="4" s="1"/>
  <c r="AA95" i="4"/>
  <c r="AF95" i="4"/>
  <c r="AM95" i="4"/>
  <c r="AN95" i="4"/>
  <c r="AU95" i="4" s="1"/>
  <c r="AA96" i="4"/>
  <c r="AF96" i="4"/>
  <c r="AM96" i="4"/>
  <c r="AN96" i="4"/>
  <c r="AU96" i="4" s="1"/>
  <c r="AA97" i="4"/>
  <c r="AF97" i="4"/>
  <c r="AM97" i="4"/>
  <c r="AN97" i="4"/>
  <c r="AU97" i="4" s="1"/>
  <c r="AA98" i="4"/>
  <c r="AF98" i="4"/>
  <c r="AM98" i="4"/>
  <c r="AN98" i="4"/>
  <c r="AU98" i="4" s="1"/>
  <c r="AA99" i="4"/>
  <c r="AF99" i="4"/>
  <c r="AM99" i="4"/>
  <c r="AN99" i="4"/>
  <c r="AU99" i="4" s="1"/>
  <c r="AA100" i="4"/>
  <c r="AF100" i="4"/>
  <c r="AM100" i="4"/>
  <c r="AN100" i="4"/>
  <c r="AU100" i="4" s="1"/>
  <c r="AA101" i="4"/>
  <c r="AF101" i="4"/>
  <c r="AM101" i="4"/>
  <c r="AN101" i="4"/>
  <c r="AU101" i="4" s="1"/>
  <c r="AA102" i="4"/>
  <c r="AF102" i="4"/>
  <c r="AM102" i="4"/>
  <c r="AN102" i="4"/>
  <c r="AU102" i="4" s="1"/>
  <c r="AA103" i="4"/>
  <c r="AF103" i="4"/>
  <c r="AM103" i="4"/>
  <c r="AN103" i="4"/>
  <c r="AU103" i="4" s="1"/>
  <c r="AA104" i="4"/>
  <c r="AF104" i="4"/>
  <c r="AM104" i="4"/>
  <c r="AN104" i="4"/>
  <c r="AU104" i="4" s="1"/>
  <c r="AA105" i="4"/>
  <c r="AF105" i="4"/>
  <c r="AM105" i="4"/>
  <c r="AN105" i="4"/>
  <c r="AU105" i="4" s="1"/>
  <c r="AA106" i="4"/>
  <c r="AF106" i="4"/>
  <c r="AM106" i="4"/>
  <c r="AN106" i="4"/>
  <c r="AU106" i="4" s="1"/>
  <c r="AA107" i="4"/>
  <c r="AF107" i="4"/>
  <c r="AM107" i="4"/>
  <c r="AN107" i="4"/>
  <c r="AU107" i="4" s="1"/>
  <c r="AA108" i="4"/>
  <c r="AF108" i="4"/>
  <c r="AM108" i="4"/>
  <c r="AN108" i="4"/>
  <c r="AU108" i="4" s="1"/>
  <c r="AA109" i="4"/>
  <c r="AF109" i="4"/>
  <c r="AM109" i="4"/>
  <c r="AN109" i="4"/>
  <c r="AU109" i="4" s="1"/>
  <c r="AA110" i="4"/>
  <c r="AF110" i="4"/>
  <c r="AM110" i="4"/>
  <c r="AN110" i="4"/>
  <c r="AU110" i="4" s="1"/>
  <c r="AA111" i="4"/>
  <c r="AF111" i="4"/>
  <c r="AM111" i="4"/>
  <c r="AN111" i="4"/>
  <c r="AU111" i="4" s="1"/>
  <c r="AA112" i="4"/>
  <c r="AF112" i="4"/>
  <c r="AM112" i="4"/>
  <c r="AN112" i="4"/>
  <c r="AU112" i="4" s="1"/>
  <c r="AA113" i="4"/>
  <c r="AF113" i="4"/>
  <c r="AM113" i="4"/>
  <c r="AN113" i="4"/>
  <c r="AU113" i="4" s="1"/>
  <c r="AA114" i="4"/>
  <c r="AF114" i="4"/>
  <c r="AM114" i="4"/>
  <c r="AN114" i="4"/>
  <c r="AU114" i="4" s="1"/>
  <c r="AA115" i="4"/>
  <c r="AF115" i="4"/>
  <c r="AM115" i="4"/>
  <c r="AN115" i="4"/>
  <c r="AU115" i="4" s="1"/>
  <c r="AA116" i="4"/>
  <c r="AF116" i="4"/>
  <c r="AM116" i="4"/>
  <c r="AN116" i="4"/>
  <c r="AU116" i="4" s="1"/>
  <c r="AA117" i="4"/>
  <c r="AF117" i="4"/>
  <c r="AM117" i="4"/>
  <c r="AN117" i="4"/>
  <c r="AU117" i="4" s="1"/>
  <c r="AA118" i="4"/>
  <c r="AF118" i="4"/>
  <c r="AM118" i="4"/>
  <c r="AN118" i="4"/>
  <c r="AU118" i="4" s="1"/>
  <c r="AA119" i="4"/>
  <c r="AF119" i="4"/>
  <c r="AM119" i="4"/>
  <c r="AN119" i="4"/>
  <c r="AU119" i="4" s="1"/>
  <c r="AA120" i="4"/>
  <c r="AF120" i="4"/>
  <c r="AM120" i="4"/>
  <c r="AN120" i="4"/>
  <c r="AU120" i="4" s="1"/>
  <c r="AA121" i="4"/>
  <c r="AF121" i="4"/>
  <c r="AM121" i="4"/>
  <c r="AN121" i="4"/>
  <c r="AU121" i="4" s="1"/>
  <c r="AA122" i="4"/>
  <c r="AF122" i="4"/>
  <c r="AM122" i="4"/>
  <c r="AN122" i="4"/>
  <c r="AU122" i="4" s="1"/>
  <c r="AA123" i="4"/>
  <c r="AF123" i="4"/>
  <c r="AM123" i="4"/>
  <c r="AN123" i="4"/>
  <c r="AU123" i="4" s="1"/>
  <c r="AA124" i="4"/>
  <c r="AF124" i="4"/>
  <c r="AM124" i="4"/>
  <c r="AN124" i="4"/>
  <c r="AU124" i="4" s="1"/>
  <c r="AA125" i="4"/>
  <c r="AF125" i="4"/>
  <c r="AM125" i="4"/>
  <c r="AN125" i="4"/>
  <c r="AU125" i="4" s="1"/>
  <c r="AA126" i="4"/>
  <c r="AF126" i="4"/>
  <c r="AM126" i="4"/>
  <c r="AN126" i="4"/>
  <c r="AU126" i="4" s="1"/>
  <c r="AA127" i="4"/>
  <c r="AF127" i="4"/>
  <c r="AM127" i="4"/>
  <c r="AN127" i="4"/>
  <c r="AU127" i="4" s="1"/>
  <c r="AA128" i="4"/>
  <c r="AF128" i="4"/>
  <c r="AM128" i="4"/>
  <c r="AN128" i="4"/>
  <c r="AU128" i="4" s="1"/>
  <c r="AA129" i="4"/>
  <c r="AF129" i="4"/>
  <c r="AM129" i="4"/>
  <c r="AN129" i="4"/>
  <c r="AU129" i="4" s="1"/>
  <c r="AA130" i="4"/>
  <c r="AF130" i="4"/>
  <c r="AM130" i="4"/>
  <c r="AN130" i="4"/>
  <c r="AU130" i="4" s="1"/>
  <c r="AA131" i="4"/>
  <c r="AF131" i="4"/>
  <c r="AM131" i="4"/>
  <c r="AN131" i="4"/>
  <c r="AU131" i="4" s="1"/>
  <c r="AA132" i="4"/>
  <c r="AF132" i="4"/>
  <c r="AM132" i="4"/>
  <c r="AN132" i="4"/>
  <c r="AU132" i="4" s="1"/>
  <c r="AA133" i="4"/>
  <c r="AF133" i="4"/>
  <c r="AM133" i="4"/>
  <c r="AN133" i="4"/>
  <c r="AU133" i="4" s="1"/>
  <c r="AA134" i="4"/>
  <c r="AF134" i="4"/>
  <c r="AM134" i="4"/>
  <c r="AN134" i="4"/>
  <c r="AU134" i="4" s="1"/>
  <c r="AA135" i="4"/>
  <c r="AF135" i="4"/>
  <c r="AM135" i="4"/>
  <c r="AN135" i="4"/>
  <c r="AU135" i="4" s="1"/>
  <c r="AA136" i="4"/>
  <c r="AF136" i="4"/>
  <c r="AM136" i="4"/>
  <c r="AN136" i="4"/>
  <c r="AU136" i="4" s="1"/>
  <c r="AA137" i="4"/>
  <c r="AF137" i="4"/>
  <c r="AM137" i="4"/>
  <c r="AN137" i="4"/>
  <c r="AU137" i="4" s="1"/>
  <c r="AA138" i="4"/>
  <c r="AF138" i="4"/>
  <c r="AM138" i="4"/>
  <c r="AN138" i="4"/>
  <c r="AU138" i="4" s="1"/>
  <c r="AA139" i="4"/>
  <c r="AF139" i="4"/>
  <c r="AM139" i="4"/>
  <c r="AN139" i="4"/>
  <c r="AU139" i="4" s="1"/>
  <c r="AA140" i="4"/>
  <c r="AF140" i="4"/>
  <c r="AM140" i="4"/>
  <c r="AN140" i="4"/>
  <c r="AU140" i="4" s="1"/>
  <c r="AA141" i="4"/>
  <c r="AF141" i="4"/>
  <c r="AM141" i="4"/>
  <c r="AN141" i="4"/>
  <c r="AU141" i="4" s="1"/>
  <c r="AA142" i="4"/>
  <c r="AF142" i="4"/>
  <c r="AM142" i="4"/>
  <c r="AN142" i="4"/>
  <c r="AU142" i="4" s="1"/>
  <c r="AA143" i="4"/>
  <c r="AF143" i="4"/>
  <c r="AM143" i="4"/>
  <c r="AN143" i="4"/>
  <c r="AU143" i="4" s="1"/>
  <c r="AA144" i="4"/>
  <c r="AF144" i="4"/>
  <c r="AM144" i="4"/>
  <c r="AN144" i="4"/>
  <c r="AU144" i="4" s="1"/>
  <c r="AA145" i="4"/>
  <c r="AF145" i="4"/>
  <c r="AM145" i="4"/>
  <c r="AN145" i="4"/>
  <c r="AU145" i="4" s="1"/>
  <c r="AA146" i="4"/>
  <c r="AF146" i="4"/>
  <c r="AM146" i="4"/>
  <c r="AN146" i="4"/>
  <c r="AU146" i="4" s="1"/>
  <c r="AA147" i="4"/>
  <c r="AF147" i="4"/>
  <c r="AM147" i="4"/>
  <c r="AN147" i="4"/>
  <c r="AU147" i="4" s="1"/>
  <c r="AA148" i="4"/>
  <c r="AF148" i="4"/>
  <c r="AM148" i="4"/>
  <c r="AN148" i="4"/>
  <c r="AU148" i="4" s="1"/>
  <c r="K149" i="4"/>
  <c r="AB149" i="4"/>
  <c r="AC149" i="4"/>
  <c r="AD149" i="4"/>
  <c r="AG149" i="4"/>
  <c r="AH149" i="4"/>
  <c r="AJ149" i="4"/>
  <c r="AR149" i="4"/>
  <c r="AT149" i="4"/>
  <c r="AU8" i="5" l="1"/>
  <c r="AU47" i="5"/>
  <c r="AU39" i="5"/>
  <c r="AU20" i="5"/>
  <c r="AU38" i="5"/>
  <c r="AU34" i="5"/>
  <c r="AU21" i="5"/>
  <c r="AU17" i="5"/>
  <c r="AU12" i="5"/>
  <c r="AU45" i="5"/>
  <c r="AU41" i="5"/>
  <c r="AU28" i="5"/>
  <c r="AU14" i="5"/>
  <c r="AU9" i="5"/>
  <c r="AU64" i="4"/>
  <c r="AU41" i="4"/>
  <c r="AU32" i="5"/>
  <c r="AU74" i="4"/>
  <c r="AU19" i="6"/>
  <c r="AF50" i="5"/>
  <c r="AU48" i="5"/>
  <c r="AU42" i="5"/>
  <c r="AU36" i="5"/>
  <c r="AU30" i="5"/>
  <c r="AU24" i="5"/>
  <c r="AU18" i="5"/>
  <c r="AN50" i="5"/>
  <c r="AU49" i="5"/>
  <c r="AU43" i="5"/>
  <c r="AU37" i="5"/>
  <c r="AU31" i="5"/>
  <c r="AU25" i="5"/>
  <c r="AU19" i="5"/>
  <c r="AU13" i="5"/>
  <c r="AU75" i="4"/>
  <c r="AU79" i="4"/>
  <c r="AU87" i="4"/>
  <c r="AU80" i="4"/>
  <c r="AU68" i="4"/>
  <c r="AU61" i="4"/>
  <c r="AU44" i="4"/>
  <c r="AU77" i="4"/>
  <c r="AU49" i="4"/>
  <c r="AU89" i="4"/>
  <c r="AU85" i="4"/>
  <c r="AU70" i="4"/>
  <c r="AU53" i="4"/>
  <c r="AU46" i="4"/>
  <c r="AU82" i="4"/>
  <c r="AU73" i="4"/>
  <c r="AU69" i="4"/>
  <c r="AU65" i="4"/>
  <c r="AU56" i="4"/>
  <c r="AU58" i="4"/>
  <c r="AU92" i="4"/>
  <c r="AU63" i="4"/>
  <c r="AU59" i="4"/>
  <c r="AU51" i="4"/>
  <c r="AU43" i="4"/>
  <c r="AU39" i="4"/>
  <c r="AU91" i="4"/>
  <c r="AU86" i="4"/>
  <c r="AU81" i="4"/>
  <c r="AU76" i="4"/>
  <c r="AU71" i="4"/>
  <c r="AU55" i="4"/>
  <c r="AU50" i="4"/>
  <c r="AU45" i="4"/>
  <c r="AU40" i="4"/>
  <c r="AV147" i="4"/>
  <c r="AV145" i="4"/>
  <c r="AV143" i="4"/>
  <c r="AV141" i="4"/>
  <c r="AV139" i="4"/>
  <c r="AV137" i="4"/>
  <c r="AV135" i="4"/>
  <c r="AV133" i="4"/>
  <c r="AV131" i="4"/>
  <c r="AV129" i="4"/>
  <c r="AV127" i="4"/>
  <c r="AV124" i="4"/>
  <c r="AV122" i="4"/>
  <c r="AV120" i="4"/>
  <c r="AV118" i="4"/>
  <c r="AV116" i="4"/>
  <c r="AV115" i="4"/>
  <c r="AV113" i="4"/>
  <c r="AV112" i="4"/>
  <c r="AV111" i="4"/>
  <c r="AV110" i="4"/>
  <c r="AV109" i="4"/>
  <c r="AV107" i="4"/>
  <c r="AV106" i="4"/>
  <c r="AV105" i="4"/>
  <c r="AV104" i="4"/>
  <c r="AV103" i="4"/>
  <c r="AV102" i="4"/>
  <c r="AV101" i="4"/>
  <c r="AV100" i="4"/>
  <c r="AV99" i="4"/>
  <c r="AV98" i="4"/>
  <c r="AV97" i="4"/>
  <c r="AV96" i="4"/>
  <c r="AV95" i="4"/>
  <c r="AV94" i="4"/>
  <c r="AV93" i="4"/>
  <c r="AV148" i="4"/>
  <c r="AV146" i="4"/>
  <c r="AV144" i="4"/>
  <c r="AV142" i="4"/>
  <c r="AV140" i="4"/>
  <c r="AV138" i="4"/>
  <c r="AV136" i="4"/>
  <c r="AV134" i="4"/>
  <c r="AV132" i="4"/>
  <c r="AV130" i="4"/>
  <c r="AV128" i="4"/>
  <c r="AV126" i="4"/>
  <c r="AV125" i="4"/>
  <c r="AV123" i="4"/>
  <c r="AV121" i="4"/>
  <c r="AV119" i="4"/>
  <c r="AV117" i="4"/>
  <c r="AV114" i="4"/>
  <c r="AV108" i="4"/>
  <c r="AU88" i="4"/>
  <c r="AU83" i="4"/>
  <c r="AF149" i="4"/>
  <c r="AU67" i="4"/>
  <c r="AU62" i="4"/>
  <c r="AU57" i="4"/>
  <c r="AU52" i="4"/>
  <c r="AU47" i="4"/>
  <c r="AV38" i="4"/>
  <c r="AU38" i="4"/>
  <c r="AV35" i="4"/>
  <c r="AU35" i="4"/>
  <c r="AV32" i="4"/>
  <c r="AU32" i="4"/>
  <c r="AV29" i="4"/>
  <c r="AU29" i="4"/>
  <c r="AV26" i="4"/>
  <c r="AU26" i="4"/>
  <c r="AV23" i="4"/>
  <c r="AU23" i="4"/>
  <c r="AV20" i="4"/>
  <c r="AU20" i="4"/>
  <c r="AV17" i="4"/>
  <c r="AU17" i="4"/>
  <c r="AV14" i="4"/>
  <c r="AU14" i="4"/>
  <c r="AV11" i="4"/>
  <c r="AU11" i="4"/>
  <c r="AV8" i="4"/>
  <c r="AU8" i="4"/>
  <c r="AN149" i="4"/>
  <c r="AV36" i="4"/>
  <c r="AU36" i="4"/>
  <c r="AV33" i="4"/>
  <c r="AU33" i="4"/>
  <c r="AV30" i="4"/>
  <c r="AU30" i="4"/>
  <c r="AV27" i="4"/>
  <c r="AU27" i="4"/>
  <c r="AV24" i="4"/>
  <c r="AU24" i="4"/>
  <c r="AV21" i="4"/>
  <c r="AU21" i="4"/>
  <c r="AV18" i="4"/>
  <c r="AU18" i="4"/>
  <c r="AV15" i="4"/>
  <c r="AU15" i="4"/>
  <c r="AV12" i="4"/>
  <c r="AU12" i="4"/>
  <c r="AV9" i="4"/>
  <c r="AU9" i="4"/>
  <c r="AU90" i="4"/>
  <c r="AU84" i="4"/>
  <c r="AU78" i="4"/>
  <c r="AU72" i="4"/>
  <c r="AU66" i="4"/>
  <c r="AU60" i="4"/>
  <c r="AU54" i="4"/>
  <c r="AU48" i="4"/>
  <c r="AU42" i="4"/>
  <c r="AV37" i="4"/>
  <c r="AU37" i="4"/>
  <c r="AV34" i="4"/>
  <c r="AU34" i="4"/>
  <c r="AV31" i="4"/>
  <c r="AU31" i="4"/>
  <c r="AV28" i="4"/>
  <c r="AU28" i="4"/>
  <c r="AV25" i="4"/>
  <c r="AU25" i="4"/>
  <c r="AV22" i="4"/>
  <c r="AU22" i="4"/>
  <c r="AV19" i="4"/>
  <c r="AU19" i="4"/>
  <c r="AV16" i="4"/>
  <c r="AU16" i="4"/>
  <c r="AV13" i="4"/>
  <c r="AU13" i="4"/>
  <c r="AV10" i="4"/>
  <c r="AU10" i="4"/>
  <c r="J5" i="3"/>
  <c r="AA8" i="3"/>
  <c r="AF8" i="3"/>
  <c r="AM8" i="3"/>
  <c r="AN8" i="3"/>
  <c r="AV8" i="3" s="1"/>
  <c r="AA9" i="3"/>
  <c r="AF9" i="3"/>
  <c r="AM9" i="3"/>
  <c r="AN9" i="3"/>
  <c r="AV9" i="3" s="1"/>
  <c r="AA10" i="3"/>
  <c r="AF10" i="3"/>
  <c r="AM10" i="3"/>
  <c r="AN10" i="3"/>
  <c r="AV10" i="3" s="1"/>
  <c r="AU10" i="3"/>
  <c r="AA11" i="3"/>
  <c r="AF11" i="3"/>
  <c r="AM11" i="3"/>
  <c r="AN11" i="3"/>
  <c r="AV11" i="3" s="1"/>
  <c r="AA12" i="3"/>
  <c r="AF12" i="3"/>
  <c r="AM12" i="3"/>
  <c r="AN12" i="3"/>
  <c r="AV12" i="3" s="1"/>
  <c r="AA13" i="3"/>
  <c r="AF13" i="3"/>
  <c r="AM13" i="3"/>
  <c r="AN13" i="3"/>
  <c r="AV13" i="3" s="1"/>
  <c r="AA14" i="3"/>
  <c r="AF14" i="3"/>
  <c r="AM14" i="3"/>
  <c r="AN14" i="3"/>
  <c r="AV14" i="3" s="1"/>
  <c r="AU14" i="3"/>
  <c r="AA15" i="3"/>
  <c r="AF15" i="3"/>
  <c r="AM15" i="3"/>
  <c r="AN15" i="3"/>
  <c r="AV15" i="3" s="1"/>
  <c r="AA16" i="3"/>
  <c r="AF16" i="3"/>
  <c r="AM16" i="3"/>
  <c r="AN16" i="3"/>
  <c r="AV16" i="3" s="1"/>
  <c r="E17" i="3"/>
  <c r="K17" i="3"/>
  <c r="AB17" i="3"/>
  <c r="AC17" i="3"/>
  <c r="AD17" i="3"/>
  <c r="AG17" i="3"/>
  <c r="AH17" i="3"/>
  <c r="AJ17" i="3"/>
  <c r="AR17" i="3"/>
  <c r="AT17" i="3"/>
  <c r="AU50" i="5" l="1"/>
  <c r="AU16" i="3"/>
  <c r="AU12" i="3"/>
  <c r="AU8" i="3"/>
  <c r="AF17" i="3"/>
  <c r="AU11" i="3"/>
  <c r="AU149" i="4"/>
  <c r="AU15" i="3"/>
  <c r="AU9" i="3"/>
  <c r="AN17" i="3"/>
  <c r="AU13" i="3"/>
  <c r="J5" i="2"/>
  <c r="AA8" i="2"/>
  <c r="AF8" i="2"/>
  <c r="AM8" i="2"/>
  <c r="AN8" i="2"/>
  <c r="AV8" i="2" s="1"/>
  <c r="AU8" i="2"/>
  <c r="AA9" i="2"/>
  <c r="AF9" i="2"/>
  <c r="AM9" i="2"/>
  <c r="AN9" i="2"/>
  <c r="AV9" i="2" s="1"/>
  <c r="AU9" i="2"/>
  <c r="AA10" i="2"/>
  <c r="AF10" i="2"/>
  <c r="AM10" i="2"/>
  <c r="AN10" i="2"/>
  <c r="AV10" i="2" s="1"/>
  <c r="AU10" i="2"/>
  <c r="E11" i="2"/>
  <c r="AB11" i="2"/>
  <c r="AC11" i="2"/>
  <c r="AD11" i="2"/>
  <c r="AG11" i="2"/>
  <c r="AH11" i="2"/>
  <c r="AJ11" i="2"/>
  <c r="AN11" i="2"/>
  <c r="AR11" i="2"/>
  <c r="AT11" i="2"/>
  <c r="AF11" i="2" l="1"/>
  <c r="AU17" i="3"/>
  <c r="AU11" i="2"/>
  <c r="E29" i="1" l="1"/>
  <c r="AN20" i="1"/>
  <c r="AN21" i="1"/>
  <c r="AN22" i="1"/>
  <c r="AN23" i="1"/>
  <c r="AN24" i="1"/>
  <c r="AN25" i="1"/>
  <c r="AM21" i="1"/>
  <c r="AM22" i="1"/>
  <c r="AF17" i="1"/>
  <c r="AF18" i="1"/>
  <c r="AF19" i="1"/>
  <c r="AF20" i="1"/>
  <c r="AF21" i="1"/>
  <c r="AF22" i="1"/>
  <c r="AF23" i="1"/>
  <c r="AF24" i="1"/>
  <c r="AF25" i="1"/>
  <c r="AA21" i="1"/>
  <c r="AA22" i="1"/>
  <c r="AV20" i="1" l="1"/>
  <c r="AV21" i="1"/>
  <c r="AV22" i="1"/>
  <c r="AU21" i="1"/>
  <c r="AU22" i="1"/>
  <c r="AM18" i="1" l="1"/>
  <c r="AN18" i="1"/>
  <c r="AU18" i="1" s="1"/>
  <c r="AA18" i="1"/>
  <c r="AV18" i="1" l="1"/>
  <c r="AN8" i="1"/>
  <c r="AV8" i="1" s="1"/>
  <c r="AM8" i="1"/>
  <c r="AF8" i="1"/>
  <c r="AA8" i="1"/>
  <c r="AA10" i="1"/>
  <c r="AU8" i="1" l="1"/>
  <c r="AR29" i="1"/>
  <c r="AT29" i="1"/>
  <c r="AA9" i="1"/>
  <c r="J5" i="1" l="1"/>
  <c r="AN9" i="1"/>
  <c r="AV9" i="1" l="1"/>
  <c r="AU9" i="1"/>
  <c r="AF9" i="1" l="1"/>
  <c r="AF10" i="1"/>
  <c r="AF11" i="1"/>
  <c r="AF12" i="1"/>
  <c r="AF13" i="1"/>
  <c r="AF14" i="1"/>
  <c r="AF15" i="1"/>
  <c r="AF16" i="1"/>
  <c r="AF26" i="1"/>
  <c r="AF27" i="1"/>
  <c r="AF28" i="1"/>
  <c r="AM9" i="1"/>
  <c r="AM10" i="1"/>
  <c r="AM11" i="1"/>
  <c r="AM12" i="1"/>
  <c r="AM13" i="1"/>
  <c r="AM14" i="1"/>
  <c r="AM15" i="1"/>
  <c r="AM16" i="1"/>
  <c r="AM17" i="1"/>
  <c r="AM19" i="1"/>
  <c r="AM20" i="1"/>
  <c r="AM23" i="1"/>
  <c r="AM24" i="1"/>
  <c r="AM25" i="1"/>
  <c r="AM26" i="1"/>
  <c r="AM27" i="1"/>
  <c r="AM28" i="1"/>
  <c r="AA11" i="1"/>
  <c r="AA12" i="1"/>
  <c r="AA13" i="1"/>
  <c r="AA14" i="1"/>
  <c r="AA15" i="1"/>
  <c r="AA16" i="1"/>
  <c r="AA17" i="1"/>
  <c r="AA19" i="1"/>
  <c r="AA20" i="1"/>
  <c r="AA23" i="1"/>
  <c r="AA24" i="1"/>
  <c r="AA25" i="1"/>
  <c r="AA26" i="1"/>
  <c r="AA27" i="1"/>
  <c r="AA28" i="1"/>
  <c r="AN10" i="1" l="1"/>
  <c r="AN11" i="1"/>
  <c r="AV11" i="1" s="1"/>
  <c r="AN12" i="1"/>
  <c r="AV12" i="1" s="1"/>
  <c r="AN13" i="1"/>
  <c r="AV13" i="1" s="1"/>
  <c r="AN14" i="1"/>
  <c r="AV14" i="1" s="1"/>
  <c r="AN15" i="1"/>
  <c r="AV15" i="1" s="1"/>
  <c r="AN16" i="1"/>
  <c r="AV16" i="1" s="1"/>
  <c r="AN17" i="1"/>
  <c r="AV17" i="1" s="1"/>
  <c r="AN19" i="1"/>
  <c r="AV19" i="1" s="1"/>
  <c r="AN26" i="1"/>
  <c r="AV26" i="1" s="1"/>
  <c r="AN27" i="1"/>
  <c r="AV27" i="1" s="1"/>
  <c r="AN28" i="1"/>
  <c r="AV28" i="1" s="1"/>
  <c r="AJ29" i="1"/>
  <c r="AG29" i="1"/>
  <c r="AH29" i="1"/>
  <c r="AB29" i="1"/>
  <c r="AC29" i="1"/>
  <c r="AD29" i="1"/>
  <c r="K29" i="1"/>
  <c r="AV24" i="1" l="1"/>
  <c r="AU24" i="1"/>
  <c r="AV23" i="1"/>
  <c r="AU23" i="1"/>
  <c r="AU25" i="1"/>
  <c r="AV25" i="1"/>
  <c r="AV10" i="1"/>
  <c r="AN29" i="1"/>
  <c r="AU10" i="1"/>
  <c r="AU28" i="1"/>
  <c r="AU20" i="1"/>
  <c r="AU13" i="1"/>
  <c r="AU27" i="1"/>
  <c r="AU19" i="1"/>
  <c r="AU12" i="1"/>
  <c r="AU26" i="1"/>
  <c r="AU17" i="1"/>
  <c r="AU11" i="1"/>
  <c r="AU16" i="1"/>
  <c r="AU15" i="1"/>
  <c r="AU14" i="1"/>
  <c r="AF29" i="1"/>
  <c r="AU29" i="1" l="1"/>
</calcChain>
</file>

<file path=xl/sharedStrings.xml><?xml version="1.0" encoding="utf-8"?>
<sst xmlns="http://schemas.openxmlformats.org/spreadsheetml/2006/main" count="33908" uniqueCount="7303">
  <si>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</si>
  <si>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</si>
  <si>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</si>
  <si>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</si>
  <si>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</si>
  <si>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</si>
  <si>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</si>
  <si>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</si>
  <si>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</si>
  <si>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</si>
  <si>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</si>
  <si>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</si>
  <si>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</si>
  <si>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</si>
  <si>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</si>
  <si>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</si>
  <si>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</si>
  <si>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</si>
  <si>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</si>
  <si>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</si>
  <si>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</si>
  <si>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</si>
  <si>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</si>
  <si>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</si>
  <si>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</si>
  <si>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</si>
  <si>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</si>
  <si>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</si>
  <si>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</si>
  <si>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</si>
  <si>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</si>
  <si>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</si>
  <si>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</si>
  <si>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</si>
  <si>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</si>
  <si>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</si>
  <si>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</si>
  <si>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</si>
  <si>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</si>
  <si>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</si>
  <si>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</si>
  <si>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</si>
  <si>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</si>
  <si>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</si>
  <si>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</si>
  <si>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</si>
  <si>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</si>
  <si>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</si>
  <si>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</si>
  <si>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</si>
  <si>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</si>
  <si>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</si>
  <si>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</si>
  <si>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</si>
  <si>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</si>
  <si>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</si>
  <si>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</si>
  <si>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</si>
  <si>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</si>
  <si>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</si>
  <si>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</si>
  <si>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</si>
  <si>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</si>
  <si>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</si>
  <si>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</si>
  <si>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</si>
  <si>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</si>
  <si>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</si>
  <si>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</si>
  <si>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</si>
  <si>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</si>
  <si>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</si>
  <si>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</si>
  <si>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</si>
  <si>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</si>
  <si>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</si>
  <si>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</si>
  <si>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</si>
  <si>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</si>
  <si>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</si>
  <si>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FACULTAD DE CIENCIAS EMPRESARIALES Y ECONOMICAS</t>
  </si>
  <si>
    <t>OPSP-FEE-0001-2024</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</si>
  <si>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</si>
  <si>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SANDRA MILENA CHAPARRO HOREJARENA</t>
  </si>
  <si>
    <t>ANDREA CAROLINA MONTERO RODRIGUEZ</t>
  </si>
  <si>
    <t>NO</t>
  </si>
  <si>
    <t>En ejecucion</t>
  </si>
  <si>
    <t>https://community.secop.gov.co/Public/Tendering/OpportunityDetail/Index?noticeUID=CO1.NTC.5555148&amp;isFromPublicArea=True&amp;isModal=False</t>
  </si>
  <si>
    <t>OPSP-FEE-0002-2024</t>
  </si>
  <si>
    <t>OPSP-FEE-0003-2024</t>
  </si>
  <si>
    <t>OPSP-FEE-0004-2024</t>
  </si>
  <si>
    <t>OPSP-FEE-0005-2024</t>
  </si>
  <si>
    <t>OPSP-FEE-0006-2024</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</si>
  <si>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</si>
  <si>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</si>
  <si>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SARAY PATRICIA COTES CALA</t>
  </si>
  <si>
    <t>DIANA PATRICIA MALDONADO CARDENAS</t>
  </si>
  <si>
    <t>MADELEIN NATALIA CARREÑO CALDERON</t>
  </si>
  <si>
    <t>ANGIE GREYCI RAMIREZ MENDOZA</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</si>
  <si>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</si>
  <si>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</si>
  <si>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</si>
  <si>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</si>
  <si>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ANDREA MONTERO RODRIGUEZ</t>
  </si>
  <si>
    <t>GILBERTO MONTOYA BERBEN</t>
  </si>
  <si>
    <t>LUZ DARY RODRIGUEZ</t>
  </si>
  <si>
    <t>https://community.secop.gov.co/Public/Tendering/OpportunityDetail/Index?noticeUID=CO1.NTC.5565410&amp;isFromPublicArea=True&amp;isModal=False</t>
  </si>
  <si>
    <t>https://community.secop.gov.co/Public/Tendering/OpportunityDetail/Index?noticeUID=CO1.NTC.5565857&amp;isFromPublicArea=True&amp;isModal=False</t>
  </si>
  <si>
    <t>https://community.secop.gov.co/Public/Tendering/OpportunityDetail/Index?noticeUID=CO1.NTC.5566032&amp;isFromPublicArea=True&amp;isModal=False</t>
  </si>
  <si>
    <t>https://community.secop.gov.co/Public/Tendering/ContractNoticePhases/View?PPI=CO1.PPI.29637073&amp;isFromPublicArea=True&amp;isModal=False</t>
  </si>
  <si>
    <t>https://community.secop.gov.co/Public/Tendering/OpportunityDetail/Index?noticeUID=CO1.NTC.5573239&amp;isFromPublicArea=True&amp;isModal=False</t>
  </si>
  <si>
    <t>OPSP-FEE-0007-2024</t>
  </si>
  <si>
    <t>OPSP-FEE-0008-2024</t>
  </si>
  <si>
    <t>OPSP-FEE-0009-2024</t>
  </si>
  <si>
    <t>OPSP-FEE-0010-2024</t>
  </si>
  <si>
    <t>OAG-FEE-0001-2024</t>
  </si>
  <si>
    <t>OAG-FEE-0002-2024</t>
  </si>
  <si>
    <t>OSM-FEE-0001-2024</t>
  </si>
  <si>
    <t>OSM-FEE-0002-2024</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</si>
  <si>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</si>
  <si>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</si>
  <si>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</si>
  <si>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</si>
  <si>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</si>
  <si>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</si>
  <si>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</si>
  <si>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</si>
  <si>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YELEINIS DANESSA RODRIGUEZ MEJIA</t>
  </si>
  <si>
    <t>FLAVIA KALINA MARRIAGA OLIVEROS</t>
  </si>
  <si>
    <t>BALVINA ISABEL ACONCHA REDONDO</t>
  </si>
  <si>
    <t>LIYIMIT MARBET PALMA SOCARRAS</t>
  </si>
  <si>
    <t>LEONARDO FABIO MONSALVO MARQUEZ</t>
  </si>
  <si>
    <t>CARLOS ALBERTO BARRIOS GALLO</t>
  </si>
  <si>
    <t>LOGISTICA, EVENTOS Y SUMINISTROS S.A.S</t>
  </si>
  <si>
    <t>VIAJES Y TURISMO MUNDIALES S.A.S</t>
  </si>
  <si>
    <t>900489512-3</t>
  </si>
  <si>
    <t>800164453-9</t>
  </si>
  <si>
    <t>YESID CUELLO CANTILLO</t>
  </si>
  <si>
    <t>CARLOS ACOSTA MAIGUEL</t>
  </si>
  <si>
    <t>FRANK ORTIZ SALGADO</t>
  </si>
  <si>
    <t>CARLOS ANDRES ACOSTA MAIGUEL</t>
  </si>
  <si>
    <t>NA por TIPO Contrato</t>
  </si>
  <si>
    <t>https://community.secop.gov.co/Public/Tendering/OpportunityDetail/Index?noticeUID=CO1.NTC.5575572&amp;isFromPublicArea=True&amp;isModal=False</t>
  </si>
  <si>
    <t>https://community.secop.gov.co/Public/Tendering/OpportunityDetail/Index?noticeUID=CO1.NTC.5576138&amp;isFromPublicArea=True&amp;isModal=False</t>
  </si>
  <si>
    <t>https://community.secop.gov.co/Public/Tendering/OpportunityDetail/Index?noticeUID=CO1.NTC.5602045&amp;isFromPublicArea=True&amp;isModal=False</t>
  </si>
  <si>
    <t>https://community.secop.gov.co/Public/Tendering/OpportunityDetail/Index?noticeUID=CO1.NTC.5576743&amp;isFromPublicArea=True&amp;isModal=False</t>
  </si>
  <si>
    <t>https://community.secop.gov.co/Public/Tendering/OpportunityDetail/Index?noticeUID=CO1.NTC.5616328&amp;isFromPublicArea=True&amp;isModal=False</t>
  </si>
  <si>
    <t>OPSP-FEE-0011-2024</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</si>
  <si>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</si>
  <si>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ANA ELIETH TARAZONA DE LA ROSA</t>
  </si>
  <si>
    <t>https://community.secop.gov.co/Public/Tendering/OpportunityDetail/Index?noticeUID=CO1.NTC.5689264&amp;isFromPublicArea=True&amp;isModal=False</t>
  </si>
  <si>
    <t>OAG-FEE-0003-2024</t>
  </si>
  <si>
    <t>OAG-FEE-0004-2024</t>
  </si>
  <si>
    <t>OPS-FEE-0001-2024</t>
  </si>
  <si>
    <t>INVERSION</t>
  </si>
  <si>
    <t>https://community.secop.gov.co/Public/Tendering/OpportunityDetail/Index?noticeUID=CO1.NTC.5742662&amp;isFromPublicArea=True&amp;isModal=False</t>
  </si>
  <si>
    <t>Terminado</t>
  </si>
  <si>
    <t>https://community.secop.gov.co/Public/Tendering/OpportunityDetail/Index?noticeUID=CO1.NTC.5665658&amp;isFromPublicArea=True&amp;isModal=False</t>
  </si>
  <si>
    <t>https://community.secop.gov.co/Public/Tendering/OpportunityDetail/Index?noticeUID=CO1.NTC.5663647&amp;isFromPublicArea=True&amp;isModal=False</t>
  </si>
  <si>
    <t>https://community.secop.gov.co/Public/Tendering/OpportunityDetail/Index?noticeUID=CO1.NTC.5710582&amp;isFromPublicArea=True&amp;isModal=False</t>
  </si>
  <si>
    <t>https://community.secop.gov.co/Public/Tendering/OpportunityDetail/Index?noticeUID=CO1.NTC.5693231&amp;isFromPublicArea=True&amp;isModal=False</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</si>
  <si>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</si>
  <si>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</si>
  <si>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</si>
  <si>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JUAN CAMILO MEJIA GONZALEZ</t>
  </si>
  <si>
    <t>ROQUE ARTURO RODRIGUEZ QUIROZ</t>
  </si>
  <si>
    <t>ASOCIACION COLOMBIANA DE LA INDUSTRIA GASTRONOMICA CAPITULO MAGDALENA</t>
  </si>
  <si>
    <t>819001433-1</t>
  </si>
  <si>
    <t>ARELIS AGUILAR ALGARIN</t>
  </si>
  <si>
    <t>CO1.REQ.5682484</t>
  </si>
  <si>
    <t>CO1.REQ.5684854</t>
  </si>
  <si>
    <t>CO1.REQ.5685337</t>
  </si>
  <si>
    <t>CO1.REQ.5712068</t>
  </si>
  <si>
    <t>CO1.REQ.5797949</t>
  </si>
  <si>
    <t xml:space="preserve"> CO1.REQ.5685940</t>
  </si>
  <si>
    <t>CO1.REQ.5726056</t>
  </si>
  <si>
    <t>CO1.REQ.5801664</t>
  </si>
  <si>
    <t>CO1.REQ.5819393</t>
  </si>
  <si>
    <t>CO1.REQ.5772665</t>
  </si>
  <si>
    <t>CO1.REQ.5774903</t>
  </si>
  <si>
    <t>CO1.REQ.5851753</t>
  </si>
  <si>
    <t>CO1.REQ.5663482</t>
  </si>
  <si>
    <t>CO1.REQ.5673866</t>
  </si>
  <si>
    <t>CO1.REQ.5674539</t>
  </si>
  <si>
    <t>CO1.REQ.5675131</t>
  </si>
  <si>
    <t>CO1.REQ.5682210</t>
  </si>
  <si>
    <t>CO1.REQ.5682329</t>
  </si>
  <si>
    <t>OPS-FEE-0002-2024</t>
  </si>
  <si>
    <t>EL SERVICIO DE ALOJAMIENTO Y ALIMENTACIÓN PARA DOCENTES INVITADOS A DESARROLLAR ACTIVIDADES ACADÉMICAS PLANIFICADAS POR LA FACULTAD DE CIENCIAS EMPRESARIALES Y ECONÓMICAS, ACOMODACION SENCILLA. LA PROPUESTA HACE PARTE INTEGRAL DE LA PRESENTE ORDEN.</t>
  </si>
  <si>
    <t>STANZIA SANTA MARTA S.A.S</t>
  </si>
  <si>
    <t>900929739-7</t>
  </si>
  <si>
    <t>https://community.secop.gov.co/Public/Tendering/OpportunityDetail/Index?noticeUID=CO1.NTC.5867230&amp;isFromPublicArea=True&amp;isModal=False</t>
  </si>
  <si>
    <t>CO1.REQ.5978108</t>
  </si>
  <si>
    <t>ABRIL</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</si>
  <si>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</si>
  <si>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</si>
  <si>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GENESIS DILENA ROBLES VARGAS</t>
  </si>
  <si>
    <t>https://community.secop.gov.co/Public/Tendering/OpportunityDetail/Index?noticeUID=CO1.NTC.6016132&amp;isFromPublicArea=True&amp;isModal=False</t>
  </si>
  <si>
    <t>https://community.secop.gov.co/Public/Tendering/OpportunityDetail/Index?noticeUID=CO1.NTC.6038625&amp;isFromPublicArea=True&amp;isModal=False</t>
  </si>
  <si>
    <t>CO1.REQ.6127561</t>
  </si>
  <si>
    <t>CO1.REQ.6150544</t>
  </si>
  <si>
    <t>https://community.secop.gov.co/Public/Tendering/OpportunityDetail/Index?noticeUID=CO1.NTC.6028912&amp;isFromPublicArea=True&amp;isModal=False</t>
  </si>
  <si>
    <t>ALBERTO ANTONIO RUIZ MIER</t>
  </si>
  <si>
    <t>S</t>
  </si>
  <si>
    <t>ALEJANDRO CELY JIMENEZ</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</si>
  <si>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</si>
  <si>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</si>
  <si>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</si>
  <si>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</si>
  <si>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</si>
  <si>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</si>
  <si>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</si>
  <si>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</si>
  <si>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</si>
  <si>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</si>
  <si>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</si>
  <si>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OPSP-FCB-0001-2024</t>
  </si>
  <si>
    <t>JUAN CARLOS NARVAEZ BARANDICA</t>
  </si>
  <si>
    <t>https://community.secop.gov.co/Public/Tendering/OpportunityDetail/Index?noticeUID=CO1.NTC.5880850</t>
  </si>
  <si>
    <t>ANGELA VERONICA ROMERO CARDENAS</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</si>
  <si>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</si>
  <si>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</si>
  <si>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</si>
  <si>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</si>
  <si>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</si>
  <si>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MARION JULIANIF MEJIA FLORIAN</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</si>
  <si>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</si>
  <si>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</si>
  <si>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</si>
  <si>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</si>
  <si>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</si>
  <si>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</si>
  <si>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</si>
  <si>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</si>
  <si>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</si>
  <si>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DIANA ROSA PICON PAHUANA</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</si>
  <si>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</si>
  <si>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</si>
  <si>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</si>
  <si>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</si>
  <si>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NOHORA BENISSA MEZA CAMPO</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</si>
  <si>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</si>
  <si>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</si>
  <si>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</si>
  <si>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</si>
  <si>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MAYA ALEJANDRA CADENA TEJEDA</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</si>
  <si>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</si>
  <si>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</si>
  <si>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</si>
  <si>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</si>
  <si>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</si>
  <si>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</si>
  <si>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CO1.REQ.5612936</t>
  </si>
  <si>
    <t>OPSP-FCS-0003-2024</t>
  </si>
  <si>
    <t>https://community.secop.gov.co/Public/Tendering/OpportunityDetail/Index?noticeUID=CO1.NTC.5504771&amp;isFromPublicArea=True&amp;isModal=False</t>
  </si>
  <si>
    <t>SIBEL ALEXANDER CASTAÑEDA HENRIQUEZ</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</si>
  <si>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</si>
  <si>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</si>
  <si>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</si>
  <si>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</si>
  <si>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GLORIA PEÑA SALAZAR</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</si>
  <si>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</si>
  <si>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</si>
  <si>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</si>
  <si>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</si>
  <si>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https://community.secop.gov.co/Public/Tendering/ContractNoticePhases/View?PPI=CO1.PPI.31518565&amp;isFromPublicArea=True&amp;isModal=False</t>
  </si>
  <si>
    <t xml:space="preserve">FABIO ANDRES FERNANDEZ PINTO </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</si>
  <si>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</si>
  <si>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</si>
  <si>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</si>
  <si>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</si>
  <si>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</si>
  <si>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 xml:space="preserve">BETSY LAUDIT MANJARRES FERNANDEZ </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</si>
  <si>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</si>
  <si>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</si>
  <si>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</si>
  <si>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</si>
  <si>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</si>
  <si>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ROBERTO AGUAS NUÑEZ</t>
  </si>
  <si>
    <t>191 - 1924</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</si>
  <si>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</si>
  <si>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</si>
  <si>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</si>
  <si>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</si>
  <si>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</si>
  <si>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</si>
  <si>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</si>
  <si>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</si>
  <si>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</si>
  <si>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</si>
  <si>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</si>
  <si>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</si>
  <si>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</si>
  <si>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</si>
  <si>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</si>
  <si>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NATALIA MARGARITA BLASCHKE EVILLA</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</si>
  <si>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</si>
  <si>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</si>
  <si>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</si>
  <si>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</si>
  <si>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JOHN ALEXANDER TABORDA GIRALDO</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</si>
  <si>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</si>
  <si>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</si>
  <si>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</si>
  <si>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</si>
  <si>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</si>
  <si>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</si>
  <si>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</si>
  <si>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</si>
  <si>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</si>
  <si>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</si>
  <si>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CLAUDIA LILIANA TAMARA RUIZ</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</si>
  <si>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</si>
  <si>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</si>
  <si>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</si>
  <si>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</si>
  <si>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</si>
  <si>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</si>
  <si>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</si>
  <si>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</si>
  <si>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</si>
  <si>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</si>
  <si>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</si>
  <si>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</si>
  <si>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</si>
  <si>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</si>
  <si>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</si>
  <si>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</si>
  <si>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</si>
  <si>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</si>
  <si>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</si>
  <si>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</si>
  <si>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</si>
  <si>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</si>
  <si>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</si>
  <si>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</si>
  <si>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</si>
  <si>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</si>
  <si>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</si>
  <si>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EFRAIN ENRIQUE OLIVOS CEBALLOS</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</si>
  <si>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</si>
  <si>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</si>
  <si>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</si>
  <si>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</si>
  <si>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https://community.secop.gov.co/Public/Tendering/ContractNoticePhases/View?PPI=CO1.PPI.31231010&amp;isFromPublicArea=True&amp;isModal=False</t>
  </si>
  <si>
    <t>JAIDER ANTONIO MARTINEZ TRUJILLO</t>
  </si>
  <si>
    <t>RAFAEL DAVID PINEDA GUERRERO</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</si>
  <si>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</si>
  <si>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</si>
  <si>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</si>
  <si>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</si>
  <si>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EDWIN CAUSADO RODRIGUEZ</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</si>
  <si>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</si>
  <si>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</si>
  <si>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</si>
  <si>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</si>
  <si>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</si>
  <si>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</si>
  <si>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</si>
  <si>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</si>
  <si>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</si>
  <si>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</si>
  <si>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</si>
  <si>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</si>
  <si>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YICELIS ROCIO CANTILLO CORONADO</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</si>
  <si>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</si>
  <si>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</si>
  <si>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</si>
  <si>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</si>
  <si>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KAREN FLOMARA ALSINA RANGEL</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</si>
  <si>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</si>
  <si>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</si>
  <si>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</si>
  <si>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</si>
  <si>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</si>
  <si>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</si>
  <si>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</si>
  <si>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</si>
  <si>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</si>
  <si>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</si>
  <si>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</si>
  <si>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</si>
  <si>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</si>
  <si>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GUSTAVO HERNANDEZ CORTES</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</si>
  <si>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</si>
  <si>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</si>
  <si>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</si>
  <si>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</si>
  <si>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</si>
  <si>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</si>
  <si>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</si>
  <si>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</si>
  <si>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</si>
  <si>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</si>
  <si>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LEANDRO JOSE PEÑA RODRIGUEZ</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</si>
  <si>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</si>
  <si>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</si>
  <si>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</si>
  <si>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</si>
  <si>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JHON JEILER MORA DE LA HOZ</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</si>
  <si>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</si>
  <si>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</si>
  <si>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</si>
  <si>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</si>
  <si>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</si>
  <si>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</si>
  <si>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 xml:space="preserve"> </t>
  </si>
  <si>
    <t>CO1.REQ.6079865</t>
  </si>
  <si>
    <t>OPSP-VEX-0117-2024</t>
  </si>
  <si>
    <t>https://community.secop.gov.co/Public/Tendering/ContractNoticePhases/View?PPI=CO1.PPI.31087667&amp;isFromPublicArea=True&amp;isModal=False</t>
  </si>
  <si>
    <t>EVELYN ROSANA MARTINEZ ORTEGA</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</si>
  <si>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</si>
  <si>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</si>
  <si>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</si>
  <si>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</si>
  <si>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</si>
  <si>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</si>
  <si>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</si>
  <si>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</si>
  <si>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</si>
  <si>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</si>
  <si>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</si>
  <si>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</si>
  <si>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</si>
  <si>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</si>
  <si>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</si>
  <si>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</si>
  <si>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</si>
  <si>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</si>
  <si>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</si>
  <si>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</si>
  <si>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</si>
  <si>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</si>
  <si>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</si>
  <si>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</si>
  <si>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</si>
  <si>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</si>
  <si>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</si>
  <si>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</si>
  <si>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</si>
  <si>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</si>
  <si>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</si>
  <si>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</si>
  <si>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</si>
  <si>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</si>
  <si>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</si>
  <si>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</si>
  <si>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</si>
  <si>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</si>
  <si>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</si>
  <si>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</si>
  <si>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</si>
  <si>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</si>
  <si>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</si>
  <si>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</si>
  <si>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</si>
  <si>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</si>
  <si>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</si>
  <si>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</si>
  <si>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</si>
  <si>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</si>
  <si>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</si>
  <si>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</si>
  <si>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</si>
  <si>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</si>
  <si>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DANA CABALLERO NAVARRO</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</si>
  <si>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</si>
  <si>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</si>
  <si>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</si>
  <si>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</si>
  <si>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</si>
  <si>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ALVARO JOSE MENDEZ NAVARRO</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</si>
  <si>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</si>
  <si>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</si>
  <si>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</si>
  <si>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</si>
  <si>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</si>
  <si>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</si>
  <si>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</si>
  <si>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</si>
  <si>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</si>
  <si>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</si>
  <si>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</si>
  <si>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</si>
  <si>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</si>
  <si>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</si>
  <si>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</si>
  <si>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</si>
  <si>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</si>
  <si>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</si>
  <si>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</si>
  <si>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</si>
  <si>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</si>
  <si>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</si>
  <si>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</si>
  <si>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</si>
  <si>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</si>
  <si>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</si>
  <si>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</si>
  <si>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</si>
  <si>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</si>
  <si>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FREDY DE JESUS SALCEDO OSPINO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</si>
  <si>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</si>
  <si>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</si>
  <si>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</si>
  <si>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</si>
  <si>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</si>
  <si>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</si>
  <si>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</si>
  <si>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</si>
  <si>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</si>
  <si>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</si>
  <si>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</si>
  <si>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</si>
  <si>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</si>
  <si>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</si>
  <si>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</si>
  <si>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</si>
  <si>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</si>
  <si>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</si>
  <si>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</si>
  <si>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FRANCKY NORBERTO CORREDOR SANTAMARIA</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</si>
  <si>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</si>
  <si>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</si>
  <si>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</si>
  <si>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</si>
  <si>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SANDRA PATRICIA MARTINEZ CASTRO</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</si>
  <si>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</si>
  <si>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</si>
  <si>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</si>
  <si>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</si>
  <si>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ESTEBAN FORERO BORDAMALO</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</si>
  <si>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</si>
  <si>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</si>
  <si>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</si>
  <si>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</si>
  <si>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</si>
  <si>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</si>
  <si>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</si>
  <si>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</si>
  <si>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</si>
  <si>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</si>
  <si>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</si>
  <si>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</si>
  <si>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</si>
  <si>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</si>
  <si>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 xml:space="preserve">JORGE GOMEZ ROJAS </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</si>
  <si>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</si>
  <si>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</si>
  <si>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</si>
  <si>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</si>
  <si>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</si>
  <si>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</si>
  <si>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</si>
  <si>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</si>
  <si>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</si>
  <si>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</si>
  <si>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</si>
  <si>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GLORIA MARINA FLORIAN MARTINEZ</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</si>
  <si>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</si>
  <si>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</si>
  <si>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</si>
  <si>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</si>
  <si>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</si>
  <si>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</si>
  <si>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</si>
  <si>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</si>
  <si>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</si>
  <si>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</si>
  <si>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</si>
  <si>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</si>
  <si>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</si>
  <si>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</si>
  <si>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</si>
  <si>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</si>
  <si>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</si>
  <si>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</si>
  <si>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</si>
  <si>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</si>
  <si>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</si>
  <si>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</si>
  <si>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</si>
  <si>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</si>
  <si>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</si>
  <si>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</si>
  <si>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</si>
  <si>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</si>
  <si>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</si>
  <si>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</si>
  <si>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</si>
  <si>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</si>
  <si>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</si>
  <si>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</si>
  <si>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ESTEFANY RAMOS PEREZ</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</si>
  <si>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</si>
  <si>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</si>
  <si>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</si>
  <si>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</si>
  <si>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</si>
  <si>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</si>
  <si>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</si>
  <si>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</si>
  <si>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</si>
  <si>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</si>
  <si>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</si>
  <si>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</si>
  <si>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</si>
  <si>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</si>
  <si>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</si>
  <si>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</si>
  <si>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</si>
  <si>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</si>
  <si>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</si>
  <si>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BEATRIZ EUGENIA RAPALINO PEDROZO</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</si>
  <si>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</si>
  <si>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</si>
  <si>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</si>
  <si>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</si>
  <si>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</si>
  <si>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</si>
  <si>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</si>
  <si>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</si>
  <si>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</si>
  <si>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IBETH ROCIO NORIEGA HERAZO</t>
  </si>
  <si>
    <t>JORGE ARMANDO FORERO FERNANDEZ DE CASTRO</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</si>
  <si>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</si>
  <si>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</si>
  <si>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</si>
  <si>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</si>
  <si>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</si>
  <si>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</si>
  <si>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</si>
  <si>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</si>
  <si>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</si>
  <si>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JAIME ALBERTO MORON CARDENAS</t>
  </si>
  <si>
    <t>YESENIA PAOLA VILLALOBOS ACUÑA</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</si>
  <si>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</si>
  <si>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</si>
  <si>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</si>
  <si>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</si>
  <si>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ANA ISABEL TETTE MARQUEZ</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</si>
  <si>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</si>
  <si>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</si>
  <si>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</si>
  <si>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</si>
  <si>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PABLO ROSSY MELO NORIEGA</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</si>
  <si>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</si>
  <si>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</si>
  <si>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</si>
  <si>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</si>
  <si>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GLORIA JUDITH RODRIGUEZ CASTRILLO</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</si>
  <si>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</si>
  <si>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</si>
  <si>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</si>
  <si>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</si>
  <si>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OMAR MAURICIO PINZON CANTILLO</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</si>
  <si>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</si>
  <si>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</si>
  <si>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</si>
  <si>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</si>
  <si>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BERNARDO MIGUEL CHARRIS DIAZ</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</si>
  <si>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</si>
  <si>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</si>
  <si>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</si>
  <si>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</si>
  <si>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</si>
  <si>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</si>
  <si>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</si>
  <si>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</si>
  <si>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ARANTXA CLEMENTINA TOLOZA ROYERO</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</si>
  <si>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</si>
  <si>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</si>
  <si>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</si>
  <si>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</si>
  <si>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</si>
  <si>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</si>
  <si>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</si>
  <si>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</si>
  <si>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</si>
  <si>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ANGIE LICETH HENAO ROA</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</si>
  <si>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</si>
  <si>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</si>
  <si>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</si>
  <si>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</si>
  <si>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</si>
  <si>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</si>
  <si>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</si>
  <si>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</si>
  <si>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</si>
  <si>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</si>
  <si>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</si>
  <si>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</si>
  <si>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</si>
  <si>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</si>
  <si>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</si>
  <si>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</si>
  <si>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</si>
  <si>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</si>
  <si>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</si>
  <si>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CLARA PATRICIA ROLDAN GOMEZ</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</si>
  <si>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</si>
  <si>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</si>
  <si>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</si>
  <si>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</si>
  <si>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LUIS ALVARO CADENA TEJEDA</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</si>
  <si>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</si>
  <si>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</si>
  <si>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</si>
  <si>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</si>
  <si>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</si>
  <si>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</si>
  <si>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</si>
  <si>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</si>
  <si>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</si>
  <si>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MARIA FERNANDA BARBOSA RAMOS</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</si>
  <si>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</si>
  <si>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</si>
  <si>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</si>
  <si>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</si>
  <si>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</si>
  <si>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</si>
  <si>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</si>
  <si>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</si>
  <si>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</si>
  <si>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CESAR ANDRES SCOTT PARDO</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</si>
  <si>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</si>
  <si>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</si>
  <si>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</si>
  <si>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</si>
  <si>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</si>
  <si>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</si>
  <si>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</si>
  <si>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</si>
  <si>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</si>
  <si>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</si>
  <si>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</si>
  <si>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</si>
  <si>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</si>
  <si>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</si>
  <si>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</si>
  <si>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</si>
  <si>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</si>
  <si>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</si>
  <si>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</si>
  <si>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</si>
  <si>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</si>
  <si>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</si>
  <si>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</si>
  <si>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</si>
  <si>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</si>
  <si>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</si>
  <si>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</si>
  <si>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</si>
  <si>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</si>
  <si>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MARTHA JOHANA SANCHEZ GARCIA</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</si>
  <si>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</si>
  <si>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</si>
  <si>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</si>
  <si>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</si>
  <si>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RUBEN DAVID ANDRADE ALVAREZ</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</si>
  <si>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</si>
  <si>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</si>
  <si>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</si>
  <si>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</si>
  <si>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</si>
  <si>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</si>
  <si>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</si>
  <si>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</si>
  <si>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</si>
  <si>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</si>
  <si>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ANDRES FELIPE RODRIGUEZ ALVAREZ</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</si>
  <si>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</si>
  <si>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</si>
  <si>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</si>
  <si>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</si>
  <si>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</si>
  <si>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</si>
  <si>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</si>
  <si>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</si>
  <si>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</si>
  <si>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GISSETT JOHANA BORREGO JUVINAO</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</si>
  <si>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</si>
  <si>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</si>
  <si>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</si>
  <si>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</si>
  <si>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</si>
  <si>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</si>
  <si>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</si>
  <si>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</si>
  <si>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</si>
  <si>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</si>
  <si>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</si>
  <si>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</si>
  <si>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</si>
  <si>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</si>
  <si>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YOHELY PAOLA PADILLA MAZENETT</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</si>
  <si>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</si>
  <si>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</si>
  <si>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</si>
  <si>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</si>
  <si>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CAROLINA ESTER OWEN JACQUIN</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</si>
  <si>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</si>
  <si>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</si>
  <si>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</si>
  <si>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</si>
  <si>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EDGARDO JOSE ORTIZ VEGA</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</si>
  <si>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</si>
  <si>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</si>
  <si>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</si>
  <si>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</si>
  <si>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</si>
  <si>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</si>
  <si>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</si>
  <si>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</si>
  <si>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</si>
  <si>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</si>
  <si>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</si>
  <si>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</si>
  <si>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</si>
  <si>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</si>
  <si>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</si>
  <si>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</si>
  <si>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</si>
  <si>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</si>
  <si>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</si>
  <si>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</si>
  <si>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</si>
  <si>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</si>
  <si>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</si>
  <si>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</si>
  <si>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RICARDO ALONSO</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</si>
  <si>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</si>
  <si>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</si>
  <si>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</si>
  <si>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</si>
  <si>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</si>
  <si>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</si>
  <si>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</si>
  <si>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</si>
  <si>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</si>
  <si>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</si>
  <si>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ESPERANZA MOSQUERA MATURANA</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</si>
  <si>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</si>
  <si>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</si>
  <si>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</si>
  <si>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</si>
  <si>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</si>
  <si>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GRUPO EMPRESARIAL GAVA S.A.S.</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</si>
  <si>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</si>
  <si>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</si>
  <si>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</si>
  <si>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</si>
  <si>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</si>
  <si>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</si>
  <si>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</si>
  <si>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</si>
  <si>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</si>
  <si>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</si>
  <si>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LAURA MARGARITA CANTILLO ROSARIO</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</si>
  <si>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</si>
  <si>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</si>
  <si>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</si>
  <si>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</si>
  <si>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</si>
  <si>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</si>
  <si>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</si>
  <si>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</si>
  <si>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</si>
  <si>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HARRISON PINEDA PEREZ</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</si>
  <si>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</si>
  <si>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</si>
  <si>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</si>
  <si>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</si>
  <si>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</si>
  <si>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</si>
  <si>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</si>
  <si>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</si>
  <si>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</si>
  <si>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</si>
  <si>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</si>
  <si>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</si>
  <si>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</si>
  <si>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</si>
  <si>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</si>
  <si>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</si>
  <si>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</si>
  <si>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</si>
  <si>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</si>
  <si>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</si>
  <si>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</si>
  <si>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</si>
  <si>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</si>
  <si>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</si>
  <si>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</si>
  <si>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</si>
  <si>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</si>
  <si>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</si>
  <si>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MARIA JOSE CASTILLO VIANA</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</si>
  <si>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</si>
  <si>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</si>
  <si>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</si>
  <si>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</si>
  <si>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MIRIAN ESTHER SIERRA HERNANDEZ</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</si>
  <si>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</si>
  <si>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</si>
  <si>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</si>
  <si>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</si>
  <si>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ANDREA CAROLINA PALMERA MORENO</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</si>
  <si>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</si>
  <si>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</si>
  <si>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</si>
  <si>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</si>
  <si>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</si>
  <si>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</si>
  <si>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</si>
  <si>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</si>
  <si>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</si>
  <si>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</si>
  <si>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</si>
  <si>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</si>
  <si>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</si>
  <si>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</si>
  <si>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BRANDON YESID LIBREROS CUELLO</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</si>
  <si>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</si>
  <si>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</si>
  <si>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</si>
  <si>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</si>
  <si>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BRAYAN JOSE PARRA ORTIZ</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</si>
  <si>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</si>
  <si>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</si>
  <si>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</si>
  <si>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</si>
  <si>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</si>
  <si>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</si>
  <si>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</si>
  <si>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</si>
  <si>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</si>
  <si>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</si>
  <si>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</si>
  <si>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</si>
  <si>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</si>
  <si>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</si>
  <si>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</si>
  <si>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</si>
  <si>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</si>
  <si>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</si>
  <si>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</si>
  <si>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MILENA MARIA CIFUENTES GARCIA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</si>
  <si>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</si>
  <si>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</si>
  <si>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</si>
  <si>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</si>
  <si>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DONAL JOSE RAMOS MOLINA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</si>
  <si>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</si>
  <si>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</si>
  <si>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</si>
  <si>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</si>
  <si>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ISAAC MANUEL ROMERO BORJA</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</si>
  <si>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</si>
  <si>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</si>
  <si>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</si>
  <si>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</si>
  <si>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</si>
  <si>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</si>
  <si>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</si>
  <si>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</si>
  <si>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</si>
  <si>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</si>
  <si>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BETSY LAUDIT MANJARRES FERNANDEZ</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</si>
  <si>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</si>
  <si>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</si>
  <si>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</si>
  <si>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</si>
  <si>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</si>
  <si>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BRENDA INES MANJARRES SANCHEZ</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</si>
  <si>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</si>
  <si>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</si>
  <si>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</si>
  <si>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</si>
  <si>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ANDRES FELIPE CAMARGO LASTRA</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</si>
  <si>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</si>
  <si>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</si>
  <si>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</si>
  <si>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</si>
  <si>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</si>
  <si>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</si>
  <si>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</si>
  <si>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</si>
  <si>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</si>
  <si>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</si>
  <si>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</si>
  <si>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</si>
  <si>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</si>
  <si>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</si>
  <si>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</si>
  <si>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</si>
  <si>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</si>
  <si>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</si>
  <si>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OPS-FEE-0003-2024</t>
  </si>
  <si>
    <t>OPSP-FEE-0012-2024</t>
  </si>
  <si>
    <t xml:space="preserve">     </t>
  </si>
  <si>
    <t xml:space="preserve">    </t>
  </si>
  <si>
    <t>https://community.secop.gov.co/Public/Tendering/ContractNoticePhases/View?PPI=CO1.PPI.30754456&amp;isFromPublicArea=True&amp;isModal=False</t>
  </si>
  <si>
    <t>MONICA PATRICIA PACHECO BENJUMEA</t>
  </si>
  <si>
    <t>LUIS HAROLDO TURIZO JIMENEZ</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</si>
  <si>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</si>
  <si>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</si>
  <si>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</si>
  <si>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</si>
  <si>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MIGUEL ANGEL MONSALVO MENDOZA</t>
  </si>
  <si>
    <t>ANDRES FELIPE GONZALEZ GUTIERREZ</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</si>
  <si>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</si>
  <si>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</si>
  <si>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</si>
  <si>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</si>
  <si>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BIERIS OFFIR JIMENEZ TORRES</t>
  </si>
  <si>
    <t>LUIS CARLOS DIAZGRANADOS OSPINO</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</si>
  <si>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</si>
  <si>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</si>
  <si>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</si>
  <si>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</si>
  <si>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</si>
  <si>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</si>
  <si>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</si>
  <si>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</si>
  <si>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</si>
  <si>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RUBEN DARIO LOPEZ SEPULVEDA</t>
  </si>
  <si>
    <t>ROSITA CARMEN VALENCIA NAVARRO</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</si>
  <si>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</si>
  <si>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</si>
  <si>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</si>
  <si>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</si>
  <si>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CLEILA VEGA BAQUERO</t>
  </si>
  <si>
    <t>KETY FABIOLA DE LA HOZ OROZCO</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</si>
  <si>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</si>
  <si>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</si>
  <si>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</si>
  <si>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</si>
  <si>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</si>
  <si>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</si>
  <si>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</si>
  <si>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</si>
  <si>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</si>
  <si>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</si>
  <si>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</si>
  <si>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</si>
  <si>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</si>
  <si>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</si>
  <si>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ANDERSON IGNACIO MARIN VIDAL</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</si>
  <si>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</si>
  <si>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</si>
  <si>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</si>
  <si>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</si>
  <si>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</si>
  <si>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MARIA JOSE LOPEZ BOLAÑO</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</si>
  <si>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</si>
  <si>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</si>
  <si>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</si>
  <si>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</si>
  <si>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DAVID RAFAEL DE LA ROSA CERVANTES</t>
  </si>
  <si>
    <t>MARINELA JOHANNA TRUJILLO ESMERAL</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</si>
  <si>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</si>
  <si>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</si>
  <si>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</si>
  <si>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</si>
  <si>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RUTH SEVERICHE MONTAGUTH</t>
  </si>
  <si>
    <t>LAURA CAROLINA MARMOL CARRACEDO</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</si>
  <si>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</si>
  <si>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</si>
  <si>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</si>
  <si>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</si>
  <si>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CHAUNI ALEJANDRA LOPEZ PATERNINA</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</si>
  <si>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</si>
  <si>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</si>
  <si>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</si>
  <si>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</si>
  <si>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GABRIELA MERCEDES ESTRADA NIETO</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</si>
  <si>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</si>
  <si>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</si>
  <si>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</si>
  <si>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</si>
  <si>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OSMERY DE LA LUZ REALES AGON</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</si>
  <si>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</si>
  <si>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</si>
  <si>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</si>
  <si>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</si>
  <si>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NELSON DAZA GOENAGA</t>
  </si>
  <si>
    <t>EUGENIA LEONOR MORELLI DAZA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</si>
  <si>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</si>
  <si>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</si>
  <si>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</si>
  <si>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</si>
  <si>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SILVANA PATRICIA ACERO PEREZ</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</si>
  <si>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</si>
  <si>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</si>
  <si>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</si>
  <si>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</si>
  <si>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Liquidado</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</si>
  <si>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</si>
  <si>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</si>
  <si>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</si>
  <si>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</si>
  <si>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</si>
  <si>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ELIEL MOISES GUEVARA CARIAGA</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</si>
  <si>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</si>
  <si>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</si>
  <si>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</si>
  <si>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</si>
  <si>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OSCAR FERNANDO BORRERO PARDO</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</si>
  <si>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</si>
  <si>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</si>
  <si>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</si>
  <si>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</si>
  <si>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DI ESTEFANO PEDERNERA BARCELO SANCHEZ</t>
  </si>
  <si>
    <t>GERMAN LEONARDO PEÑA MARTINEZ</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</si>
  <si>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</si>
  <si>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</si>
  <si>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</si>
  <si>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</si>
  <si>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</si>
  <si>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</si>
  <si>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</si>
  <si>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</si>
  <si>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</si>
  <si>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</si>
  <si>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</si>
  <si>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</si>
  <si>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</si>
  <si>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MARIA TERESA GARAY PAEZ</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</si>
  <si>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</si>
  <si>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</si>
  <si>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</si>
  <si>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</si>
  <si>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AURELIO MANUEL BONETT SOLANO</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</si>
  <si>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</si>
  <si>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</si>
  <si>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</si>
  <si>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</si>
  <si>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t>BERNARDO JOSE SAADE MEJIA</t>
  </si>
  <si>
    <t>ANGELICA SANCHEZ MANGA</t>
  </si>
  <si>
    <t>CO1.REQ.5613914</t>
  </si>
  <si>
    <t>OAG-CREO-0015-2024</t>
  </si>
  <si>
    <t>https://community.secop.gov.co/Public/Tendering/ContractNoticePhases/View?PPI=CO1.PPI.29410863&amp;isFromPublicArea=True&amp;isModal=False</t>
  </si>
  <si>
    <t>ELEDIS ELENA CATAÑO SOSA</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</si>
  <si>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</si>
  <si>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</si>
  <si>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</si>
  <si>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</si>
  <si>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MELISSA LEONOR SUAREZ DIAZ</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</si>
  <si>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</si>
  <si>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</si>
  <si>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</si>
  <si>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</si>
  <si>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Suspendido</t>
  </si>
  <si>
    <t>YULITZA ESTHER MARTINEZ LARA</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</si>
  <si>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</si>
  <si>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</si>
  <si>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</si>
  <si>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</si>
  <si>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DIANA MILEIDY FERNANDEZ VARGAS</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</si>
  <si>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</si>
  <si>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</si>
  <si>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</si>
  <si>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</si>
  <si>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MARISOL ACUÑA CANTILLO</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</si>
  <si>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</si>
  <si>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</si>
  <si>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</si>
  <si>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</si>
  <si>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LOLIENA PAOLA ROJAS NUÑEZ</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</si>
  <si>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</si>
  <si>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</si>
  <si>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</si>
  <si>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</si>
  <si>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DENIS LIZETH VANEGAS BARRIOSNUEVO</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</si>
  <si>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</si>
  <si>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</si>
  <si>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</si>
  <si>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</si>
  <si>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ERIKA PATRICIA FRANCO USUGA</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</si>
  <si>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</si>
  <si>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</si>
  <si>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</si>
  <si>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</si>
  <si>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JENNIFER PAOLA SALAS CALDERON</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</si>
  <si>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</si>
  <si>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</si>
  <si>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</si>
  <si>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</si>
  <si>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RAFAEL EMILIO COLLANTE BALLEN</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</si>
  <si>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</si>
  <si>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</si>
  <si>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</si>
  <si>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</si>
  <si>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MILTON JOSE MANJARRES MARTINEZ</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</si>
  <si>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</si>
  <si>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</si>
  <si>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</si>
  <si>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</si>
  <si>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ANGEL CUSTODIO MUÑOZ ARIAS</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</si>
  <si>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</si>
  <si>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</si>
  <si>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</si>
  <si>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</si>
  <si>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SILENYS ELISA ARIAS VARGAS</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</si>
  <si>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</si>
  <si>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</si>
  <si>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</si>
  <si>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</si>
  <si>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</si>
  <si>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</si>
  <si>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</si>
  <si>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</si>
  <si>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</si>
  <si>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t>RONAL ANDRES GARCIA MIRANDA</t>
  </si>
  <si>
    <t>CO1.REQ.5592546</t>
  </si>
  <si>
    <t>OAG-CREO-0002-2024</t>
  </si>
  <si>
    <t>https://community.secop.gov.co/Public/Tendering/ContractNoticePhases/View?PPI=CO1.PPI.29338212&amp;isFromPublicArea=True&amp;isModal=False</t>
  </si>
  <si>
    <t>JORGE ALBERTO MOZO GALVIS</t>
  </si>
  <si>
    <t>CO1.REQ.5703511</t>
  </si>
  <si>
    <t>OPSP-CREO-0001-2024</t>
  </si>
  <si>
    <t>DIRECTOR-CREO</t>
  </si>
  <si>
    <t>https://community.secop.gov.co/Public/Tendering/OpportunityDetail/Index?noticeUID=CO1.NTC.5882353&amp;isFromPublicArea=True&amp;isModal=False</t>
  </si>
  <si>
    <t>ROSANA MARGARITA LIZCANO OROZCO</t>
  </si>
  <si>
    <t>ELIANA MARCELA QUINTERO HENRIQUEZ</t>
  </si>
  <si>
    <t>CO1.REQ.5992011</t>
  </si>
  <si>
    <t>OPSP-FHU-0011-2024</t>
  </si>
  <si>
    <t>https://community.secop.gov.co/Public/Tendering/OpportunityDetail/Index?noticeUID=CO1.NTC.5843493&amp;isFromPublicArea=True&amp;isModal=False</t>
  </si>
  <si>
    <t>JUAN CARLOS VARGAS RUIZ</t>
  </si>
  <si>
    <t>VANESSA CAROLINA PRADA RIVERA</t>
  </si>
  <si>
    <t>CO1.REQ.5954090</t>
  </si>
  <si>
    <t>OPSP-FHU-0010-2024</t>
  </si>
  <si>
    <t>https://community.secop.gov.co/Public/Tendering/OpportunityDetail/Index?noticeUID=CO1.NTC.5696556&amp;isFromPublicArea=True&amp;isModal=False</t>
  </si>
  <si>
    <t>ARMANDO JOSE SILVA HAMBURGER</t>
  </si>
  <si>
    <t>MAGNELLYS PATRICIA VESGA ACOSTA</t>
  </si>
  <si>
    <t>CO1.REQ.5805335</t>
  </si>
  <si>
    <t>OPSP-FHU-0009-2024</t>
  </si>
  <si>
    <t>https://community.secop.gov.co/Public/Tendering/OpportunityDetail/Index?noticeUID=CO1.NTC.5675218&amp;isFromPublicArea=True&amp;isModal=False</t>
  </si>
  <si>
    <t>GIOVANNA MARIA SIMANCAS TINOCO</t>
  </si>
  <si>
    <t>CAROLINA DEL CARMEN VASQUEZ AGUADO</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</si>
  <si>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</si>
  <si>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CO1.REQ.5783949</t>
  </si>
  <si>
    <t>OPSP-FHU-0008-2024</t>
  </si>
  <si>
    <t>https://community.secop.gov.co/Public/Tendering/OpportunityDetail/Index?noticeUID=CO1.NTC.5607083&amp;isFromPublicArea=True&amp;isModal=False</t>
  </si>
  <si>
    <t>JUAN ANGEL BERMUDEZ CHARRIS</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</si>
  <si>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</si>
  <si>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CO1.REQ.5716868</t>
  </si>
  <si>
    <t>OPSP-FHU-0007-2024</t>
  </si>
  <si>
    <t>https://community.secop.gov.co/Public/Tendering/OpportunityDetail/Index?noticeUID=CO1.NTC.5603713&amp;isFromPublicArea=True&amp;isModal=False</t>
  </si>
  <si>
    <t>GINNA LIZETH GONZALEZ CAMPO</t>
  </si>
  <si>
    <t>CO1.REQ.5713554</t>
  </si>
  <si>
    <t>OPSP-FHU-0006-2024</t>
  </si>
  <si>
    <t>https://community.secop.gov.co/Public/Tendering/OpportunityDetail/Index?noticeUID=CO1.NTC.5576923&amp;isFromPublicArea=True&amp;isModal=False</t>
  </si>
  <si>
    <t>EDGAR ANDRES PABON RUBIO</t>
  </si>
  <si>
    <t>CO1.REQ.5685094</t>
  </si>
  <si>
    <t>OPSP-FHU-0005-2024</t>
  </si>
  <si>
    <t>https://community.secop.gov.co/Public/Tendering/OpportunityDetail/Index?noticeUID=CO1.NTC.5576570&amp;isFromPublicArea=True&amp;isModal=False</t>
  </si>
  <si>
    <t>HUGO DAVID DURAN GAMARRA</t>
  </si>
  <si>
    <t>YAMILETH FLORIAN MARTINEZ</t>
  </si>
  <si>
    <t>CO1.REQ.5684913</t>
  </si>
  <si>
    <t>OPSP-FHU-0004-2024</t>
  </si>
  <si>
    <t>https://community.secop.gov.co/Public/Tendering/OpportunityDetail/Index?noticeUID=CO1.NTC.5576296&amp;isFromPublicArea=True&amp;isModal=False</t>
  </si>
  <si>
    <t>MARGIE MILENA SILVA OLAYA</t>
  </si>
  <si>
    <t>CO1.REQ.5684378</t>
  </si>
  <si>
    <t>OPSP-FHU-0003-2024</t>
  </si>
  <si>
    <t>https://community.secop.gov.co/Public/Tendering/OpportunityDetail/Index?noticeUID=CO1.NTC.5534183&amp;isFromPublicArea=True&amp;isModal=False</t>
  </si>
  <si>
    <t>CO1.REQ.5642985</t>
  </si>
  <si>
    <t>OPSP-FHU-0002-2024</t>
  </si>
  <si>
    <t>https://community.secop.gov.co/Public/Tendering/OpportunityDetail/Index?noticeUID=CO1.NTC.5534349&amp;isFromPublicArea=True&amp;isModal=False</t>
  </si>
  <si>
    <t>DAYANA GUTIERREZ GUERRERO</t>
  </si>
  <si>
    <t>CO1.REQ.5642539</t>
  </si>
  <si>
    <t>OPSP-FHU-0001-2024</t>
  </si>
  <si>
    <t>FACULTAD DE HUMANIDADES</t>
  </si>
  <si>
    <t>https://community.secop.gov.co/Public/Tendering/OpportunityDetail/Index?noticeUID=CO1.NTC.5911309&amp;isFromPublicArea=True&amp;isModal=False</t>
  </si>
  <si>
    <t>PATRICIA OSUNA PAZ</t>
  </si>
  <si>
    <t>LAHERAL S.A.S. BIC</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</si>
  <si>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</si>
  <si>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</si>
  <si>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</si>
  <si>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</si>
  <si>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ELIZABETH CORDOBA</t>
  </si>
  <si>
    <t>JAIME ALFONSO LARGE MACHI</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</si>
  <si>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</si>
  <si>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</si>
  <si>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</si>
  <si>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</si>
  <si>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</si>
  <si>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</si>
  <si>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</si>
  <si>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</si>
  <si>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</si>
  <si>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</si>
  <si>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</si>
  <si>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</si>
  <si>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</si>
  <si>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</si>
  <si>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</si>
  <si>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</si>
  <si>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</si>
  <si>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</si>
  <si>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</si>
  <si>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</si>
  <si>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</si>
  <si>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</si>
  <si>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</si>
  <si>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</si>
  <si>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</si>
  <si>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HENRY SANCHEZ</t>
  </si>
  <si>
    <t>YESSICA PATRICIA PALLARE MARTINEZ</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</si>
  <si>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</si>
  <si>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</si>
  <si>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</si>
  <si>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</si>
  <si>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NATALY COHEN MALDONADO</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</si>
  <si>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</si>
  <si>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</si>
  <si>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</si>
  <si>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</si>
  <si>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ANDREINA FIDELINA VILLA AREVALO</t>
  </si>
  <si>
    <t>CO1.REQ.5649818</t>
  </si>
  <si>
    <t>OPSP-FCE-0012-2024</t>
  </si>
  <si>
    <t>https://community.secop.gov.co/Public/Tendering/OpportunityDetail/Index?noticeUID=CO1.NTC.5541216&amp;isFromPublicArea=True&amp;isModal=False</t>
  </si>
  <si>
    <t>MARGARITA ROSA BARRAZA HERAS</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</si>
  <si>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</si>
  <si>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</si>
  <si>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</si>
  <si>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</si>
  <si>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</si>
  <si>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</si>
  <si>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CO1.REQ.5647409</t>
  </si>
  <si>
    <t>OPSP-FCE-0010-2024</t>
  </si>
  <si>
    <t>https://community.secop.gov.co/Public/Tendering/OpportunityDetail/Index?noticeUID=CO1.NTC.5537589&amp;isFromPublicArea=True&amp;isModal=False</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</si>
  <si>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</si>
  <si>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</si>
  <si>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CO1.REQ.5646867</t>
  </si>
  <si>
    <t>OPSP-FCE-0009-2024</t>
  </si>
  <si>
    <t>https://community.secop.gov.co/Public/Tendering/OpportunityDetail/Index?noticeUID=CO1.NTC.5537897&amp;isFromPublicArea=True&amp;isModal=False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</si>
  <si>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</si>
  <si>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</si>
  <si>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</si>
  <si>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</si>
  <si>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</si>
  <si>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NATALIA VASQUEZ VILORIA</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</si>
  <si>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</si>
  <si>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</si>
  <si>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</si>
  <si>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</si>
  <si>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LUIS DAVID GAMARRA ROSADO</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</si>
  <si>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</si>
  <si>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</si>
  <si>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</si>
  <si>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</si>
  <si>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JENNIFER TATIANA ORTIZ SEGRERA</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</si>
  <si>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</si>
  <si>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</si>
  <si>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</si>
  <si>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</si>
  <si>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ANA KAROLINA MELENDEZ VARELA</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</si>
  <si>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</si>
  <si>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</si>
  <si>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</si>
  <si>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</si>
  <si>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</si>
  <si>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</si>
  <si>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</si>
  <si>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</si>
  <si>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</si>
  <si>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</si>
  <si>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</si>
  <si>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</si>
  <si>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</si>
  <si>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</si>
  <si>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</si>
  <si>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</si>
  <si>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FACULTAD DE C IENCIAS DE LA EDUCACIÓN</t>
  </si>
  <si>
    <t>https://community.secop.gov.co/Public/Tendering/OpportunityDetail/Index?noticeUID=CO1.NTC.5992263&amp;isFromPublicArea=True&amp;isModal=False</t>
  </si>
  <si>
    <t>AQUILES ALFONSO COHEN LLANES</t>
  </si>
  <si>
    <t>JOAQUIN JOSE RODRIGUEZ PARRA</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</si>
  <si>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</si>
  <si>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</si>
  <si>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</si>
  <si>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</si>
  <si>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PEDRO LUIS SALCEDO RAMIREZ</t>
  </si>
  <si>
    <t>DANNA CAROLINA PALMET MONTIEL</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</si>
  <si>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</si>
  <si>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</si>
  <si>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</si>
  <si>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YINIVA CAMARGO CAICEDO</t>
  </si>
  <si>
    <t>ADRIANA JOSE FREILE BRITTO</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</si>
  <si>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</si>
  <si>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</si>
  <si>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</si>
  <si>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</si>
  <si>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</si>
  <si>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</si>
  <si>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CO1.REQ.5704707</t>
  </si>
  <si>
    <t>OAG-FIN-0007-2024</t>
  </si>
  <si>
    <t>https://community.secop.gov.co/Public/Tendering/ContractNoticePhases/View?PPI=CO1.PPI.29703278&amp;isFromPublicArea=True&amp;isModal=False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</si>
  <si>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</si>
  <si>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</si>
  <si>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</si>
  <si>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</si>
  <si>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</si>
  <si>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CARLOS ENRIQUE BARRAZA HERAS</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</si>
  <si>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</si>
  <si>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</si>
  <si>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CO1.REQ.5704183</t>
  </si>
  <si>
    <t>OPSP-FIN-0005-2024</t>
  </si>
  <si>
    <t>https://community.secop.gov.co/Public/Tendering/ContractNoticePhases/View?PPI=CO1.PPI.29703075&amp;isFromPublicArea=True&amp;isModal=False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</si>
  <si>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</si>
  <si>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</si>
  <si>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</si>
  <si>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</si>
  <si>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</si>
  <si>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</si>
  <si>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</si>
  <si>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</si>
  <si>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CO1.REQ.5704086</t>
  </si>
  <si>
    <t>OPSP-FIN-0003-2024</t>
  </si>
  <si>
    <t>https://community.secop.gov.co/Public/Tendering/ContractNoticePhases/View?PPI=CO1.PPI.29703035&amp;isFromPublicArea=True&amp;isModal=False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</si>
  <si>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</si>
  <si>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</si>
  <si>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</si>
  <si>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</si>
  <si>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</si>
  <si>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</si>
  <si>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</si>
  <si>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</si>
  <si>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</si>
  <si>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</si>
  <si>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</si>
  <si>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https://community.secop.gov.co/Public/Tendering/ContractNoticePhases/View?PPI=CO1.PPI.30750940&amp;isFromPublicArea=True&amp;isModal=False</t>
  </si>
  <si>
    <t>ALICIA ESTHER CASTRO VILLEGAS</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</si>
  <si>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</si>
  <si>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</si>
  <si>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CO1.REQ.5999289</t>
  </si>
  <si>
    <t>OPS-VAC-0002-2024</t>
  </si>
  <si>
    <t>https://community.secop.gov.co/Public/Tendering/ContractNoticePhases/View?PPI=CO1.PPI.30001851&amp;isFromPublicArea=True&amp;isModal=False</t>
  </si>
  <si>
    <t>STANZIA SANTA MARTA S.A.S BEST WESTERN PLUS SANTA MARTA HOTEL</t>
  </si>
  <si>
    <t>CO1.REQ.5793954</t>
  </si>
  <si>
    <t>OPS-VAC-0001-2024</t>
  </si>
  <si>
    <t>https://community.secop.gov.co/Public/Tendering/ContractNoticePhases/View?PPI=CO1.PPI.30002281&amp;isFromPublicArea=True&amp;isModal=False</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</si>
  <si>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</si>
  <si>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</si>
  <si>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</si>
  <si>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</si>
  <si>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</si>
  <si>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https://community.secop.gov.co/Public/Tendering/ContractNoticePhases/View?PPI=CO1.PPI.31470929&amp;isFromPublicArea=True&amp;isModal=False</t>
  </si>
  <si>
    <t>1800-01-04</t>
  </si>
  <si>
    <t>JUANA MARIN PINEDA</t>
  </si>
  <si>
    <t>SERVICIO DE HOSPEDAJE Y ALIMENTACIÓN, PARA LOS DOCENTES DE LOS DIFERENTES PROGRAMAS QUE DESARROLLARÁN ACTIVIDADES EN EL CENTRO DE POSTGRADOS Y FORMACIÓN CONTINUA. LA PROPUESTA HACE PARTE INTEGRAL DE LA PRESENTE ORDEN</t>
  </si>
  <si>
    <t>CO1.REQ.6164363</t>
  </si>
  <si>
    <t>OPS-CPF-0030-2024</t>
  </si>
  <si>
    <t>https://community.secop.gov.co/Public/Tendering/ContractNoticePhases/View?PPI=CO1.PPI.30941857&amp;isFromPublicArea=True&amp;isModal=False</t>
  </si>
  <si>
    <t>1800-01-06</t>
  </si>
  <si>
    <t>1800-01-03</t>
  </si>
  <si>
    <t xml:space="preserve">ALEX FERNANDO PEÑA LEGUÍA  </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</si>
  <si>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</si>
  <si>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CO1.REQ.6045549</t>
  </si>
  <si>
    <t>OPS-CPF-0029-2024</t>
  </si>
  <si>
    <t>https://community.secop.gov.co/Public/Tendering/ContractNoticePhases/View?PPI=CO1.PPI.30916480&amp;isFromPublicArea=True&amp;isModal=False</t>
  </si>
  <si>
    <t>1800-01-05</t>
  </si>
  <si>
    <t>1800-01-02</t>
  </si>
  <si>
    <t>MARLA MAESTRE MEYER</t>
  </si>
  <si>
    <t>ALBERTO EDUARDO DUARTE FLOREZ</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</si>
  <si>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</si>
  <si>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CO1.REQ.6039544</t>
  </si>
  <si>
    <t>OPSP-CPF-0028-2024</t>
  </si>
  <si>
    <t>https://community.secop.gov.co/Public/Tendering/ContractNoticePhases/View?PPI=CO1.PPI.30715186&amp;isFromPublicArea=True&amp;isModal=False</t>
  </si>
  <si>
    <t>WILSON PACHECO</t>
  </si>
  <si>
    <t>GRUPO DE MEDIOS S.A.S.</t>
  </si>
  <si>
    <t>DIVULGACIÓN EN EL PERIÓDICO "HOY DIARIO DEL MAGDALENA" DE LAS DISTINTAS OFERTAS ACADÉMICAS DE POSGRADOS DE LA UNIVERSIDAD DEL MAGDALENA.</t>
  </si>
  <si>
    <t>CO1.REQ.5989430</t>
  </si>
  <si>
    <t>OPS-CPF-0027-2024</t>
  </si>
  <si>
    <t>https://community.secop.gov.co/Public/Tendering/ContractNoticePhases/View?PPI=CO1.PPI.30634510&amp;isFromPublicArea=True&amp;isModal=False</t>
  </si>
  <si>
    <t>SUMINISTRO DE REFRIGERIOS: COCTELES Y PASABOCAS SERVIDOS</t>
  </si>
  <si>
    <t>CO1.REQ.5968032</t>
  </si>
  <si>
    <t>OSM-CPF-0001-2024</t>
  </si>
  <si>
    <t>https://community.secop.gov.co/Public/Tendering/ContractNoticePhases/View?PPI=CO1.PPI.30367819&amp;isFromPublicArea=True&amp;isModal=False</t>
  </si>
  <si>
    <t>EDNA MARGARITA VELILLA NAVARRO</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</si>
  <si>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</si>
  <si>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CO1.REQ.5898548</t>
  </si>
  <si>
    <t>OPSP-CPF-0026-2024</t>
  </si>
  <si>
    <t>https://community.secop.gov.co/Public/Tendering/ContractNoticePhases/View?PPI=CO1.PPI.29998216&amp;isFromPublicArea=True&amp;isModal=False</t>
  </si>
  <si>
    <t>BIATNETT ELIANA CAMPO HUGUETT</t>
  </si>
  <si>
    <t>CO1.REQ.5792710</t>
  </si>
  <si>
    <t>OPSP-CPF-0025-2024</t>
  </si>
  <si>
    <t>https://community.secop.gov.co/Public/Tendering/ContractNoticePhases/View?PPI=CO1.PPI.29721599&amp;isFromPublicArea=True&amp;isModal=False</t>
  </si>
  <si>
    <t>11760000-9800000</t>
  </si>
  <si>
    <t>79 -80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</si>
  <si>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</si>
  <si>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CO1.REQ.5716040</t>
  </si>
  <si>
    <t>OPSP-CPF-0024-2024</t>
  </si>
  <si>
    <t>https://community.secop.gov.co/Public/Tendering/ContractNoticePhases/View?PPI=CO1.PPI.29726459&amp;isFromPublicArea=True&amp;isModal=False</t>
  </si>
  <si>
    <t xml:space="preserve">ROSSANA DE JESUS TORRES SANJUANELO </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</si>
  <si>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</si>
  <si>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CO1.REQ.5711380</t>
  </si>
  <si>
    <t>OPSP-CPF-0023-2024</t>
  </si>
  <si>
    <t>https://community.secop.gov.co/Public/Tendering/ContractNoticePhases/View?PPI=CO1.PPI.29654390&amp;isFromPublicArea=True&amp;isModal=False</t>
  </si>
  <si>
    <t>MARCO RAFAEL LOPEZ SIERRA</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</si>
  <si>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</si>
  <si>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CO1.REQ.5688115</t>
  </si>
  <si>
    <t>OPSP-CPF-0022-2024</t>
  </si>
  <si>
    <t>https://community.secop.gov.co/Public/Tendering/ContractNoticePhases/View?PPI=CO1.PPI.29653066&amp;isFromPublicArea=True&amp;isModal=False</t>
  </si>
  <si>
    <t>MARGARITA CECILIA LABARCES ROBLES</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</si>
  <si>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</si>
  <si>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CO1.REQ.5687769</t>
  </si>
  <si>
    <t>OAG-CPF-0021-2024</t>
  </si>
  <si>
    <t>https://community.secop.gov.co/Public/Tendering/ContractNoticePhases/View?PPI=CO1.PPI.29580964&amp;isFromPublicArea=True&amp;isModal=False</t>
  </si>
  <si>
    <t>IVAN MANUEL SANCHEZ</t>
  </si>
  <si>
    <t>INGRID YOHANA COQUIES PACHECO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</si>
  <si>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</si>
  <si>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CO1.REQ.5664180</t>
  </si>
  <si>
    <t>OPSP-CPF-0020-2024</t>
  </si>
  <si>
    <t>https://community.secop.gov.co/Public/Tendering/ContractNoticePhases/View?PPI=CO1.PPI.29475709&amp;isFromPublicArea=True&amp;isModal=False</t>
  </si>
  <si>
    <t>YAJAIRA LILIANA MACHADO ZARAZA</t>
  </si>
  <si>
    <t>KATRIN KARINA GONZALEZ MONTERO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</si>
  <si>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</si>
  <si>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CO1.REQ.5633767</t>
  </si>
  <si>
    <t>OAG-CPF-0019-2024</t>
  </si>
  <si>
    <t>https://community.secop.gov.co/Public/Tendering/ContractNoticePhases/View?PPI=CO1.PPI.29475602&amp;isFromPublicArea=True&amp;isModal=False</t>
  </si>
  <si>
    <t>JESUS DAVID SUAREZ LOBATO</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</si>
  <si>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</si>
  <si>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CO1.REQ.5633824</t>
  </si>
  <si>
    <t>OPSP-CPF-0018-2024</t>
  </si>
  <si>
    <t>https://community.secop.gov.co/Public/Tendering/ContractNoticePhases/View?PPI=CO1.PPI.29475502&amp;isFromPublicArea=True&amp;isModal=False</t>
  </si>
  <si>
    <t>LUIS CARLOS MENDOZA BERMUDEZ</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</si>
  <si>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</si>
  <si>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CO1.REQ.5633811</t>
  </si>
  <si>
    <t>OPSP-CPF-0017-2024</t>
  </si>
  <si>
    <t>https://community.secop.gov.co/Public/Tendering/ContractNoticePhases/View?PPI=CO1.PPI.29475211&amp;isFromPublicArea=True&amp;isModal=False</t>
  </si>
  <si>
    <t>ALFREDO DANIEL FLOREZ MARTINEZ</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</si>
  <si>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</si>
  <si>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CO1.REQ.5633485</t>
  </si>
  <si>
    <t>OPSP-CPF-0016-2024</t>
  </si>
  <si>
    <t>https://community.secop.gov.co/Public/Tendering/ContractNoticePhases/View?PPI=CO1.PPI.29473866&amp;isFromPublicArea=True&amp;isModal=False</t>
  </si>
  <si>
    <t>MIGUEL ANTONIO SILVA ARRIETA</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</si>
  <si>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</si>
  <si>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CO1.REQ.5633378</t>
  </si>
  <si>
    <t>OPSP-CPF-0015-2024</t>
  </si>
  <si>
    <t>https://community.secop.gov.co/Public/Tendering/ContractNoticePhases/View?PPI=CO1.PPI.29474527&amp;isFromPublicArea=True&amp;isModal=False</t>
  </si>
  <si>
    <t>NATALIA CAMILA OSORIO MARIN</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</si>
  <si>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</si>
  <si>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CO1.REQ.5633620</t>
  </si>
  <si>
    <t>OPSP-CPF-0014-2024</t>
  </si>
  <si>
    <t>https://community.secop.gov.co/Public/Tendering/ContractNoticePhases/View?PPI=CO1.PPI.29439562&amp;isFromPublicArea=True&amp;isModal=False</t>
  </si>
  <si>
    <t xml:space="preserve">ANGIE CAMILA LAVALLE ASTILLO </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</si>
  <si>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</si>
  <si>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CO1.REQ.5622124</t>
  </si>
  <si>
    <t>OPSP-CPF-0013-2024</t>
  </si>
  <si>
    <t>https://community.secop.gov.co/Public/Tendering/ContractNoticePhases/View?PPI=CO1.PPI.29438223&amp;isFromPublicArea=True&amp;isModal=False</t>
  </si>
  <si>
    <t>ADRIANA CASTILLA MEJIA</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</si>
  <si>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</si>
  <si>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CO1.REQ.5621735</t>
  </si>
  <si>
    <t>OAG-CPF-0012-2024</t>
  </si>
  <si>
    <t>https://community.secop.gov.co/Public/Tendering/ContractNoticePhases/View?PPI=CO1.PPI.29437024&amp;isFromPublicArea=True&amp;isModal=False</t>
  </si>
  <si>
    <t>MERCEDES NOHEMY SANTRICH MANJARRES</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</si>
  <si>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</si>
  <si>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CO1.REQ.5620865</t>
  </si>
  <si>
    <t>OAG-CPF-0011-2024</t>
  </si>
  <si>
    <t>https://community.secop.gov.co/Public/Tendering/ContractNoticePhases/View?PPI=CO1.PPI.29435963&amp;isFromPublicArea=True&amp;isModal=False</t>
  </si>
  <si>
    <t>IRIS TAHIRÍ CASTRO ROMERO</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</si>
  <si>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</si>
  <si>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CO1.REQ.5620631</t>
  </si>
  <si>
    <t>OPSP-CPF-0010-2024</t>
  </si>
  <si>
    <t>https://community.secop.gov.co/Public/Tendering/ContractNoticePhases/View?PPI=CO1.PPI.29434681&amp;isFromPublicArea=True&amp;isModal=False</t>
  </si>
  <si>
    <t>LUCY RAQUEL GRACIA GAMARRA</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</si>
  <si>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</si>
  <si>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CO1.REQ.5620247</t>
  </si>
  <si>
    <t>OPSP-CPF-0009-2024</t>
  </si>
  <si>
    <t>https://community.secop.gov.co/Public/Tendering/ContractNoticePhases/View?PPI=CO1.PPI.29398301&amp;isFromPublicArea=True&amp;isModal=False</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</si>
  <si>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</si>
  <si>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</si>
  <si>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CO1.REQ.5608583</t>
  </si>
  <si>
    <t>OPSP-CPF-0008-2024</t>
  </si>
  <si>
    <t>https://community.secop.gov.co/Public/Tendering/ContractNoticePhases/View?PPI=CO1.PPI.29395885&amp;isFromPublicArea=True&amp;isModal=False</t>
  </si>
  <si>
    <t>BEATRIZ YULIETH BOLAÑO DE LA VICTORIA</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</si>
  <si>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</si>
  <si>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CO1.REQ.5607988</t>
  </si>
  <si>
    <t>OPSP-CPF-0007-2024</t>
  </si>
  <si>
    <t>https://community.secop.gov.co/Public/Tendering/ContractNoticePhases/View?PPI=CO1.PPI.29394011&amp;isFromPublicArea=True&amp;isModal=False</t>
  </si>
  <si>
    <t>SILVIA PATRICIA BURGOS BOHORQUEZ</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</si>
  <si>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</si>
  <si>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CO1.REQ.5607420</t>
  </si>
  <si>
    <t>OPSP-CPF-0006-2024</t>
  </si>
  <si>
    <t>https://community.secop.gov.co/Public/Tendering/ContractNoticePhases/View?PPI=CO1.PPI.29387949&amp;isFromPublicArea=True&amp;isModal=False</t>
  </si>
  <si>
    <t>STEPHANIE PEÑARANDA MEZA</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</si>
  <si>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</si>
  <si>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CO1.REQ.5605680</t>
  </si>
  <si>
    <t>OPSP-CPF-0005-2024</t>
  </si>
  <si>
    <t>https://community.secop.gov.co/Public/Tendering/ContractNoticePhases/View?PPI=CO1.PPI.29390028&amp;isFromPublicArea=True&amp;isModal=False</t>
  </si>
  <si>
    <t>DILZO RAFAEL RADA CANTILLO</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</si>
  <si>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</si>
  <si>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CO1.REQ.5605741</t>
  </si>
  <si>
    <t>OPSP-CPF-0004-2024</t>
  </si>
  <si>
    <t>https://community.secop.gov.co/Public/Tendering/ContractNoticePhases/View?PPI=CO1.PPI.29389902&amp;isFromPublicArea=True&amp;isModal=False</t>
  </si>
  <si>
    <t>GENITH ISABEL GARZON ALVAREZ</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</si>
  <si>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</si>
  <si>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CO1.REQ.5605581</t>
  </si>
  <si>
    <t>OPSP-CPF-0003-2024</t>
  </si>
  <si>
    <t>https://community.secop.gov.co/Public/Tendering/ContractNoticePhases/View?PPI=CO1.PPI.29387765&amp;isFromPublicArea=True&amp;isModal=False</t>
  </si>
  <si>
    <t>JOHANA BARROS PEREZ</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</si>
  <si>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</si>
  <si>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CO1.REQ.5605734</t>
  </si>
  <si>
    <t>OPSP-CPF-0002-2024</t>
  </si>
  <si>
    <t>https://community.secop.gov.co/Public/Tendering/ContractNoticePhases/View?PPI=CO1.PPI.29387720&amp;isFromPublicArea=True&amp;isModal=False</t>
  </si>
  <si>
    <t>ANDRES ALBERTO SANCHEZ LARA</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</si>
  <si>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</si>
  <si>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CO1.REQ.5605705</t>
  </si>
  <si>
    <t>OPSP-CPF-0001-2024</t>
  </si>
  <si>
    <t>CENTRO DE POSGRADOS Y FORMACIÓN CONTINUA</t>
  </si>
  <si>
    <t>https://community.secop.gov.co/Public/Tendering/ContractNoticePhases/View?PPI=CO1.PPI.31464288&amp;isFromPublicArea=True&amp;isModal=False</t>
  </si>
  <si>
    <t>Por iniciar</t>
  </si>
  <si>
    <t>HECTOR ALEXANDER VARGAS CARDONA</t>
  </si>
  <si>
    <t>901377661</t>
  </si>
  <si>
    <t>HACER CONSTRUCCIONES SAS</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</si>
  <si>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</si>
  <si>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</si>
  <si>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</si>
  <si>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</si>
  <si>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901753214</t>
  </si>
  <si>
    <t>SADAG INGENIERIA SAS</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</si>
  <si>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</si>
  <si>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</si>
  <si>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</si>
  <si>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</si>
  <si>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OSCAR ELIECER FORERO GOMEZ</t>
  </si>
  <si>
    <t>900999758</t>
  </si>
  <si>
    <t>KM CONSTRUCCIONES SAS</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</si>
  <si>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</si>
  <si>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</si>
  <si>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</si>
  <si>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https://community.secop.gov.co/Public/Tendering/ContractNoticePhases/View?PPI=CO1.PPI.31461843&amp;isFromPublicArea=True&amp;isModal=False</t>
  </si>
  <si>
    <t>BETTY PATIÑO URIELES</t>
  </si>
  <si>
    <t>1082860393</t>
  </si>
  <si>
    <t>FRANCISCO ALEJANDRO GAVIRIA QUINTERO</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</si>
  <si>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</si>
  <si>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</si>
  <si>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</si>
  <si>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</si>
  <si>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WILLIAM RETAMOZO CHAVEZ</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</si>
  <si>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</si>
  <si>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</si>
  <si>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</si>
  <si>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</si>
  <si>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</si>
  <si>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</si>
  <si>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HILDEMAR QUINTANA HERNANDEZ</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</si>
  <si>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</si>
  <si>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</si>
  <si>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</si>
  <si>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</si>
  <si>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</si>
  <si>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</si>
  <si>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</si>
  <si>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PSICOLOGOS ESPECIALISTAS ASOCIADOS SAS</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</si>
  <si>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</si>
  <si>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</si>
  <si>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</si>
  <si>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</si>
  <si>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JULIO VEGA BAQUERO</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</si>
  <si>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</si>
  <si>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</si>
  <si>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</si>
  <si>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</si>
  <si>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</si>
  <si>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</si>
  <si>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900967434</t>
  </si>
  <si>
    <t>INTEGRA SOLUCIONES ESTRATEGICAS SAS BIC</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</si>
  <si>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</si>
  <si>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</si>
  <si>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</si>
  <si>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</si>
  <si>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LAIONELL JOSE POLO ALVARADO</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</si>
  <si>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</si>
  <si>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</si>
  <si>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</si>
  <si>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</si>
  <si>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</si>
  <si>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</si>
  <si>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PEDRO MERCADO GONZALEZ</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</si>
  <si>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</si>
  <si>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</si>
  <si>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</si>
  <si>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</si>
  <si>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</si>
  <si>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</si>
  <si>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</si>
  <si>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</si>
  <si>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</si>
  <si>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</si>
  <si>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36725337</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</si>
  <si>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</si>
  <si>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</si>
  <si>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</si>
  <si>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</si>
  <si>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</si>
  <si>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</si>
  <si>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WHEELER TECNOLOGIA APLICADA AL DEPORTE SAS</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</si>
  <si>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</si>
  <si>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</si>
  <si>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</si>
  <si>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</si>
  <si>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901039840</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</si>
  <si>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</si>
  <si>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</si>
  <si>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</si>
  <si>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</si>
  <si>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</si>
  <si>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</si>
  <si>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</si>
  <si>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</si>
  <si>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</si>
  <si>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</si>
  <si>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</si>
  <si>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</si>
  <si>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</si>
  <si>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</si>
  <si>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</si>
  <si>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</si>
  <si>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</si>
  <si>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</si>
  <si>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</si>
  <si>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</si>
  <si>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</si>
  <si>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</si>
  <si>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</si>
  <si>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</si>
  <si>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</si>
  <si>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</si>
  <si>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</si>
  <si>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</si>
  <si>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</si>
  <si>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JEIMMY PATRICIA POLO ROJAS</t>
  </si>
  <si>
    <t>900763287</t>
  </si>
  <si>
    <t>LAHERAL SAS BIC</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</si>
  <si>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</si>
  <si>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</si>
  <si>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</si>
  <si>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</si>
  <si>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</si>
  <si>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</si>
  <si>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EUDES EMILIO EGUIS CAMARGO</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</si>
  <si>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</si>
  <si>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</si>
  <si>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</si>
  <si>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</si>
  <si>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WILBERTO GALVIS SANTOS</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</si>
  <si>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</si>
  <si>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</si>
  <si>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</si>
  <si>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</si>
  <si>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</si>
  <si>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JESUS DAVID SUESCUN ARREGOCES</t>
  </si>
  <si>
    <t>900929189</t>
  </si>
  <si>
    <t>LADYS CONFECCIONES SAS BIC</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</si>
  <si>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</si>
  <si>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</si>
  <si>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</si>
  <si>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</si>
  <si>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LEONARDO RUIZ JIMENEZ</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</si>
  <si>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</si>
  <si>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</si>
  <si>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</si>
  <si>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</si>
  <si>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</si>
  <si>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</si>
  <si>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</si>
  <si>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</si>
  <si>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</si>
  <si>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</si>
  <si>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</si>
  <si>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</si>
  <si>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</si>
  <si>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</si>
  <si>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</si>
  <si>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</si>
  <si>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</si>
  <si>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</si>
  <si>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</si>
  <si>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</si>
  <si>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</si>
  <si>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</si>
  <si>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</si>
  <si>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</si>
  <si>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</si>
  <si>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</si>
  <si>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79415098</t>
  </si>
  <si>
    <t>LUIS DIAZ ACEVEDO</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</si>
  <si>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</si>
  <si>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</si>
  <si>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</si>
  <si>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</si>
  <si>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ADVANCED TECHNOLOGIES SOLUTIONS SAS</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</si>
  <si>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</si>
  <si>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</si>
  <si>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</si>
  <si>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</si>
  <si>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</si>
  <si>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</si>
  <si>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</si>
  <si>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</si>
  <si>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</si>
  <si>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</si>
  <si>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</si>
  <si>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</si>
  <si>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</si>
  <si>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</si>
  <si>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</si>
  <si>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</si>
  <si>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900127349</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</si>
  <si>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</si>
  <si>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</si>
  <si>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</si>
  <si>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</si>
  <si>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</si>
  <si>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</si>
  <si>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</si>
  <si>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</si>
  <si>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</si>
  <si>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</si>
  <si>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</si>
  <si>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WILSON ARTURO PACHECO PALACIO</t>
  </si>
  <si>
    <t>36549782</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</si>
  <si>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</si>
  <si>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</si>
  <si>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</si>
  <si>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</si>
  <si>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</si>
  <si>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</si>
  <si>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</si>
  <si>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</si>
  <si>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</si>
  <si>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</si>
  <si>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</si>
  <si>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MARITZA IBON BARROS NIETO</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</si>
  <si>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</si>
  <si>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</si>
  <si>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</si>
  <si>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</si>
  <si>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</si>
  <si>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</si>
  <si>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901692815</t>
  </si>
  <si>
    <t>DISTRIMEDICAL SM SAS</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</si>
  <si>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</si>
  <si>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</si>
  <si>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</si>
  <si>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</si>
  <si>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</si>
  <si>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</si>
  <si>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</si>
  <si>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</si>
  <si>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901283655</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</si>
  <si>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</si>
  <si>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</si>
  <si>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</si>
  <si>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</si>
  <si>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</si>
  <si>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901676410</t>
  </si>
  <si>
    <t>INTERDEPORTES SAS</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</si>
  <si>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</si>
  <si>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</si>
  <si>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</si>
  <si>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</si>
  <si>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819005003</t>
  </si>
  <si>
    <t>COSTADENT SAS</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</si>
  <si>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</si>
  <si>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</si>
  <si>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</si>
  <si>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</si>
  <si>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OLGA MARIA DE LA ROSA MAESTRE</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</si>
  <si>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</si>
  <si>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</si>
  <si>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</si>
  <si>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</si>
  <si>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</si>
  <si>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</si>
  <si>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</si>
  <si>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</si>
  <si>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</si>
  <si>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</si>
  <si>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</si>
  <si>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</si>
  <si>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</si>
  <si>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</si>
  <si>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</si>
  <si>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</si>
  <si>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</si>
  <si>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900173983</t>
  </si>
  <si>
    <t>INTERLUD SAS</t>
  </si>
  <si>
    <t>SUMINISTRO DE ALIMENTOS PREPARADOS Y BEBIDAS PARA SER ENTREGADOS EN JORNADAS DE TRABAJO A PERSONAL INSTITUCIONAL EN LAS INSTALACIONES DE LA UNIVERSIDAD DEL MAGDALENA</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</si>
  <si>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</si>
  <si>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</si>
  <si>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</si>
  <si>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</si>
  <si>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</si>
  <si>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</si>
  <si>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</si>
  <si>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</si>
  <si>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</si>
  <si>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SUMINISTRO DE ELEMENTOS DE ASEO Y CAFETERÍA PARA LA ATENCIÓN AL PERSONAL ACADÉMICO ADMINISTRATIVO EVENTOS INSTITUCIONALES Y GARANTIZAR LOS ELEMENTOS DE ASEO MÍNIMOS PARA DOTAR LAS UNIDADES SANITARIAS</t>
  </si>
  <si>
    <t>CO1.REQ.5923650</t>
  </si>
  <si>
    <t>OSM-DAD-0005-2024</t>
  </si>
  <si>
    <t>https://community.secop.gov.co/Public/Tendering/OpportunityDetail/Index?noticeUID=CO1.NTC.5813530</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</si>
  <si>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</si>
  <si>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</si>
  <si>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</si>
  <si>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CO1.REQ.5922978</t>
  </si>
  <si>
    <t>OSM-DAD-0004-2024</t>
  </si>
  <si>
    <t>https://community.secop.gov.co/Public/Tendering/OpportunityDetail/Index?noticeUID=CO1.NTC.5763711</t>
  </si>
  <si>
    <t>RAFAEL ROIMAN GARCIA LUNA</t>
  </si>
  <si>
    <t>900489512</t>
  </si>
  <si>
    <t>LOGISTICA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</si>
  <si>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</si>
  <si>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CO1.REQ.5873322</t>
  </si>
  <si>
    <t>OSM-DAD-0003-2024</t>
  </si>
  <si>
    <t>https://community.secop.gov.co/Public/Tendering/OpportunityDetail/Index?noticeUID=CO1.NTC.5611487</t>
  </si>
  <si>
    <t>811009788</t>
  </si>
  <si>
    <t>DISTRACOM SA</t>
  </si>
  <si>
    <t>SUMINISTRO DE COMBUSTIBLES GASOLINA CORRIENTE ACPM EXTRA Y GNV PARA LOS VEHÍCULOS PERTENECIENTES AL PARQUE AUTOMOTOR PLANTAS ELÉCTRICAS Y MAQUINARIA AGRÍCOLA DE LA UNIVERSIDAD DEL MAGDALENA Y SUS SEDES ALTERNAS</t>
  </si>
  <si>
    <t>CO1.REQ.5721369</t>
  </si>
  <si>
    <t>OSM-DAD-0002-2024</t>
  </si>
  <si>
    <t>https://community.secop.gov.co/Public/Tendering/OpportunityDetail/Index?noticeUID=CO1.NTC.5606676</t>
  </si>
  <si>
    <t>901550798</t>
  </si>
  <si>
    <t>GP TECHNOLOGICAL ASSISTANCE SAS</t>
  </si>
  <si>
    <t>SUMINISTRO DE PARTES PARA MANTENIMIENTO CORRECTIVO DE COMPUTADORES DISPOSITIVOS ACTIVOS MENORES DE LA RED DE VOZ Y DATOS</t>
  </si>
  <si>
    <t>CO1.REQ.5716439</t>
  </si>
  <si>
    <t>OSM-DAD-0001-2024</t>
  </si>
  <si>
    <t>https://community.secop.gov.co/Public/Tendering/ContractNoticePhases/View?PPI=CO1.PPI.31558771&amp;isFromPublicArea=True&amp;isModal=False</t>
  </si>
  <si>
    <t>N</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</si>
  <si>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</si>
  <si>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</si>
  <si>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</si>
  <si>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</si>
  <si>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</si>
  <si>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</si>
  <si>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</si>
  <si>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</si>
  <si>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</si>
  <si>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</si>
  <si>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</si>
  <si>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</si>
  <si>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</si>
  <si>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</si>
  <si>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</si>
  <si>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</si>
  <si>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</si>
  <si>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</si>
  <si>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</si>
  <si>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</si>
  <si>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</si>
  <si>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</si>
  <si>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</si>
  <si>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</si>
  <si>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</si>
  <si>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</si>
  <si>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</si>
  <si>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</si>
  <si>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</si>
  <si>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</si>
  <si>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</si>
  <si>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</si>
  <si>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</si>
  <si>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</si>
  <si>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</si>
  <si>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</si>
  <si>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</si>
  <si>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</si>
  <si>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</si>
  <si>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</si>
  <si>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</si>
  <si>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</si>
  <si>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</si>
  <si>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</si>
  <si>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</si>
  <si>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</si>
  <si>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</si>
  <si>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</si>
  <si>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</si>
  <si>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</si>
  <si>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</si>
  <si>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</si>
  <si>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</si>
  <si>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</si>
  <si>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</si>
  <si>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MILVIDA MARIA SUAREZ FLOREZ</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</si>
  <si>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</si>
  <si>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</si>
  <si>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</si>
  <si>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</si>
  <si>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</si>
  <si>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</si>
  <si>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</si>
  <si>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</si>
  <si>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</si>
  <si>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</si>
  <si>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</si>
  <si>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</si>
  <si>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</si>
  <si>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</si>
  <si>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</si>
  <si>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</si>
  <si>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</si>
  <si>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</si>
  <si>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</si>
  <si>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</si>
  <si>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</si>
  <si>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</si>
  <si>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</si>
  <si>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</si>
  <si>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</si>
  <si>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</si>
  <si>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</si>
  <si>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</si>
  <si>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WILSON VELASQUEZ BASTIDAS</t>
  </si>
  <si>
    <t>860012336</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</si>
  <si>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</si>
  <si>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</si>
  <si>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</si>
  <si>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</si>
  <si>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</si>
  <si>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</si>
  <si>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</si>
  <si>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</si>
  <si>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</si>
  <si>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</si>
  <si>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901625133</t>
  </si>
  <si>
    <t>GACAR INGENIERIA Y CONSULTORIA SAS</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</si>
  <si>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</si>
  <si>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</si>
  <si>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</si>
  <si>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</si>
  <si>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</si>
  <si>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</si>
  <si>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</si>
  <si>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</si>
  <si>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</si>
  <si>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</si>
  <si>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</si>
  <si>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</si>
  <si>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</si>
  <si>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</si>
  <si>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</si>
  <si>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</si>
  <si>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900726297</t>
  </si>
  <si>
    <t>BUSSINES TECHNOLOGY HELP SAS</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</si>
  <si>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</si>
  <si>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</si>
  <si>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</si>
  <si>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</si>
  <si>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</si>
  <si>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INDEXA SYSTEMS SAS</t>
  </si>
  <si>
    <t>SERVICIO DE RENOVACIÓN POR 12 MESES DE LA SUITE ADOBE CREATIVE CLOUD</t>
  </si>
  <si>
    <t>CO1.REQ.5978332</t>
  </si>
  <si>
    <t>OPS-DAD-0062-2024</t>
  </si>
  <si>
    <t>https://community.secop.gov.co/Public/Tendering/OpportunityDetail/Index?noticeUID=CO1.NTC.5843561</t>
  </si>
  <si>
    <t>85469041</t>
  </si>
  <si>
    <t>JORGE LUIS GARCIA GOMEZ</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</si>
  <si>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</si>
  <si>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</si>
  <si>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</si>
  <si>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</si>
  <si>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</si>
  <si>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</si>
  <si>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</si>
  <si>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</si>
  <si>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</si>
  <si>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</si>
  <si>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</si>
  <si>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</si>
  <si>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</si>
  <si>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</si>
  <si>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</si>
  <si>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</si>
  <si>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</si>
  <si>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</si>
  <si>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</si>
  <si>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</si>
  <si>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</si>
  <si>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</si>
  <si>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</si>
  <si>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</si>
  <si>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</si>
  <si>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</si>
  <si>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819003317</t>
  </si>
  <si>
    <t>EDITORIAL MAGDALENA SA</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</si>
  <si>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</si>
  <si>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</si>
  <si>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</si>
  <si>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</si>
  <si>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</si>
  <si>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</si>
  <si>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</si>
  <si>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</si>
  <si>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</si>
  <si>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</si>
  <si>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</si>
  <si>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</si>
  <si>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</si>
  <si>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</si>
  <si>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</si>
  <si>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</si>
  <si>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</si>
  <si>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</si>
  <si>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</si>
  <si>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</si>
  <si>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</si>
  <si>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</si>
  <si>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</si>
  <si>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</si>
  <si>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</si>
  <si>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</si>
  <si>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</si>
  <si>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</si>
  <si>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</si>
  <si>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</si>
  <si>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</si>
  <si>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</si>
  <si>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</si>
  <si>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</si>
  <si>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901758426</t>
  </si>
  <si>
    <t>GRUPO DE MEDIOS SAS</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</si>
  <si>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</si>
  <si>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</si>
  <si>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</si>
  <si>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</si>
  <si>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</si>
  <si>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</si>
  <si>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</si>
  <si>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</si>
  <si>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</si>
  <si>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</si>
  <si>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</si>
  <si>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</si>
  <si>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</si>
  <si>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</si>
  <si>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900692909</t>
  </si>
  <si>
    <t>IMPACTA PRODUCCIONES SAS EN REORGANIZACIÓN</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</si>
  <si>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</si>
  <si>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</si>
  <si>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</si>
  <si>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</si>
  <si>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</si>
  <si>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</si>
  <si>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</si>
  <si>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CO1.REQ.5903419</t>
  </si>
  <si>
    <t>OPS-DAD-0046-2024</t>
  </si>
  <si>
    <t>https://community.secop.gov.co/Public/Tendering/ContractNoticePhases/View?PPI=CO1.PPI.30383170&amp;isFromPublicArea=True&amp;isModal=False</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</si>
  <si>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</si>
  <si>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</si>
  <si>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</si>
  <si>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</si>
  <si>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</si>
  <si>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</si>
  <si>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</si>
  <si>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</si>
  <si>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</si>
  <si>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</si>
  <si>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900938372</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</si>
  <si>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</si>
  <si>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</si>
  <si>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</si>
  <si>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</si>
  <si>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</si>
  <si>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EIRA ROSARIO MADERA REYES</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</si>
  <si>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</si>
  <si>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</si>
  <si>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</si>
  <si>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</si>
  <si>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</si>
  <si>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</si>
  <si>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</si>
  <si>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</si>
  <si>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</si>
  <si>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</si>
  <si>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</si>
  <si>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</si>
  <si>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</si>
  <si>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</si>
  <si>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</si>
  <si>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</si>
  <si>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</si>
  <si>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</si>
  <si>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</si>
  <si>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</si>
  <si>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901572832</t>
  </si>
  <si>
    <t>ALF TECHNOLOGIES SAS</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</si>
  <si>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</si>
  <si>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</si>
  <si>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</si>
  <si>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</si>
  <si>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</si>
  <si>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</si>
  <si>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</si>
  <si>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</si>
  <si>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</si>
  <si>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</si>
  <si>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802005601</t>
  </si>
  <si>
    <t>FUMIABA SAS</t>
  </si>
  <si>
    <t>SERVICIO DE  FUMIGACIÓN Y CONTROL DE PLAGAS PARA LA UNIVERSIDAD DEL MAGDALENA CAMPUS PRINCIPAL Y SUS SEDES ALTERNAS</t>
  </si>
  <si>
    <t>CO1.REQ.5871851</t>
  </si>
  <si>
    <t>OPS-DAD-0036-2024</t>
  </si>
  <si>
    <t>https://community.secop.gov.co/Public/Tendering/OpportunityDetail/Index?noticeUID=CO1.NTC.5762167</t>
  </si>
  <si>
    <t>57293412</t>
  </si>
  <si>
    <t>SANDRA MILENA MENDIETA PUGLIESE</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</si>
  <si>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</si>
  <si>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</si>
  <si>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</si>
  <si>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</si>
  <si>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</si>
  <si>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</si>
  <si>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</si>
  <si>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</si>
  <si>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</si>
  <si>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</si>
  <si>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900244687</t>
  </si>
  <si>
    <t>INNOVACION &amp; DISEÑOS SAS</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</si>
  <si>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</si>
  <si>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</si>
  <si>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</si>
  <si>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</si>
  <si>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901794993</t>
  </si>
  <si>
    <t>EDSOLUTIONS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</si>
  <si>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</si>
  <si>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</si>
  <si>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</si>
  <si>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</si>
  <si>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85477624</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</si>
  <si>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</si>
  <si>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</si>
  <si>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</si>
  <si>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</si>
  <si>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860014923</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</si>
  <si>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</si>
  <si>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</si>
  <si>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</si>
  <si>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</si>
  <si>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</si>
  <si>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</si>
  <si>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</si>
  <si>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</si>
  <si>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</si>
  <si>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</si>
  <si>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</si>
  <si>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</si>
  <si>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</si>
  <si>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</si>
  <si>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</si>
  <si>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</si>
  <si>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</si>
  <si>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901208973</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</si>
  <si>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</si>
  <si>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</si>
  <si>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</si>
  <si>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</si>
  <si>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</si>
  <si>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</si>
  <si>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</si>
  <si>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</si>
  <si>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</si>
  <si>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</si>
  <si>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</si>
  <si>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</si>
  <si>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</si>
  <si>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</si>
  <si>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</si>
  <si>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</si>
  <si>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</si>
  <si>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</si>
  <si>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</si>
  <si>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901617504</t>
  </si>
  <si>
    <t>CASA GLAMEL EXCLUSIVE SAS</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</si>
  <si>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</si>
  <si>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</si>
  <si>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</si>
  <si>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</si>
  <si>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</si>
  <si>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</si>
  <si>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</si>
  <si>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</si>
  <si>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</si>
  <si>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</si>
  <si>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</si>
  <si>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</si>
  <si>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</si>
  <si>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</si>
  <si>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860001022</t>
  </si>
  <si>
    <t>CASA EDITORIAL EL TIEMPO SA</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</si>
  <si>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</si>
  <si>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</si>
  <si>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</si>
  <si>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</si>
  <si>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</si>
  <si>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</si>
  <si>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</si>
  <si>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CO1.REQ.5821017</t>
  </si>
  <si>
    <t>OPS-DAD-0019-2024</t>
  </si>
  <si>
    <t>https://community.secop.gov.co/Public/Tendering/OpportunityDetail/Index?noticeUID=CO1.NTC.5711646</t>
  </si>
  <si>
    <t>7144250</t>
  </si>
  <si>
    <t>ALBERTO ELIAS GONZALEZ IGUARAN</t>
  </si>
  <si>
    <t>SERVICIO DE CERRAJERÍA PARA LA UNIVERSIDAD DEL MAGDALENA Y SUS SEDES ALTERNAS INCLUYE REPUESTOS</t>
  </si>
  <si>
    <t>CO1.REQ.5819633</t>
  </si>
  <si>
    <t>OPS-DAD-0018-2024</t>
  </si>
  <si>
    <t>https://community.secop.gov.co/Public/Tendering/OpportunityDetail/Index?noticeUID=CO1.NTC.5708328</t>
  </si>
  <si>
    <t>890100477</t>
  </si>
  <si>
    <t>EL HERALDO SAS</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</si>
  <si>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</si>
  <si>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</si>
  <si>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</si>
  <si>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</si>
  <si>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</si>
  <si>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</si>
  <si>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</si>
  <si>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</si>
  <si>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</si>
  <si>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</si>
  <si>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</si>
  <si>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</si>
  <si>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</si>
  <si>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</si>
  <si>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</si>
  <si>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</si>
  <si>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</si>
  <si>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819007190</t>
  </si>
  <si>
    <t>REFRIMAGUS LTDA</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</si>
  <si>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</si>
  <si>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</si>
  <si>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</si>
  <si>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</si>
  <si>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</si>
  <si>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</si>
  <si>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</si>
  <si>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</si>
  <si>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</si>
  <si>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</si>
  <si>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</si>
  <si>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</si>
  <si>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</si>
  <si>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</si>
  <si>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901660591</t>
  </si>
  <si>
    <t>VTR TELECOM SAS</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</si>
  <si>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</si>
  <si>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</si>
  <si>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</si>
  <si>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</si>
  <si>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LUZ MARINA VIVES LACOUTURE</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</si>
  <si>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</si>
  <si>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</si>
  <si>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</si>
  <si>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</si>
  <si>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</si>
  <si>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</si>
  <si>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901050213</t>
  </si>
  <si>
    <t>PRODUCCIONES TERRITORIO SAMARIO SAS</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</si>
  <si>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</si>
  <si>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</si>
  <si>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</si>
  <si>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</si>
  <si>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39048924</t>
  </si>
  <si>
    <t>KAREN LORENA ZULUAGA PÉREZ</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</si>
  <si>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</si>
  <si>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</si>
  <si>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</si>
  <si>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</si>
  <si>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</si>
  <si>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901279448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</si>
  <si>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</si>
  <si>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</si>
  <si>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</si>
  <si>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</si>
  <si>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</si>
  <si>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</si>
  <si>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</si>
  <si>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</si>
  <si>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</si>
  <si>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</si>
  <si>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</si>
  <si>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</si>
  <si>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</si>
  <si>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</si>
  <si>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</si>
  <si>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</si>
  <si>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</si>
  <si>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</si>
  <si>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</si>
  <si>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</si>
  <si>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</si>
  <si>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</si>
  <si>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</si>
  <si>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</si>
  <si>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</si>
  <si>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</si>
  <si>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</si>
  <si>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</si>
  <si>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</si>
  <si>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901237267</t>
  </si>
  <si>
    <t>PROQUEST COLOMBIA SAS</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</si>
  <si>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</si>
  <si>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</si>
  <si>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</si>
  <si>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</si>
  <si>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</si>
  <si>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https://community.secop.gov.co/Public/Tendering/OpportunityDetail/Index?noticeUID=CO1.NTC.6034320&amp;isFromPublicArea=True&amp;isModal=False</t>
  </si>
  <si>
    <t>RICARDO ADRIAN TETE MIELES</t>
  </si>
  <si>
    <t xml:space="preserve">LAHERAL S.A.S. BIC </t>
  </si>
  <si>
    <t>COMPRA DE 50 ELEMENTOS PORTALIBROS CON LOGO EN LÁMINA ACRÍLICA CRISTAL DE 5.0 MM DE ESPESOR, NECESARIOS PARA EL FUNCIONAMIENTO DE LA LIBRERÍA EN LA CASA MUSEO GABO EN ARACATACA, EN MARCO DE LA CELEBRACIÓN DE LOS DIEZ AÑOS DE SU FALLECIMIENTO</t>
  </si>
  <si>
    <t>CO1.REQ.6144269</t>
  </si>
  <si>
    <t>ODC-VIN-0021-2024</t>
  </si>
  <si>
    <t>https://community.secop.gov.co/Public/Tendering/OpportunityDetail/Index?noticeUID=CO1.NTC.6034277&amp;isFromPublicArea=True&amp;isModal=False</t>
  </si>
  <si>
    <t>ROCÍO DEL PILAR GARCÍA URUEÑA</t>
  </si>
  <si>
    <t>KRISLY MARIA PALACIO SANCHEZ</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</si>
  <si>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</si>
  <si>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CO1.REQ.6144236</t>
  </si>
  <si>
    <t>ODC-VIN-0020-2024</t>
  </si>
  <si>
    <t>https://community.secop.gov.co/Public/Tendering/OpportunityDetail/Index?noticeUID=CO1.NTC.6002450&amp;isFromPublicArea=True&amp;isModal=False</t>
  </si>
  <si>
    <t>LYDA RAQUEL CASTRO GARCÍA</t>
  </si>
  <si>
    <t>LABORATORIOS PETROLEROS Y BIOLOGICOS DE COLOMBIA S.A.S</t>
  </si>
  <si>
    <t xml:space="preserve"> 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</si>
  <si>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CO1.REQ.6107262</t>
  </si>
  <si>
    <t>ODC-VIN-0019-2024</t>
  </si>
  <si>
    <t>https://community.secop.gov.co/Public/Tendering/OpportunityDetail/Index?noticeUID=CO1.NTC.5995354&amp;isFromPublicArea=True&amp;isModal=False.</t>
  </si>
  <si>
    <t>ANDREA CAROLINA CARDOSO DIAZ</t>
  </si>
  <si>
    <t>SOLEY DE JESUS BARBOSA MERIñO</t>
  </si>
  <si>
    <t xml:space="preserve"> 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</si>
  <si>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CO1.REQ.6101946</t>
  </si>
  <si>
    <t>ODC-VIN-0018-2024</t>
  </si>
  <si>
    <t>https://community.secop.gov.co/Public/Tendering/OpportunityDetail/Index?noticeUID=CO1.NTC.5961839&amp;isFromPublicArea=True&amp;isModal=False</t>
  </si>
  <si>
    <t>ELIAS GREGORIO GARCIA PEROZO</t>
  </si>
  <si>
    <t xml:space="preserve"> 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</si>
  <si>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CO1.REQ.6073185</t>
  </si>
  <si>
    <t>ODC-VIN-0017-2024</t>
  </si>
  <si>
    <t>https://community.secop.gov.co/Public/Tendering/OpportunityDetail/Index?noticeUID=CO1.NTC.5961674&amp;isFromPublicArea=True&amp;isModal=False</t>
  </si>
  <si>
    <t>SAEKO ISABEL GAITAN IBARRA</t>
  </si>
  <si>
    <t xml:space="preserve"> COMPRA DE MATERIALES E INSUMOS, EN MARCO DEL PROYECTO DE INVESTIGACIÛN: “IMPLEMENTACIÛN DE SISTEMAS PRODUCTIVOS EN LA PISCICULTURA MARINA DEL RÛBALO PARA EL FOMENTO DE SU PRODUCCIÛN EN EL DEPARTAMENTO DEL MAGDALENA</t>
  </si>
  <si>
    <t>CO1.REQ.6073046</t>
  </si>
  <si>
    <t>ODC-VIN-0016-2024</t>
  </si>
  <si>
    <t>https://community.secop.gov.co/Public/Tendering/OpportunityDetail/Index?noticeUID=CO1.NTC.5961939&amp;isFromPublicArea=True&amp;isModal=False</t>
  </si>
  <si>
    <t xml:space="preserve">  COMPRA DE ELEMENTOS DE CÓMPUTO REQUERIDOS POR LA EDITORIAL UNIMAGDALENA CON EL PROPÓSITO DE DIGITALIZAR LAS PUBLICACIONES ANTIGUAS IMPRESAS PARA SER SUBIDAS EN LAS PLATAFORMAS VIRTUALES DE MANERA GRATUITA PARA LA COMUNIDAD ACADÉMICA</t>
  </si>
  <si>
    <t>CO1.REQ.6073465</t>
  </si>
  <si>
    <t>ODC-VIN-0015-2024</t>
  </si>
  <si>
    <t>https://community.secop.gov.co/Public/Tendering/OpportunityDetail/Index?noticeUID=CO1.NTC.5955142&amp;isFromPublicArea=True&amp;isModal=False</t>
  </si>
  <si>
    <t>CARMEN CECILIA CABALLERO</t>
  </si>
  <si>
    <t xml:space="preserve"> 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</si>
  <si>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CO1.REQ.6063096</t>
  </si>
  <si>
    <t>ODC-VIN-0014-2024</t>
  </si>
  <si>
    <t>https://community.secop.gov.co/Public/Tendering/OpportunityDetail/Index?noticeUID=CO1.NTC.5939843&amp;isFromPublicArea=True&amp;isModal=False</t>
  </si>
  <si>
    <t>ROCIO DEL PILAR GARCÍA URUEÑA</t>
  </si>
  <si>
    <t>MECANICA INDUSTRIAL W. RIAÑO S.A.S.</t>
  </si>
  <si>
    <t xml:space="preserve"> COMPRA DE DRAGA PARA RECOLECCIÓN DE MUESTRAS DE SEDIMENTOS, EN MARCO DEL PROYECTO DE INVESTIGACIÓN EXTERNO: “EFECTO DEL POLVILLO DE CARBÓN Y LOS MICROPLÁSTICOS EN EL DESARROLLO TEMPRANO DE ORGANISMOS ARRECIFALES</t>
  </si>
  <si>
    <t>CO1.REQ.6050039</t>
  </si>
  <si>
    <t>ODC-VIN-0013-2024</t>
  </si>
  <si>
    <t>https://community.secop.gov.co/Public/Tendering/OpportunityDetail/Index?noticeUID=CO1.NTC.5939564&amp;isFromPublicArea=True&amp;isModal=False</t>
  </si>
  <si>
    <t>MARIA TERESA MOJICA</t>
  </si>
  <si>
    <t xml:space="preserve"> COMPRA DE 10 GALONES DE ALCOHOL ANTISÉPTICO 70% EN MARCO DEL PROYECTO DE INVESTIGACIÓN "SARCOFÁGIDOS (DIPTERA: SARCOPHAGIDAE: SARCOPHAGINAE) DE IMPORTANCIA FORENSE EN UN GRADIENTE ALTITUDINAL EN LA SIERRA NEVADA DE SANTA MARTA</t>
  </si>
  <si>
    <t xml:space="preserve"> CO1.REQ.6049158</t>
  </si>
  <si>
    <t>ODC-VIN-0012-2024</t>
  </si>
  <si>
    <t>https://community.secop.gov.co/Public/Tendering/OpportunityDetail/Index?noticeUID=CO1.NTC.5939906&amp;isFromPublicArea=True&amp;isModal=False</t>
  </si>
  <si>
    <t xml:space="preserve"> COMPRA DE 7.5 GALONES DE ALCOHOL ANTISÉPTICO 70%, EN MARCO DEL PROYECTO DE INVESTIGACIÓN "LOS CALIFÓRIDOS (DIPTERA: CALLIPHORIDAE) DE SANTA MARTA, MAGDALENA: SINANTROPÍA Y MICROORGANISMOS ASOCIADOS".</t>
  </si>
  <si>
    <t>CO1.REQ.6049145</t>
  </si>
  <si>
    <t>ODC-VIN-0011-2024</t>
  </si>
  <si>
    <t>https://community.secop.gov.co/Public/Tendering/OpportunityDetail/Index?noticeUID=CO1.NTC.5939553&amp;isFromPublicArea=True&amp;isModal=False</t>
  </si>
  <si>
    <t>CAHOZ INVERSIONES SAS</t>
  </si>
  <si>
    <t xml:space="preserve"> 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</si>
  <si>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CO1.REQ.6048774</t>
  </si>
  <si>
    <t>ODC-VIN-0010-2024</t>
  </si>
  <si>
    <t>https://community.secop.gov.co/Public/Tendering/OpportunityDetail/Index?noticeUID=CO1.NTC.5933330&amp;isFromPublicArea=True&amp;isModal=False</t>
  </si>
  <si>
    <t>LUIS ARMANDO VILA SIERRA</t>
  </si>
  <si>
    <t xml:space="preserve"> 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</si>
  <si>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CO1.REQ.6043236</t>
  </si>
  <si>
    <t>ODC-VIN-0009-2024</t>
  </si>
  <si>
    <t>https://community.secop.gov.co/Public/Tendering/OpportunityDetail/Index?noticeUID=CO1.NTC.5933242&amp;isFromPublicArea=True&amp;isModal=False</t>
  </si>
  <si>
    <t>JUDITH MARGARITA BARROS GOMEZ</t>
  </si>
  <si>
    <t>ARTILAB SA</t>
  </si>
  <si>
    <t xml:space="preserve"> 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</si>
  <si>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CO1.REQ.6042881</t>
  </si>
  <si>
    <t>ODC-VIN-0008-2024</t>
  </si>
  <si>
    <t>https://community.secop.gov.co/Public/Tendering/OpportunityDetail/Index?noticeUID=CO1.NTC.5927389&amp;isFromPublicArea=True&amp;isModal=False</t>
  </si>
  <si>
    <t>JOSÉ DE LA CRUZ SIERRA ORTEGA</t>
  </si>
  <si>
    <t>APEXTEC S.A.S</t>
  </si>
  <si>
    <t xml:space="preserve"> COMPRA DE EQUIPOS DE CÓMPUTO (WORSTATIONS), EN MARCO DEL PROYECTO DE INVESTIGACIÓN EXTERNO: ENFOQUE DE PAISAJE SOSTENIBLE EN LA PRODUCCIÓN DE CACAO PREMIUM DE ORIGEN "SIERRA NEVADA" EN MUNICIPIOS PDET DEL DEPARTAMENTO DEL MAGDALENA Y
LA GUAJIRA</t>
  </si>
  <si>
    <t>CO1.REQ.6038712</t>
  </si>
  <si>
    <t>ODC-VIN-0007-2024</t>
  </si>
  <si>
    <t>https://community.secop.gov.co/Public/Tendering/OpportunityDetail/Index?noticeUID=CO1.NTC.5927316&amp;isFromPublicArea=True&amp;isModal=False</t>
  </si>
  <si>
    <t>LAIONELL JOSÉ POLO
ALVARADO</t>
  </si>
  <si>
    <t xml:space="preserve"> COMPRA OCHO (08) INSTRUMENTOS DE VALORACIÓN PSICOLÓGICA D2 - R PIN E-PERFIL, PARA EL DESARROLLO DE LOS PROCESOS QUE ADELANTA LA DIRECCIÓN CENTRO DE INVESTIGACIÓN EN ALTO RENDIMIENTO DEPORTIVO Y ESTUDIOS BIOMÉDICOS</t>
  </si>
  <si>
    <t>CO1.REQ.6038051</t>
  </si>
  <si>
    <t>ODC-VIN-0006-2024</t>
  </si>
  <si>
    <t>https://community.secop.gov.co/Public/Tendering/OpportunityDetail/Index?noticeUID=CO1.NTC.5927330&amp;isFromPublicArea=True&amp;isModal=False</t>
  </si>
  <si>
    <t>SUMINISTROS CLINICOS ISLA SAS</t>
  </si>
  <si>
    <t xml:space="preserve"> 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</si>
  <si>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CO1.REQ.6037168</t>
  </si>
  <si>
    <t>ODC-VIN-0005-2024</t>
  </si>
  <si>
    <t>https://community.secop.gov.co/Public/Tendering/OpportunityDetail/Index?noticeUID=CO1.NTC.5879732</t>
  </si>
  <si>
    <t>BLAMIS DOTACIONES
LABORATORIO S.A.S</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</si>
  <si>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</si>
  <si>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CO1.REQ.5989332</t>
  </si>
  <si>
    <t>ODC-VIN-0004-2024</t>
  </si>
  <si>
    <t>https://community.secop.gov.co/Public/Tendering/OpportunityDetail/Index?noticeUID=CO1.NTC.5847763</t>
  </si>
  <si>
    <t>JORGE LUIS REYES CARREÑO</t>
  </si>
  <si>
    <t>COMPRA DE MATERIALES REQUERIDOS PARA EL DESARROLLO DEL "TALLER DE RESTAURACIÓN DE PIEZAS ARQUEOLÓGICAS</t>
  </si>
  <si>
    <t>CO1.REQ.5955564</t>
  </si>
  <si>
    <t>ODC-VIN-0003-2024</t>
  </si>
  <si>
    <t>https://community.secop.gov.co/Public/Tendering/OpportunityDetail/Index?noticeUID=CO1.NTC.5809927</t>
  </si>
  <si>
    <t>PANAMERICANA LIBRERIA Y PAPELERIA  SA</t>
  </si>
  <si>
    <t>COMPRA DE SIETE (07) TARJETAS DE REGALO EN MARCO DEL HOMENAJE “RECONOCIMIENTO EN MARCO DEL DÍA DE LA MUJER INVESTIGADORA, INNOVADORA Y CREADORA UNIMAGDALENA</t>
  </si>
  <si>
    <t>CO1.REQ.5915509</t>
  </si>
  <si>
    <t>ODC-VIN-0002-2024</t>
  </si>
  <si>
    <t>https://community.secop.gov.co/Public/Tendering/OpportunityDetail/Index?noticeUID=CO1.NTC.5807276</t>
  </si>
  <si>
    <t>JORGE ENRIQUE ELIAS CARO</t>
  </si>
  <si>
    <t>INDUSTRIA COLOMBIANA DE
MOTOCICLETAS YAMAHA S A</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</si>
  <si>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</si>
  <si>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CO1.REQ.5915291</t>
  </si>
  <si>
    <t>ODC-VIN-0001-2024</t>
  </si>
  <si>
    <t>https://community.secop.gov.co/Public/Tendering/OpportunityDetail/Index?noticeUID=CO1.NTC.5765193</t>
  </si>
  <si>
    <t>NURY CECILIA JACOME HENRY</t>
  </si>
  <si>
    <t>ARRENDAMIENTO DE UN (01) MÓDULO METÁLICO, NECESARIO PARA EL DESARROLLO DE LAS ACTIVIDADES DE APROPIACIÓN SOCIAL DEL CONOCIMIENTO, CON LAS SIGUIENTES CARACTERÍSTICAS: MODULO METÁLICO DE 20FT (6M APROX.) PARA OFICINA</t>
  </si>
  <si>
    <t>CO1.REQ.5874683</t>
  </si>
  <si>
    <t>ODA-VIN-0003-2024</t>
  </si>
  <si>
    <t>https://community.secop.gov.co/Public/Tendering/OpportunityDetail/Index?noticeUID=CO1.NTC.5740285&amp;isFromPublicArea=True&amp;isModal=False</t>
  </si>
  <si>
    <t>LARRY ANTONIO JIMENEZ FERBANS</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</si>
  <si>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</si>
  <si>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CO1.REQ.5849494</t>
  </si>
  <si>
    <t>ODA-VIN-0002-2024</t>
  </si>
  <si>
    <t>https://community.secop.gov.co/Public/Tendering/OpportunityDetail/Index?noticeUID=CO1.NTC.5705709</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</si>
  <si>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</si>
  <si>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CO1.REQ.5814018</t>
  </si>
  <si>
    <t>ODA-VIN-0001-2024</t>
  </si>
  <si>
    <t>https://community.secop.gov.co/Public/Tendering/OpportunityDetail/Index?noticeUID=CO1.NTC.6033999&amp;isFromPublicArea=True&amp;isModal=False</t>
  </si>
  <si>
    <t>ISOMETRIC GRAPHIC SOLUTIONS
S.A.S.</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</si>
  <si>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</si>
  <si>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 xml:space="preserve"> CO1.REQ.6145019</t>
  </si>
  <si>
    <t>OSM-VIN-0004-2024</t>
  </si>
  <si>
    <t>https://community.secop.gov.co/Public/Tendering/OpportunityDetail/Index?noticeUID=CO1.NTC.5961133&amp;isFromPublicArea=True&amp;isModal=False</t>
  </si>
  <si>
    <t xml:space="preserve"> 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</si>
  <si>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CO1.REQ.6072479</t>
  </si>
  <si>
    <t>OSM-VIN-0003-2024</t>
  </si>
  <si>
    <t>https://community.secop.gov.co/Public/Tendering/OpportunityDetail/Index?noticeUID=CO1.NTC.5739868&amp;isFromPublicArea=True&amp;isModal=False</t>
  </si>
  <si>
    <t>VIAJES Y TURISMO MUNDIALES SAS</t>
  </si>
  <si>
    <t>SUMINISTRO DE TIQUETES AÉREOS NACIONALES E INTERNACIONALES PARA FUNCIONARIOS, DOCENTES, CONTRATISTAS, INVITADOS, EGRESADOS Y ESTUDIANTES DE LA UNIVERSIDAD DEL MAGDALENA, EN MARCO A LOS OBJETIVOS MISIONALES DE LA VICERRECTORÍA DE INVESTIGACIÓN</t>
  </si>
  <si>
    <t>CO1.REQ.5849326</t>
  </si>
  <si>
    <t>OSM-VIN-0002-2024</t>
  </si>
  <si>
    <t>https://community.secop.gov.co/Public/Tendering/OpportunityDetail/Index?noticeUID=CO1.NTC.5688160&amp;isFromPublicArea=True&amp;isModal=False</t>
  </si>
  <si>
    <t>ALIMENTOS Y SERVICIOS S.M S.A.S.</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</si>
  <si>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</si>
  <si>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 xml:space="preserve"> CO1.REQ.5793813</t>
  </si>
  <si>
    <t>OSM-VIN-0001-2024</t>
  </si>
  <si>
    <t>https://community.secop.gov.co/Public/Tendering/OpportunityDetail/Index?noticeUID=CO1.NTC.6028648&amp;isFromPublicArea=True&amp;isModal=False</t>
  </si>
  <si>
    <t>FABIO SILVA VALLEJO</t>
  </si>
  <si>
    <t>YASMIN ROMERO EPIAYU</t>
  </si>
  <si>
    <t xml:space="preserve"> 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</si>
  <si>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CO1.REQ.6138203</t>
  </si>
  <si>
    <t>OAG-VIN-0005-2024</t>
  </si>
  <si>
    <t>https://community.secop.gov.co/Public/Tendering/OpportunityDetail/Index?noticeUID=CO1.NTC.5974619&amp;isFromPublicArea=True&amp;isModal=False</t>
  </si>
  <si>
    <t>IBETH NORIEGA HERAZO</t>
  </si>
  <si>
    <t>JAIME ALFREDO POMARES BRAVO</t>
  </si>
  <si>
    <t xml:space="preserve"> 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</si>
  <si>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CO1.REQ.6085912</t>
  </si>
  <si>
    <t>OAG-VIN-0004-2024</t>
  </si>
  <si>
    <t>https://community.secop.gov.co/Public/Tendering/OpportunityDetail/Index?noticeUID=CO1.NTC.5783204</t>
  </si>
  <si>
    <t>DIEGO ARMANDO SOLEDAD SANCHEZ</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</si>
  <si>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</si>
  <si>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CO1.REQ.5892495</t>
  </si>
  <si>
    <t>OAG-VIN-0003-2024</t>
  </si>
  <si>
    <t>https://community.secop.gov.co/Public/Tendering/OpportunityDetail/Index?noticeUID=CO1.NTC.5668465</t>
  </si>
  <si>
    <t>JUAN DIEGO MICAN GONZALEZ</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</si>
  <si>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</si>
  <si>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CO1.REQ.5777365</t>
  </si>
  <si>
    <t>OAG-VIN-0002-2024</t>
  </si>
  <si>
    <t>https://community.secop.gov.co/Public/Tendering/OpportunityDetail/Index?noticeUID=CO1.NTC.5562994</t>
  </si>
  <si>
    <t>ANA CAMARGO VELÁSQUEZ</t>
  </si>
  <si>
    <t>JULIO ANDRES REDONDO GOMEZ</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</si>
  <si>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</si>
  <si>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CO1.REQ.5671509</t>
  </si>
  <si>
    <t>OAG-VIN-0001-2024</t>
  </si>
  <si>
    <t>https://community.secop.gov.co/Public/Tendering/OpportunityDetail/Index?noticeUID=CO1.NTC.6043435&amp;isFromPublicArea=True&amp;isModal=False</t>
  </si>
  <si>
    <t>ALEXANDER DAZA CORREDOR</t>
  </si>
  <si>
    <t xml:space="preserve">COPY'S STUDENT SAS </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</si>
  <si>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</si>
  <si>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CO1.REQ.6152824</t>
  </si>
  <si>
    <t>OPS-VIN-0017-2024</t>
  </si>
  <si>
    <t>https://community.secop.gov.co/Public/Tendering/OpportunityDetail/Index?noticeUID=CO1.NTC.6034090&amp;isFromPublicArea=True&amp;isModal=False</t>
  </si>
  <si>
    <t>BLANCA DE ORO GENES</t>
  </si>
  <si>
    <t>COLEGIO MAYOR DE NUESTRA SEÑORA DEL ROSARIO</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</si>
  <si>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</si>
  <si>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 xml:space="preserve">CO1.REQ.6144662 </t>
  </si>
  <si>
    <t>OPS-VIN-0016-2024</t>
  </si>
  <si>
    <t>https://community.secop.gov.co/Public/Tendering/OpportunityDetail/Index?noticeUID=CO1.NTC.6028619&amp;isFromPublicArea=True&amp;isModal=False</t>
  </si>
  <si>
    <t>COOPERATIVA MULTIACTIVA DE SERVICIOS TECNICOS INTEGRALES Y ENERGIAS RENOVABLES</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</si>
  <si>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</si>
  <si>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CO1.REQ.6137680</t>
  </si>
  <si>
    <t>OPS-VIN-0015-2024</t>
  </si>
  <si>
    <t>https://community.secop.gov.co/Public/Tendering/OpportunityDetail/Index?noticeUID=CO1.NTC.6003405&amp;isFromPublicArea=True&amp;isModal=False</t>
  </si>
  <si>
    <t>CENTRO ELECTROMEDICO DEL CARIBE S.A.S.</t>
  </si>
  <si>
    <t xml:space="preserve"> SERVICIO TÉCNICO DE CALIBRACIÓN Y MANTENIMIENTO PREVENTIVO DE LOS EQUIPOS BIOMÉDICOS QUE SE UTILIZAN EN EL PROCESAMIENTO DE DIVERSAS MUESTRAS QUE SE REALIZAN LABORATORIO DE BIOLOGÍA MOLECULAR DEL CENTRO DE GENÉTICA Y BIOLOGÍA MOLECULAR DE LA UNIMAGDALENA</t>
  </si>
  <si>
    <t>CO1.REQ.6107522</t>
  </si>
  <si>
    <t>OPS-VIN-0014-2024</t>
  </si>
  <si>
    <t>https://community.secop.gov.co/Public/Tendering/OpportunityDetail/Index?noticeUID=CO1.NTC.5973903&amp;isFromPublicArea=True&amp;isModal=False</t>
  </si>
  <si>
    <t>RICARDO ADRIÁN TETE MIELES</t>
  </si>
  <si>
    <t>DESING &amp; QUALITY I.C SAS</t>
  </si>
  <si>
    <t xml:space="preserve"> 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</si>
  <si>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CO1.REQ.6085190</t>
  </si>
  <si>
    <t>OPS-VIN-0013-2024</t>
  </si>
  <si>
    <t>https://community.secop.gov.co/Public/Tendering/OpportunityDetail/Index?noticeUID=CO1.NTC.5939716&amp;isFromPublicArea=True&amp;isModal=False</t>
  </si>
  <si>
    <t>SIGMER YAMURUK QUIROGA CÁRDENAS</t>
  </si>
  <si>
    <t>LINA  RICO MULLER</t>
  </si>
  <si>
    <t xml:space="preserve"> SERVICIO DE MANTENIMIENTO DE EQUIPOS DE BUCEO EN EL MARCO DEL PROYECTO: “EFECTO DEL POLVILLO DE CARBÓN Y LOS MICROPLÁSTICOS EN EL DESARROLLO TEMPRANO DE ORGANISMOS ARRECIFALES</t>
  </si>
  <si>
    <t>CO1.REQ.6045088</t>
  </si>
  <si>
    <t>OPS-VIN-0012-2024</t>
  </si>
  <si>
    <t>https://community.secop.gov.co/Public/Tendering/OpportunityDetail/Index?noticeUID=CO1.NTC.5933314&amp;isFromPublicArea=True&amp;isModal=False</t>
  </si>
  <si>
    <t>RICARDO TETE MIELES</t>
  </si>
  <si>
    <t>XPRESS ESTUDIO GRAFICO Y DIGITAL S.A.</t>
  </si>
  <si>
    <t xml:space="preserve"> PRESTACIÓN DE SERVICIO DE EDICIÓN, REVISIÓN DE
ESTILO, DISEÑO Y DIAGRAMACIÓN DE LA "COLECCIÓN 500 AÑOS SANTA MARTA", CON EL PROPÓSITO DE CUMPLIR
CON LO ESTABLECIDO EN EL COMPROMISO CELEBRADO ENTRE LA CORPORACIÓN ANDINA DE FOMENTO (CAF) Y LA
UNIVERSIDAD DEL MAGDALENA</t>
  </si>
  <si>
    <t>CO1.REQ.6044804</t>
  </si>
  <si>
    <t>OPS-VIN-0011-2024</t>
  </si>
  <si>
    <t>https://community.secop.gov.co/Public/Tendering/OpportunityDetail/Index?noticeUID=CO1.NTC.5920158&amp;isFromPublicArea=True&amp;isModal=False</t>
  </si>
  <si>
    <t>JOSE GREGORIO HERNANDEZ BECERRA</t>
  </si>
  <si>
    <t xml:space="preserve"> SERVICIO TRANSPORTE TERRESTRE EN VEHÍCULOS TALES COMO: BUSES, BUSETAS, VANS, CAMIONETAS O CAMPEROS, NECESARIOS PARA LA REALIZACIÓN DE ACTIVIDADES DE CIENCIA, TECNOLOGÍA, INNOVACIÓN Y EMPRENDIMIENTO</t>
  </si>
  <si>
    <t>CO1.REQ.6030850</t>
  </si>
  <si>
    <t>OPS-VIN-0010-2024</t>
  </si>
  <si>
    <t>https://community.secop.gov.co/Public/Tendering/OpportunityDetail/Index?noticeUID=CO1.NTC.5879491</t>
  </si>
  <si>
    <t>HIPERTEXTO SOCIEDAD POR ACCIONES SIMPLIFICADAS</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</si>
  <si>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</si>
  <si>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CO1.REQ.5991144</t>
  </si>
  <si>
    <t>OPS-VIN-0009-2024</t>
  </si>
  <si>
    <t>https://community.secop.gov.co/Public/Tendering/OpportunityDetail/Index?noticeUID=CO1.NTC.5879086</t>
  </si>
  <si>
    <t>PRESTACIÓN DE SERVICIO DE IMPRESIÓN DE TODO TIPO DE OBRAS PRODUCIDA POR LA EDITORIAL – UNIMAGDALENA</t>
  </si>
  <si>
    <t>CO1.REQ.5990699</t>
  </si>
  <si>
    <t>OPS-VIN-0008-2024</t>
  </si>
  <si>
    <t>NO HA INICIADO</t>
  </si>
  <si>
    <t>https://community.secop.gov.co/Public/Tendering/OpportunityDetail/Index?noticeUID=CO1.NTC.5858087&amp;isFromPublicArea=True&amp;isModal=False</t>
  </si>
  <si>
    <t>CORPORACION DE FERIAS Y EXPOSICIONES SA USUARIO OPERADOR DE ZONA FRANCA</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</si>
  <si>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</si>
  <si>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CO1.REQ.5968983</t>
  </si>
  <si>
    <t>OPS-VIN-0007-2024</t>
  </si>
  <si>
    <t>https://community.secop.gov.co/Public/Tendering/OpportunityDetail/Index?noticeUID=CO1.NTC.5831673</t>
  </si>
  <si>
    <t>CARMEN CECILIA CABALLERO DOMÍNGUEZ</t>
  </si>
  <si>
    <t>XPRESS ESTUDIO GRAFICO Y
DIGITAL S.A.S</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</si>
  <si>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</si>
  <si>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CO1.REQ.5941783</t>
  </si>
  <si>
    <t>OPS-VIN-0006-2024</t>
  </si>
  <si>
    <t>https://community.secop.gov.co/Public/Tendering/OpportunityDetail/Index?noticeUID=CO1.NTC.5782556</t>
  </si>
  <si>
    <t>LYDA RAQUEL CASTRO GARCIA</t>
  </si>
  <si>
    <t>A M ASESORIA Y MANTENIMIENTO LTDA</t>
  </si>
  <si>
    <t>SERVICIO DE MANTENIMIENTO PREVENTIVO DEL TERMOCICLADOR EN TIEMPO REAL DEL CENTRO DE GENÉTICA Y BIOLOGÍA MOLECULAR DE LA UNIVERSIDAD DEL MAGDALENA.</t>
  </si>
  <si>
    <t>CO1.REQ.5892204</t>
  </si>
  <si>
    <t>OPS-VIN-0005-2024</t>
  </si>
  <si>
    <t>https://community.secop.gov.co/Public/Tendering/OpportunityDetail/Index?noticeUID=CO1.NTC.5722357</t>
  </si>
  <si>
    <t>ANGELICA LILIANA SILVA FRANCO</t>
  </si>
  <si>
    <t>ASESORÍAS PROFESIONALES A SU SERVICIO S.A.S.</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</si>
  <si>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</si>
  <si>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CO1.REQ.5828826</t>
  </si>
  <si>
    <t>OPS-VIN-0004-2024</t>
  </si>
  <si>
    <t>https://community.secop.gov.co/Public/Tendering/OpportunityDetail/Index?noticeUID=CO1.NTC.5704399</t>
  </si>
  <si>
    <t>ANDREA CARDOSO DÍAZ</t>
  </si>
  <si>
    <t>CORPORACION NATURAL SIG</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</si>
  <si>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</si>
  <si>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CO1.REQ.5812075</t>
  </si>
  <si>
    <t>OPS-VIN-0003-2024</t>
  </si>
  <si>
    <t>https://community.secop.gov.co/Public/Tendering/OpportunityDetail/Index?noticeUID=CO1.NTC.5698210</t>
  </si>
  <si>
    <t>KATHY ALEJANDRA SEGRERA ZAPATA</t>
  </si>
  <si>
    <t>SERVICIO DE ALQUILER DE MOBILIARIO PARA EL DESARROLLO DE LOS EVENTOS ORGANIZADOS POR LA DIRECCIÓN DE TRANSFERENCIA DE CONOCIMIENTO Y PROPIEDAD INTELECTUAL Y LA VICERRECTORÍA DE INVESTIGACIÓN</t>
  </si>
  <si>
    <t>CO1.REQ.5804242</t>
  </si>
  <si>
    <t>OPS-VIN-0002-2024</t>
  </si>
  <si>
    <t>https://community.secop.gov.co/Public/Tendering/OpportunityDetail/Index?noticeUID=CO1.NTC.5563108</t>
  </si>
  <si>
    <t>IMPACTA PRODUCCIONES SAS</t>
  </si>
  <si>
    <t>SERVICIO DE LOGÍSTICA NECESARIA PARA EL DESARROLLO DE LAS ACTIVIDADES DE CREACIÓN, DIVULGACIÓN ARTÍSTICA Y CULTURAL PARA LA REALIZACIÓN DEL CARNAVAL SAMARIO</t>
  </si>
  <si>
    <t>CO1.REQ.5735620</t>
  </si>
  <si>
    <t>OPS-VIN-0001-2024</t>
  </si>
  <si>
    <t>https://community.secop.gov.co/Public/Tendering/ContractNoticePhases/View?PPI=CO1.PPI.31421129&amp;isFromPublicArea=True&amp;isModal=False</t>
  </si>
  <si>
    <t>UBALDO ENRIQUE RODRÍGUEZ DE ÁVILA</t>
  </si>
  <si>
    <t>EDWIN BELISARIO CALDERON AGUILERA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</si>
  <si>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</si>
  <si>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 xml:space="preserve"> CO1.REQ.6152869</t>
  </si>
  <si>
    <t>OPSP-VIN-0157-2024</t>
  </si>
  <si>
    <t>https://community.secop.gov.co/Public/Tendering/OpportunityDetail/Index?noticeUID=CO1.NTC.6043442&amp;isFromPublicArea=True&amp;isModal=False</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</si>
  <si>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</si>
  <si>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CO1.REQ.6152967</t>
  </si>
  <si>
    <t>OPSP-VIN-0156-2024</t>
  </si>
  <si>
    <t>https://community.secop.gov.co/Public/Tendering/OpportunityDetail/Index?noticeUID=CO1.NTC.6034120&amp;isFromPublicArea=True&amp;isModal=False</t>
  </si>
  <si>
    <t>UBALDO ENRIQUE RODRIGUEZ DE AVILA</t>
  </si>
  <si>
    <t>REYNALDO ANTONIO RODRIGUEZ
RODRIGUEZ</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</si>
  <si>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</si>
  <si>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CO1.REQ.6144896</t>
  </si>
  <si>
    <t>OPSP-VIN-0155-2024</t>
  </si>
  <si>
    <t>https://community.secop.gov.co/Public/Tendering/OpportunityDetail/Index?noticeUID=CO1.NTC.6046886&amp;isFromPublicArea=True&amp;isModal=False</t>
  </si>
  <si>
    <t>RICARDO
ADRIAN TETE MIELES</t>
  </si>
  <si>
    <t>DANIEL ALBERTO CASTRO FERREIRA</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</si>
  <si>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</si>
  <si>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CO1.REQ.6137510</t>
  </si>
  <si>
    <t>OPSP-VIN-0154-2024</t>
  </si>
  <si>
    <t>https://community.secop.gov.co/Public/Tendering/OpportunityDetail/Index?noticeUID=CO1.NTC.6028602&amp;isFromPublicArea=True&amp;isModal=False</t>
  </si>
  <si>
    <t>ELIAS GREGORIO GARCÍA PEROZO</t>
  </si>
  <si>
    <t>LUIS ENRIQUE TAMARA RUIZ</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</si>
  <si>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</si>
  <si>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CO1.REQ.6137064</t>
  </si>
  <si>
    <t>OPSP-VIN-0153-2024</t>
  </si>
  <si>
    <t>https://community.secop.gov.co/Public/Tendering/OpportunityDetail/Index?noticeUID=CO1.NTC.6028511&amp;isFromPublicArea=True&amp;isModal=False</t>
  </si>
  <si>
    <t>ELIANA
VERGARA VASQUEZ</t>
  </si>
  <si>
    <t>MARIA JESUS GONZÁLEZ PABÓN</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</si>
  <si>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</si>
  <si>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CO1.REQ.6137455</t>
  </si>
  <si>
    <t>OPSP-VIN-0152-2024</t>
  </si>
  <si>
    <t>https://community.secop.gov.co/Public/Tendering/OpportunityDetail/Index?noticeUID=CO1.NTC.6027488&amp;isFromPublicArea=True&amp;isModal=False</t>
  </si>
  <si>
    <t>MAYKOL CAMILO DELGADO CORREAL</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</si>
  <si>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</si>
  <si>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OTROS</t>
  </si>
  <si>
    <t>CO1.REQ.6139311</t>
  </si>
  <si>
    <t>OPSP-VIN-0151-2024</t>
  </si>
  <si>
    <t>https://community.secop.gov.co/Public/Tendering/OpportunityDetail/Index?noticeUID=CO1.NTC.6024771&amp;isFromPublicArea=True&amp;isModal=False</t>
  </si>
  <si>
    <t>ANA MARGARITA SALAS DE LA HOZ</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</si>
  <si>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</si>
  <si>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CO1.REQ.6132164</t>
  </si>
  <si>
    <t>OPSP-VIN-0150-2024</t>
  </si>
  <si>
    <t>https://community.secop.gov.co/Public/Tendering/OpportunityDetail/Index?noticeUID=CO1.NTC.6003040&amp;isFromPublicArea=True&amp;isModal=False</t>
  </si>
  <si>
    <t>CESAR
ENRIQUE TAMARIS TURIZO</t>
  </si>
  <si>
    <t>LUIS  ALFREDO RUBIO</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</si>
  <si>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</si>
  <si>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CO1.REQ.6114668</t>
  </si>
  <si>
    <t>OPSP-VIN-0149-2024</t>
  </si>
  <si>
    <t>https://community.secop.gov.co/Public/Tendering/OpportunityDetail/Index?noticeUID=CO1.NTC.6002600&amp;isFromPublicArea=True&amp;isModal=False</t>
  </si>
  <si>
    <t>CARMEN JOHANA REYNOSO ESCORCIA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</si>
  <si>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</si>
  <si>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CO1.REQ.6114703</t>
  </si>
  <si>
    <t>OPSP-VIN-0148-2024</t>
  </si>
  <si>
    <t>https://community.secop.gov.co/Public/Tendering/OpportunityDetail/Index?noticeUID=CO1.NTC.5987503&amp;isFromPublicArea=True&amp;isModal=False</t>
  </si>
  <si>
    <t>ELIANA VERGARA VASQUEZ</t>
  </si>
  <si>
    <t>LAURA CAROLINA MANTILLA ROMO</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</si>
  <si>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</si>
  <si>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CO1.REQ.6095729</t>
  </si>
  <si>
    <t>OPSP-VIN-0147-2024</t>
  </si>
  <si>
    <t>https://community.secop.gov.co/Public/Tendering/OpportunityDetail/Index?noticeUID=CO1.NTC.5961154&amp;isFromPublicArea=True&amp;isModal=False</t>
  </si>
  <si>
    <t>LAURA CECILIA CHAVES HERRERA</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</si>
  <si>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</si>
  <si>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CO1.REQ.6072506</t>
  </si>
  <si>
    <t>OPSP-VIN-0146-2024</t>
  </si>
  <si>
    <t>https://community.secop.gov.co/Public/Tendering/OpportunityDetail/Index?noticeUID=CO1.NTC.5960184&amp;isFromPublicArea=True&amp;isModal=False</t>
  </si>
  <si>
    <t>NEYDA ESTHER CUADRO MADERO</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</si>
  <si>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</si>
  <si>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CO1.REQ.6072136</t>
  </si>
  <si>
    <t>OPSP-VIN-0145-2024</t>
  </si>
  <si>
    <t>https://community.secop.gov.co/Public/Tendering/OpportunityDetail/Index?noticeUID=CO1.NTC.5962129&amp;isFromPublicArea=True&amp;isModal=False</t>
  </si>
  <si>
    <t>174 / 224</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</si>
  <si>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</si>
  <si>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</si>
  <si>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CO1.REQ.6066322</t>
  </si>
  <si>
    <t>OPSP-VIN-0144-2024</t>
  </si>
  <si>
    <t>https://community.secop.gov.co/Public/Tendering/OpportunityDetail/Index?noticeUID=CO1.NTC.5949483&amp;isFromPublicArea=True&amp;isModal=False</t>
  </si>
  <si>
    <t>ERIX JOSE GRANADOS OSPINO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</si>
  <si>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</si>
  <si>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CO1.REQ.6060275</t>
  </si>
  <si>
    <t>OPSP-VIN-0143-2024</t>
  </si>
  <si>
    <t>https://community.secop.gov.co/Public/Tendering/OpportunityDetail/Index?noticeUID=CO1.NTC.5949005&amp;isFromPublicArea=True&amp;isModal=False</t>
  </si>
  <si>
    <t>CRISTINA ISABEL HERNANDEZ LOZANO</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</si>
  <si>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</si>
  <si>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CO1.REQ.6059561</t>
  </si>
  <si>
    <t>OPSP-VIN-0142-2024</t>
  </si>
  <si>
    <t>https://community.secop.gov.co/Public/Tendering/OpportunityDetail/Index?noticeUID=CO1.NTC.5951937&amp;isFromPublicArea=True&amp;isModal=False</t>
  </si>
  <si>
    <t>IVAN ALFONSO VILLAMIL MARTINEZ</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</si>
  <si>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</si>
  <si>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CO1.REQ.6059603</t>
  </si>
  <si>
    <t>OPSP-VIN-0141-2024</t>
  </si>
  <si>
    <t>https://community.secop.gov.co/Public/Tendering/OpportunityDetail/Index?noticeUID=CO1.NTC.5939814&amp;isFromPublicArea=True&amp;isModal=False</t>
  </si>
  <si>
    <t>ANGIE PAHOLA COLORADO MARTINEZ</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</si>
  <si>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</si>
  <si>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CO1.REQ.6044877</t>
  </si>
  <si>
    <t>OPSP-VIN-0140-2024</t>
  </si>
  <si>
    <t>https://community.secop.gov.co/Public/Tendering/OpportunityDetail/Index?noticeUID=CO1.NTC.5950335&amp;isFromPublicArea=True&amp;isModal=False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</si>
  <si>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</si>
  <si>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</si>
  <si>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CO1.REQ.6061505</t>
  </si>
  <si>
    <t>OPSP-VIN-0139-2024</t>
  </si>
  <si>
    <t>https://community.secop.gov.co/Public/Tendering/OpportunityDetail/Index?noticeUID=CO1.NTC.5949688&amp;isFromPublicArea=True&amp;isModal=False</t>
  </si>
  <si>
    <t>CARLOS EDUARDO CABAS MERIÑO</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</si>
  <si>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</si>
  <si>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CO1.REQ.6061182</t>
  </si>
  <si>
    <t>OPSP-VIN-0138-2024</t>
  </si>
  <si>
    <t>https://community.secop.gov.co/Public/Tendering/OpportunityDetail/Index?noticeUID=CO1.NTC.5933035&amp;isFromPublicArea=True&amp;isModal=False</t>
  </si>
  <si>
    <t>MONICA LASTENIA ZULBARAN JIMENEZ</t>
  </si>
  <si>
    <t xml:space="preserve">JULIETH  OSORIO </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</si>
  <si>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</si>
  <si>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 xml:space="preserve"> CO1.REQ.6043255</t>
  </si>
  <si>
    <t>OPSP-VIN-0137-2024</t>
  </si>
  <si>
    <t>https://community.secop.gov.co/Public/Tendering/OpportunityDetail/Index?noticeUID=CO1.NTC.5918389&amp;isFromPublicArea=True&amp;isModal=False</t>
  </si>
  <si>
    <t>ROCÍO DEL
PILAR GARCÍA URUEÑA</t>
  </si>
  <si>
    <t>DAVID ENRIQUE LOPEZ ALFARO</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</si>
  <si>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</si>
  <si>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CO1.REQ.6029630</t>
  </si>
  <si>
    <t>OPSP-VIN-0136-2024</t>
  </si>
  <si>
    <t>https://community.secop.gov.co/Public/Tendering/OpportunityDetail/Index?noticeUID=CO1.NTC.5915215</t>
  </si>
  <si>
    <t>VICTOR MANUEL FLOREZ DIAZ</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</si>
  <si>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</si>
  <si>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CO1.REQ.6025687</t>
  </si>
  <si>
    <t>OPSP-VIN-0135-2024</t>
  </si>
  <si>
    <t>https://community.secop.gov.co/Public/Tendering/OpportunityDetail/Index?noticeUID=CO1.NTC.5915066</t>
  </si>
  <si>
    <t>ALVARO DE JESUS ORTIZ PADILLA</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</si>
  <si>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</si>
  <si>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CO1.REQ.6025960</t>
  </si>
  <si>
    <t>OPSP-VIN-0134-2024</t>
  </si>
  <si>
    <t>https://community.secop.gov.co/Public/Tendering/OpportunityDetail/Index?noticeUID=CO1.NTC.5889297</t>
  </si>
  <si>
    <t>LUIS JOSE CASTRILLO FERNANDEZ</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</si>
  <si>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</si>
  <si>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CO1.REQ.5999663</t>
  </si>
  <si>
    <t>OPSP-VIN-0133-2024</t>
  </si>
  <si>
    <t>https://community.secop.gov.co/Public/Tendering/OpportunityDetail/Index?noticeUID=CO1.NTC.5890546</t>
  </si>
  <si>
    <t>DIEGO ANDRES RESTREPO LEAL</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</si>
  <si>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</si>
  <si>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CO1.REQ.6001568</t>
  </si>
  <si>
    <t>OPSP-VIN-0132-2024</t>
  </si>
  <si>
    <t>https://community.secop.gov.co/Public/Tendering/OpportunityDetail/Index?noticeUID=CO1.NTC.5890418</t>
  </si>
  <si>
    <t>ALFREDO  CALDERA GUZMAN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</si>
  <si>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</si>
  <si>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CO1.REQ.6001548</t>
  </si>
  <si>
    <t>OPSP-VIN-0131-2024</t>
  </si>
  <si>
    <t>https://community.secop.gov.co/Public/Tendering/OpportunityDetail/Index?noticeUID=CO1.NTC.5889436</t>
  </si>
  <si>
    <t>PAULA ANDREA JIMENEZ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</si>
  <si>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</si>
  <si>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CO1.REQ.6000886</t>
  </si>
  <si>
    <t>OPSP-VIN-0130-2024</t>
  </si>
  <si>
    <t>https://community.secop.gov.co/Public/Tendering/OpportunityDetail/Index?noticeUID=CO1.NTC.5889313</t>
  </si>
  <si>
    <t>JASNEY  MOTTA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</si>
  <si>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</si>
  <si>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CO1.REQ.6000217</t>
  </si>
  <si>
    <t>OPSP-VIN-0129-2024</t>
  </si>
  <si>
    <t>https://community.secop.gov.co/Public/Tendering/OpportunityDetail/Index?noticeUID=CO1.NTC.5880333</t>
  </si>
  <si>
    <t>JESSICA ROCIO MORALES  RAMBAUT</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</si>
  <si>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</si>
  <si>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CO1.REQ.5992102</t>
  </si>
  <si>
    <t>OPSP-VIN-0128-2024</t>
  </si>
  <si>
    <t>https://community.secop.gov.co/Public/Tendering/OpportunityDetail/Index?noticeUID=CO1.NTC.5873025</t>
  </si>
  <si>
    <t>ADRIANO GUERRA</t>
  </si>
  <si>
    <t>JOSE BELTRAN MAESTRE NAVARRO</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</si>
  <si>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</si>
  <si>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CO1.REQ.5983472</t>
  </si>
  <si>
    <t>OPSP-VIN-0127-2024</t>
  </si>
  <si>
    <t>https://community.secop.gov.co/Public/Tendering/OpportunityDetail/Index?noticeUID=CO1.NTC.5856160&amp;isFromPublicArea=True&amp;isModal=False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</si>
  <si>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</si>
  <si>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</si>
  <si>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CO1.REQ.5967226</t>
  </si>
  <si>
    <t>OPSP-VIN-0126-2024</t>
  </si>
  <si>
    <t>https://community.secop.gov.co/Public/Tendering/OpportunityDetail/Index?noticeUID=CO1.NTC.5856324&amp;isFromPublicArea=True&amp;isModal=False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</si>
  <si>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</si>
  <si>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CO1.REQ.5966498</t>
  </si>
  <si>
    <t>OPSP-VIN-0125-2024</t>
  </si>
  <si>
    <t>https://community.secop.gov.co/Public/Tendering/OpportunityDetail/Index?noticeUID=CO1.NTC.5847902</t>
  </si>
  <si>
    <t>DEWAR ENRIQUE LOPEZ MORGAN</t>
  </si>
  <si>
    <t>MARA PAOLA OLMEDO ESPINOZA</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</si>
  <si>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</si>
  <si>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CO1.REQ.5955636</t>
  </si>
  <si>
    <t>OPSP-VIN-0124-2024</t>
  </si>
  <si>
    <t>https://community.secop.gov.co/Public/Tendering/OpportunityDetail/Index?noticeUID=CO1.NTC.5839454</t>
  </si>
  <si>
    <t>RASINE RAVELO MENDÉZ</t>
  </si>
  <si>
    <t>ANA MARIA CUDRIS CARRANZA</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</si>
  <si>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</si>
  <si>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CO1.REQ.5950148</t>
  </si>
  <si>
    <t>OPSP-VIN-0123-2024</t>
  </si>
  <si>
    <t>https://community.secop.gov.co/Public/Tendering/OpportunityDetail/Index?noticeUID=CO1.NTC.5839964</t>
  </si>
  <si>
    <t>MIGUEL ANGEL JIMENEZ JACQUIN</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</si>
  <si>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</si>
  <si>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CO1.REQ.5950369</t>
  </si>
  <si>
    <t>OPSP-VIN-0122-2024</t>
  </si>
  <si>
    <t>https://community.secop.gov.co/Public/Tendering/OpportunityDetail/Index?noticeUID=CO1.NTC.5831706&amp;isFromPublicArea=True&amp;isModal=False</t>
  </si>
  <si>
    <t>CARMEN
CECILIA CABALLERO DOMÍNGUEZ</t>
  </si>
  <si>
    <t>YILMAR DANIEL POLO ALTUVE</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</si>
  <si>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</si>
  <si>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CO1.REQ.5941885</t>
  </si>
  <si>
    <t>OPSP-VIN-0121-2024</t>
  </si>
  <si>
    <t>https://community.secop.gov.co/Public/Tendering/OpportunityDetail/Index?noticeUID=CO1.NTC.5820731</t>
  </si>
  <si>
    <t>CARLOS MIGUEL RODRIGUEZ MORENO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</si>
  <si>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</si>
  <si>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CO1.REQ.5930653</t>
  </si>
  <si>
    <t>OPSP-VIN-0120-2024</t>
  </si>
  <si>
    <t>https://community.secop.gov.co/Public/Tendering/OpportunityDetail/Index?noticeUID=CO1.NTC.5820621</t>
  </si>
  <si>
    <t>MARIA  PAZ  MONTENEGRO BARRANCO</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</si>
  <si>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</si>
  <si>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CO1.REQ.5924141</t>
  </si>
  <si>
    <t>OPSP-VIN-0119-2024</t>
  </si>
  <si>
    <t>https://community.secop.gov.co/Public/Tendering/OpportunityDetail/Index?noticeUID=CO1.NTC.5820392</t>
  </si>
  <si>
    <t>ROCIÓ DEL PILAR GARCÍA URUEÑA</t>
  </si>
  <si>
    <t>ELIANA MARGARITA PINEDA MUNIVE</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</si>
  <si>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</si>
  <si>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CO1.REQ.5923586</t>
  </si>
  <si>
    <t>OPSP-VIN-0118-2024</t>
  </si>
  <si>
    <t>https://community.secop.gov.co/Public/Tendering/OpportunityDetail/Index?noticeUID=CO1.NTC.5820402</t>
  </si>
  <si>
    <t>FANNY TATIANA GONZALEZ GAVIRIA</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</si>
  <si>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</si>
  <si>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CO1.REQ.5923536</t>
  </si>
  <si>
    <t>OPSP-VIN-0117-2024</t>
  </si>
  <si>
    <t>https://community.secop.gov.co/Public/Tendering/OpportunityDetail/Index?noticeUID=CO1.NTC.5799530</t>
  </si>
  <si>
    <t>JANWAR YESID MORENO CORTES</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</si>
  <si>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</si>
  <si>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CO1.REQ.5909233</t>
  </si>
  <si>
    <t>OPSP-VIN-0116-2024</t>
  </si>
  <si>
    <t>https://community.secop.gov.co/Public/Tendering/OpportunityDetail/Index?noticeUID=CO1.NTC.5791740&amp;isFromPublicArea=True&amp;isModal=False</t>
  </si>
  <si>
    <t>WENDY LORAYNE LOPEZ PICON</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</si>
  <si>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</si>
  <si>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CO1.REQ.5900986</t>
  </si>
  <si>
    <t>OPSP-VIN-0115-2024</t>
  </si>
  <si>
    <t>https://community.secop.gov.co/Public/Tendering/OpportunityDetail/Index?noticeUID=CO1.NTC.5783280</t>
  </si>
  <si>
    <t>ANA CAMARGO VELASQUEZ</t>
  </si>
  <si>
    <t>CARLOS ARTURO RODRIGUEZ CABRERA</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</si>
  <si>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</si>
  <si>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CO1.REQ.5892897</t>
  </si>
  <si>
    <t>OPSP-VIN-0114-2024</t>
  </si>
  <si>
    <t>https://community.secop.gov.co/Public/Tendering/OpportunityDetail/Index?noticeUID=CO1.NTC.5785028</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</si>
  <si>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</si>
  <si>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CO1.REQ.5894925</t>
  </si>
  <si>
    <t>OPSP-VIN-0113-2024</t>
  </si>
  <si>
    <t>https://community.secop.gov.co/Public/Tendering/OpportunityDetail/Index?noticeUID=CO1.NTC.5784401</t>
  </si>
  <si>
    <t>GISELA CHIQUINCHIRA RODRIGUEZ ESCALANTE</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</si>
  <si>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</si>
  <si>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CO1.REQ.5894066</t>
  </si>
  <si>
    <t>OPSP-VIN-0112-2024</t>
  </si>
  <si>
    <t>https://community.secop.gov.co/Public/Tendering/OpportunityDetail/Index?noticeUID=CO1.NTC.5783828</t>
  </si>
  <si>
    <t>TONY RICARDO NARVAEZ PEREZ</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</si>
  <si>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</si>
  <si>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CO1.REQ.5893518</t>
  </si>
  <si>
    <t>OPSP-VIN-0111-2024</t>
  </si>
  <si>
    <t>https://community.secop.gov.co/Public/Tendering/OpportunityDetail/Index?noticeUID=CO1.NTC.5783523</t>
  </si>
  <si>
    <t>ANDERSON STIVEN PEREZ FONTALVO</t>
  </si>
  <si>
    <t>CO1.REQ.5893089</t>
  </si>
  <si>
    <t>OPSP-VIN-0110-2024</t>
  </si>
  <si>
    <t>https://community.secop.gov.co/Public/Tendering/OpportunityDetail/Index?noticeUID=CO1.NTC.5766142</t>
  </si>
  <si>
    <t>MARÍA A. NEGRITTO CHEBEL</t>
  </si>
  <si>
    <t>ROSANA  LONDOÑO GONZALEZ</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</si>
  <si>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</si>
  <si>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CO1.REQ.5876001</t>
  </si>
  <si>
    <t>OPSP-VIN-0109-2024</t>
  </si>
  <si>
    <t>https://community.secop.gov.co/Public/Tendering/OpportunityDetail/Index?noticeUID=CO1.NTC.5765738</t>
  </si>
  <si>
    <t>JORGE REYES CARREÑO</t>
  </si>
  <si>
    <t>CARLOS CALIXTO ARIAS  REDONDO</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</si>
  <si>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</si>
  <si>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CO1.REQ.5875502</t>
  </si>
  <si>
    <t>OPSP-VIN-0108-2024</t>
  </si>
  <si>
    <t>https://community.secop.gov.co/Public/Tendering/OpportunityDetail/Index?noticeUID=CO1.NTC.5765049</t>
  </si>
  <si>
    <t>LUZ HELENA MOJICA LOPEZ</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</si>
  <si>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</si>
  <si>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CO1.REQ.5874642</t>
  </si>
  <si>
    <t>OPSP-VIN-0107-2024</t>
  </si>
  <si>
    <t>https://community.secop.gov.co/Public/Tendering/OpportunityDetail/Index?noticeUID=CO1.NTC.5764831</t>
  </si>
  <si>
    <t>DARIO  VEGA DIAZ</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</si>
  <si>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</si>
  <si>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CO1.REQ.5866959</t>
  </si>
  <si>
    <t>OPSP-VIN-0106-2024</t>
  </si>
  <si>
    <t>https://community.secop.gov.co/Public/Tendering/OpportunityDetail/Index?noticeUID=CO1.NTC.5764950</t>
  </si>
  <si>
    <t>SIGMER QUIROGA</t>
  </si>
  <si>
    <t>Luciani Andrea Pertuz Mendez</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</si>
  <si>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</si>
  <si>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CO1.REQ.5866290</t>
  </si>
  <si>
    <t>OPSP-VIN-0105-2024</t>
  </si>
  <si>
    <t>https://community.secop.gov.co/Public/Tendering/OpportunityDetail/Index?noticeUID=CO1.NTC.5764944</t>
  </si>
  <si>
    <t>LUIS ALBERTO RUEDA SOLANO</t>
  </si>
  <si>
    <t>IMAEL  VARGAS MONTENEGRO</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</si>
  <si>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</si>
  <si>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CO1.REQ.5865861</t>
  </si>
  <si>
    <t>OPSP-VIN-0104-2024</t>
  </si>
  <si>
    <t>https://community.secop.gov.co/Public/Tendering/OpportunityDetail/Index?noticeUID=CO1.NTC.5763852</t>
  </si>
  <si>
    <t>ADRIANO ISRAEL GUERRA</t>
  </si>
  <si>
    <t>WILLIAN JOSE HERNANDEZ OSPINO</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</si>
  <si>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</si>
  <si>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CO1.REQ.5865688</t>
  </si>
  <si>
    <t>OPSP-VIN-0103-2024</t>
  </si>
  <si>
    <t>https://community.secop.gov.co/Public/Tendering/OpportunityDetail/Index?noticeUID=CO1.NTC.5722353</t>
  </si>
  <si>
    <t>SHESTER JESUS CAMPO SIERRA</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</si>
  <si>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</si>
  <si>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CO1.REQ.5828566</t>
  </si>
  <si>
    <t>OPSP-VIN-0102-2024</t>
  </si>
  <si>
    <t>https://community.secop.gov.co/Public/Tendering/OpportunityDetail/Index?noticeUID=CO1.NTC.5704663</t>
  </si>
  <si>
    <t>JUAN CARLOS MONROY RODRIGUEZ</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</si>
  <si>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</si>
  <si>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CO1.REQ.5812108</t>
  </si>
  <si>
    <t>OPSP-VIN-0101-2024</t>
  </si>
  <si>
    <t>https://community.secop.gov.co/Public/Tendering/OpportunityDetail/Index?noticeUID=CO1.NTC.5697536</t>
  </si>
  <si>
    <t>ERASMO DE JESUS VARGAS CASALINS</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</si>
  <si>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</si>
  <si>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CO1.REQ.5806121</t>
  </si>
  <si>
    <t>OPSP-VIN-0100-2024</t>
  </si>
  <si>
    <t>https://community.secop.gov.co/Public/Tendering/OpportunityDetail/Index?noticeUID=CO1.NTC.5688030&amp;isFromPublicArea=True&amp;isModal=False</t>
  </si>
  <si>
    <t>JORGE ENRIQUE ELÍAS CARO</t>
  </si>
  <si>
    <t>KEISY PAOLA MIRANDA ALVAREZ</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</si>
  <si>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</si>
  <si>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CO1.REQ.5797030</t>
  </si>
  <si>
    <t>OPSP-VIN-0099-2024</t>
  </si>
  <si>
    <t>https://community.secop.gov.co/Public/Tendering/OpportunityDetail/Index?noticeUID=CO1.NTC.5688156&amp;isFromPublicArea=True&amp;isModal=False</t>
  </si>
  <si>
    <t>LINA MARÍA GARCÍA  GONZÁLEZ</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</si>
  <si>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</si>
  <si>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 xml:space="preserve"> CO1.REQ.5793346</t>
  </si>
  <si>
    <t>OPSP-VIN-0098-2024</t>
  </si>
  <si>
    <t>https://community.secop.gov.co/Public/Tendering/OpportunityDetail/Index?noticeUID=CO1.NTC.5675709</t>
  </si>
  <si>
    <t>MARIA JOSÉ CASTILLO VIANA</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</si>
  <si>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</si>
  <si>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CO1.REQ.5781212</t>
  </si>
  <si>
    <t>OPSP-VIN-0097-2024</t>
  </si>
  <si>
    <t>https://community.secop.gov.co/Public/Tendering/OpportunityDetail/Index?noticeUID=CO1.NTC.5674921</t>
  </si>
  <si>
    <t>SEBASTIAN DE HOYOS VEGA</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</si>
  <si>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</si>
  <si>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CO1.REQ.5780509</t>
  </si>
  <si>
    <t>OPSP-VIN-0096-2024</t>
  </si>
  <si>
    <t>https://community.secop.gov.co/Public/Tendering/OpportunityDetail/Index?noticeUID=CO1.NTC.5666544</t>
  </si>
  <si>
    <t>MÓNICA ZULBARÁN JIMÉNEZ</t>
  </si>
  <si>
    <t>OSCAR ALONSO HIDALGO MONTOYA</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</si>
  <si>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</si>
  <si>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CO1.REQ.5774640</t>
  </si>
  <si>
    <t>OPSP-VIN-0095-2024</t>
  </si>
  <si>
    <t>https://community.secop.gov.co/Public/Tendering/OpportunityDetail/Index?noticeUID=CO1.NTC.5668326</t>
  </si>
  <si>
    <t xml:space="preserve">ROSANA  CASTRO </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</si>
  <si>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</si>
  <si>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CO1.REQ.5772075</t>
  </si>
  <si>
    <t>OPSP-VIN-0094-2024</t>
  </si>
  <si>
    <t>https://community.secop.gov.co/Public/Tendering/OpportunityDetail/Index?noticeUID=CO1.NTC.5667227</t>
  </si>
  <si>
    <t>MÓNICA LASTENIA ZULBARÁN JIMÉNEZ</t>
  </si>
  <si>
    <t>JAHIR ALFONSO BERRIO SIERRA</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</si>
  <si>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</si>
  <si>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CO1.REQ.5772106</t>
  </si>
  <si>
    <t>OPSP-VIN-0093-2024</t>
  </si>
  <si>
    <t>https://community.secop.gov.co/Public/Tendering/OpportunityDetail/Index?noticeUID=CO1.NTC.5667218</t>
  </si>
  <si>
    <t>JUAN CARLOS VARGAS</t>
  </si>
  <si>
    <t>DIEGO LEONARDO ROBAYO ALVARADO</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</si>
  <si>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</si>
  <si>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CO1.REQ.5771636</t>
  </si>
  <si>
    <t>OPSP-VIN-0092-2024</t>
  </si>
  <si>
    <t>https://community.secop.gov.co/Public/Tendering/OpportunityDetail/Index?noticeUID=CO1.NTC.5658633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</si>
  <si>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</si>
  <si>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CO1.REQ.5767713</t>
  </si>
  <si>
    <t>OPSP-VIN-0091-2024</t>
  </si>
  <si>
    <t>https://community.secop.gov.co/Public/Tendering/OpportunityDetail/Index?noticeUID=CO1.NTC.5658123</t>
  </si>
  <si>
    <t>LYDA RAQUEL CASTRO GARCÍA - LAIONELL POLO ALVARADO</t>
  </si>
  <si>
    <t>52389076 - 1082851808</t>
  </si>
  <si>
    <t>GINA SOFIA MORENO CRESPO</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</si>
  <si>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</si>
  <si>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CO1.REQ.5765844</t>
  </si>
  <si>
    <t>OPSP-VIN-0090-2024</t>
  </si>
  <si>
    <t>https://community.secop.gov.co/Public/Tendering/OpportunityDetail/Index?noticeUID=CO1.NTC.5647843</t>
  </si>
  <si>
    <t>VICTOR ALFONSO NUÑEZ SANCHEZ</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</si>
  <si>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</si>
  <si>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CO1.REQ.5757319</t>
  </si>
  <si>
    <t>OPSP-VIN-0089-2024</t>
  </si>
  <si>
    <t>https://community.secop.gov.co/Public/Tendering/OpportunityDetail/Index?noticeUID=CO1.NTC.5649608</t>
  </si>
  <si>
    <t>PEDRO MIGUEL PIMIENTA MOJICA</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</si>
  <si>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</si>
  <si>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CO1.REQ.5758593</t>
  </si>
  <si>
    <t>OPSP-VIN-0088-2024</t>
  </si>
  <si>
    <t>https://community.secop.gov.co/Public/Tendering/OpportunityDetail/Index?noticeUID=CO1.NTC.5648112</t>
  </si>
  <si>
    <t>DANIEL GÓMEZ LÓPEZ</t>
  </si>
  <si>
    <t>GERSON JAHIR ANGARITA ESPITIA</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</si>
  <si>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</si>
  <si>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CO1.REQ.5754651</t>
  </si>
  <si>
    <t>OPSP-VIN-0087-2024</t>
  </si>
  <si>
    <t>https://community.secop.gov.co/Public/Tendering/OpportunityDetail/Index?noticeUID=CO1.NTC.5627305</t>
  </si>
  <si>
    <t>IVAN DARIO CRUZ DAZA</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</si>
  <si>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</si>
  <si>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CO1.REQ.5734856</t>
  </si>
  <si>
    <t>OPSP-VIN-0086-2024</t>
  </si>
  <si>
    <t>https://community.secop.gov.co/Public/Tendering/OpportunityDetail/Index?noticeUID=CO1.NTC.5620396</t>
  </si>
  <si>
    <t xml:space="preserve">DIVA   PIAMBA  </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</si>
  <si>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</si>
  <si>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CO1.REQ.5730273</t>
  </si>
  <si>
    <t>OPSP-VIN-0085-2024</t>
  </si>
  <si>
    <t>https://community.secop.gov.co/Public/Tendering/OpportunityDetail/Index?noticeUID=CO1.NTC.5620501</t>
  </si>
  <si>
    <t>MARIANA  BETANCUR GOMEZ</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</si>
  <si>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</si>
  <si>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CO1.REQ.5729656</t>
  </si>
  <si>
    <t>OPSP-VIN-0084-2024</t>
  </si>
  <si>
    <t>https://community.secop.gov.co/Public/Tendering/OpportunityDetail/Index?noticeUID=CO1.NTC.5619343</t>
  </si>
  <si>
    <t>DAVID MAURICIO GARCIA GUETTE</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</si>
  <si>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</si>
  <si>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CO1.REQ.5728750</t>
  </si>
  <si>
    <t>OPSP-VIN-0083-2024</t>
  </si>
  <si>
    <t>https://community.secop.gov.co/Public/Tendering/OpportunityDetail/Index?noticeUID=CO1.NTC.5616782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</si>
  <si>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</si>
  <si>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CO1.REQ.5726192</t>
  </si>
  <si>
    <t>OPSP-VIN-0082-2024</t>
  </si>
  <si>
    <t>https://community.secop.gov.co/Public/Tendering/OpportunityDetail/Index?noticeUID=CO1.NTC.5611205</t>
  </si>
  <si>
    <t>LILIBET DEL CARMEN RUEDA SALAS</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</si>
  <si>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</si>
  <si>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CO1.REQ.5717307</t>
  </si>
  <si>
    <t>OPSP-VIN-0081-2024</t>
  </si>
  <si>
    <t>https://community.secop.gov.co/Public/Tendering/OpportunityDetail/Index?noticeUID=CO1.NTC.5610042</t>
  </si>
  <si>
    <t>DANIELA PAOLA SALINAS PINEDO</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</si>
  <si>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</si>
  <si>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CO1.REQ.5717017</t>
  </si>
  <si>
    <t>OPSP-VIN-0080-2024</t>
  </si>
  <si>
    <t>https://community.secop.gov.co/Public/Tendering/OpportunityDetail/Index?noticeUID=CO1.NTC.5599998</t>
  </si>
  <si>
    <t>CESAR ENRIQUE POLO CASTRO</t>
  </si>
  <si>
    <t>IVAN ENRIQUE HERNANDEZ PELAEZ</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</si>
  <si>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</si>
  <si>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CO1.REQ.5710210</t>
  </si>
  <si>
    <t>OPSP-VIN-0079-2024</t>
  </si>
  <si>
    <t>https://community.secop.gov.co/Public/Tendering/OpportunityDetail/Index?noticeUID=CO1.NTC.5590619</t>
  </si>
  <si>
    <t>LAURA VANESSA PERDOMO LOPEZ</t>
  </si>
  <si>
    <t>CO1.REQ.5699955</t>
  </si>
  <si>
    <t>OPSP-VIN-0078-2024</t>
  </si>
  <si>
    <t>https://community.secop.gov.co/Public/Tendering/OpportunityDetail/Index?noticeUID=CO1.NTC.5590887</t>
  </si>
  <si>
    <t>BEATRIZ ELENA MEDINA DIAZ</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</si>
  <si>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</si>
  <si>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CO1.REQ.5700456</t>
  </si>
  <si>
    <t>OPSP-VIN-0077-2024</t>
  </si>
  <si>
    <t>https://community.secop.gov.co/Public/Tendering/OpportunityDetail/Index?noticeUID=CO1.NTC.5577011</t>
  </si>
  <si>
    <t>ANDREA
CARDOSO DÍAZ</t>
  </si>
  <si>
    <t>DANIA LISBETH GUZMAN BELEÑO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</si>
  <si>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</si>
  <si>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CO1.REQ.5686017</t>
  </si>
  <si>
    <t>OPSP-VIN-0076-2024</t>
  </si>
  <si>
    <t>https://community.secop.gov.co/Public/Tendering/OpportunityDetail/Index?noticeUID=CO1.NTC.5576344</t>
  </si>
  <si>
    <t>ANGELA MARIA RUEDA QUINTO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</si>
  <si>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</si>
  <si>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CO1.REQ.5685465</t>
  </si>
  <si>
    <t>OPSP-VIN-0075-2024</t>
  </si>
  <si>
    <t>https://community.secop.gov.co/Public/Tendering/OpportunityDetail/Index?noticeUID=CO1.NTC.5576563</t>
  </si>
  <si>
    <t>ALEJANDRA MARGARITA BALLESTAS CASAS</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</si>
  <si>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</si>
  <si>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CO1.REQ.5684995</t>
  </si>
  <si>
    <t>OPSP-VIN-0074-2024</t>
  </si>
  <si>
    <t>https://community.secop.gov.co/Public/Tendering/OpportunityDetail/Index?noticeUID=CO1.NTC.5576234</t>
  </si>
  <si>
    <t>ANGÉLICA LILIANA SILVA FRANCO</t>
  </si>
  <si>
    <t>JORGE SAUL VALDEBLANQUEZ DIAZ</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</si>
  <si>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</si>
  <si>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CO1.REQ.5684756</t>
  </si>
  <si>
    <t>OPSP-VIN-0073-2024</t>
  </si>
  <si>
    <t>https://community.secop.gov.co/Public/Tendering/OpportunityDetail/Index?noticeUID=CO1.NTC.5576161</t>
  </si>
  <si>
    <t>VERA TATIANA MARTINEZ BAÑOS</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</si>
  <si>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</si>
  <si>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CO1.REQ.5684447</t>
  </si>
  <si>
    <t>OPSP-VIN-0072-2024</t>
  </si>
  <si>
    <t>https://community.secop.gov.co/Public/Tendering/OpportunityDetail/Index?noticeUID=CO1.NTC.5576053</t>
  </si>
  <si>
    <t>JEANNIE CAROLINA SANCHEZ MENDOZA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</si>
  <si>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</si>
  <si>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CO1.REQ.5684899</t>
  </si>
  <si>
    <t>OPSP-VIN-0071-2024</t>
  </si>
  <si>
    <t>https://community.secop.gov.co/Public/Tendering/OpportunityDetail/Index?noticeUID=CO1.NTC.5576222</t>
  </si>
  <si>
    <t>LYDA CASTRO GARCIA</t>
  </si>
  <si>
    <t>ANGEL MANUEL OVIEDO MARQUEZ</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</si>
  <si>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</si>
  <si>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CO1.REQ.5684870</t>
  </si>
  <si>
    <t>OPSP-VIN-0070-2024</t>
  </si>
  <si>
    <t>https://community.secop.gov.co/Public/Tendering/OpportunityDetail/Index?noticeUID=CO1.NTC.5576311</t>
  </si>
  <si>
    <t>ADALBERTO  DUICA BARRERA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</si>
  <si>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</si>
  <si>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CO1.REQ.5684848</t>
  </si>
  <si>
    <t>OPSP-VIN-0069-2024</t>
  </si>
  <si>
    <t>https://community.secop.gov.co/Public/Tendering/OpportunityDetail/Index?noticeUID=CO1.NTC.5562668</t>
  </si>
  <si>
    <t>KATHERINE JULIETH ASENCIO DOMINGUEZ</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</si>
  <si>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</si>
  <si>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CO1.REQ.5671468</t>
  </si>
  <si>
    <t>OPSP-VIN-0068-2024</t>
  </si>
  <si>
    <t>https://community.secop.gov.co/Public/Tendering/OpportunityDetail/Index?noticeUID=CO1.NTC.5562776</t>
  </si>
  <si>
    <t>JUAN CARLOS NARVÁEZ BARANDICA</t>
  </si>
  <si>
    <t>MIRLE PATRICIA CABARCAS JIMENEZ</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</si>
  <si>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</si>
  <si>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CO1.REQ.5671430</t>
  </si>
  <si>
    <t>OPSP-VIN-0067-2024</t>
  </si>
  <si>
    <t>https://community.secop.gov.co/Public/Tendering/OpportunityDetail/Index?noticeUID=CO1.NTC.5562687</t>
  </si>
  <si>
    <t xml:space="preserve">AMANDA  BERBEN </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</si>
  <si>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</si>
  <si>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CO1.REQ.5671089</t>
  </si>
  <si>
    <t>OPSP-VIN-0066-2024</t>
  </si>
  <si>
    <t>https://community.secop.gov.co/Public/Tendering/OpportunityDetail/Index?noticeUID=CO1.NTC.5562964</t>
  </si>
  <si>
    <t>MARIA  PAULA SOSSA</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</si>
  <si>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</si>
  <si>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CO1.REQ.5670796</t>
  </si>
  <si>
    <t>OPSP-VIN-0065-2024</t>
  </si>
  <si>
    <t>https://community.secop.gov.co/Public/Tendering/OpportunityDetail/Index?noticeUID=CO1.NTC.5565292</t>
  </si>
  <si>
    <t>KAREN  CUAO ALVARADO</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</si>
  <si>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</si>
  <si>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CO1.REQ.5674418</t>
  </si>
  <si>
    <t>OPSP-VIN-0064-2024</t>
  </si>
  <si>
    <t>https://community.secop.gov.co/Public/Tendering/OpportunityDetail/Index?noticeUID=CO1.NTC.5562959</t>
  </si>
  <si>
    <t>FABIAN ANDRES MARTINEZ GUERRERO</t>
  </si>
  <si>
    <t>CO1.REQ.5671018</t>
  </si>
  <si>
    <t>OPSP-VIN-0063-2024</t>
  </si>
  <si>
    <t>https://community.secop.gov.co/Public/Tendering/OpportunityDetail/Index?noticeUID=CO1.NTC.5565740</t>
  </si>
  <si>
    <t>JAIME ANTONIO MENDOZA DEL CASTILLO</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</si>
  <si>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</si>
  <si>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CO1.REQ.5674165</t>
  </si>
  <si>
    <t>OPSP-VIN-0062-2024</t>
  </si>
  <si>
    <t>https://community.secop.gov.co/Public/Tendering/OpportunityDetail/Index?noticeUID=CO1.NTC.5565434</t>
  </si>
  <si>
    <t>ELÍAS GREGORIO GARCÍA PEROZO</t>
  </si>
  <si>
    <t>LEIDY MAECHA</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</si>
  <si>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</si>
  <si>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CO1.REQ.5673879</t>
  </si>
  <si>
    <t>OPSP-VIN-0061-2024</t>
  </si>
  <si>
    <t>https://community.secop.gov.co/Public/Tendering/OpportunityDetail/Index?noticeUID=CO1.NTC.5564596</t>
  </si>
  <si>
    <t>WILHELM LONDOÑO DIAZ</t>
  </si>
  <si>
    <t>MARIA FERNANDA MOZO RODRIGUEZ</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</si>
  <si>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</si>
  <si>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CO1.REQ.5673376</t>
  </si>
  <si>
    <t>OPSP-VIN-0060-2024</t>
  </si>
  <si>
    <t>https://community.secop.gov.co/Public/Tendering/OpportunityDetail/Index?noticeUID=CO1.NTC.5563439</t>
  </si>
  <si>
    <t>EMIRA ISABEL GARCIA AVENDAÑO</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</si>
  <si>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</si>
  <si>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CO1.REQ.5672214</t>
  </si>
  <si>
    <t>OPSP-VIN-0059-2024</t>
  </si>
  <si>
    <t>AURA MARIA MENA DELACRUZ</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</si>
  <si>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</si>
  <si>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CO1.REQ.5671811</t>
  </si>
  <si>
    <t>OPSP-VIN-0058-2024</t>
  </si>
  <si>
    <t>https://community.secop.gov.co/Public/Tendering/OpportunityDetail/Index?noticeUID=CO1.NTC.5563007</t>
  </si>
  <si>
    <t>KEDUIN RAFAEL FERNANDEZ MONTENEGRO</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</si>
  <si>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</si>
  <si>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CO1.REQ.5671625</t>
  </si>
  <si>
    <t>OPSP-VIN-0057-2024</t>
  </si>
  <si>
    <t>https://community.secop.gov.co/Public/Tendering/OpportunityDetail/Index?noticeUID=CO1.NTC.5565115</t>
  </si>
  <si>
    <t>TYFFANY MARIA ACOSTA MORA</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</si>
  <si>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</si>
  <si>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CO1.REQ.5670981</t>
  </si>
  <si>
    <t>OPSP-VIN-0056-2024</t>
  </si>
  <si>
    <t>https://community.secop.gov.co/Public/Tendering/OpportunityDetail/Index?noticeUID=CO1.NTC.5564773</t>
  </si>
  <si>
    <t>JULIE P. VILORIA PORTO</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</si>
  <si>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</si>
  <si>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CO1.REQ.5670946</t>
  </si>
  <si>
    <t>OPSP-VIN-0055-2024</t>
  </si>
  <si>
    <t>https://community.secop.gov.co/Public/Tendering/OpportunityDetail/Index?noticeUID=CO1.NTC.5564563</t>
  </si>
  <si>
    <t>YEISON RENE DIAZ ARIAS</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</si>
  <si>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</si>
  <si>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CO1.REQ.5670916</t>
  </si>
  <si>
    <t>OPSP-VIN-0054-2024</t>
  </si>
  <si>
    <t>https://community.secop.gov.co/Public/Tendering/OpportunityDetail/Index?noticeUID=CO1.NTC.5564711</t>
  </si>
  <si>
    <t>JENTHY DAVIANNA PAEZ SIERRA</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</si>
  <si>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</si>
  <si>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CO1.REQ.5670549</t>
  </si>
  <si>
    <t>OPSP-VIN-0053-2024</t>
  </si>
  <si>
    <t>https://community.secop.gov.co/Public/Tendering/OpportunityDetail/Index?noticeUID=CO1.NTC.5564540</t>
  </si>
  <si>
    <t>CARLOS  LOPEZ GARGIOLI</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</si>
  <si>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</si>
  <si>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CO1.REQ.5670268</t>
  </si>
  <si>
    <t>OPSP-VIN-0052-2024</t>
  </si>
  <si>
    <t>https://community.secop.gov.co/Public/Tendering/OpportunityDetail/Index?noticeUID=CO1.NTC.5563110</t>
  </si>
  <si>
    <t>NEILA  PATRICIA  MACEA  SMITH</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</si>
  <si>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</si>
  <si>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CO1.REQ.5670233</t>
  </si>
  <si>
    <t>OPSP-VIN-0051-2024</t>
  </si>
  <si>
    <t>https://community.secop.gov.co/Public/Tendering/OpportunityDetail/Index?noticeUID=CO1.NTC.5542687&amp;isFromPublicArea=True&amp;isModal=False</t>
  </si>
  <si>
    <t>CLINTON ALBERTO RAMIREZ CONTRERAS</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</si>
  <si>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</si>
  <si>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 xml:space="preserve"> CO1.REQ.5642501</t>
  </si>
  <si>
    <t>OPSP-VIN-0050-2024</t>
  </si>
  <si>
    <t>https://community.secop.gov.co/Public/Tendering/OpportunityDetail/Index?noticeUID=CO1.NTC.5511909&amp;isFromPublicArea=True&amp;isModal=False</t>
  </si>
  <si>
    <t>ELAINE ESTHER CAMARGO  NORIEGA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</si>
  <si>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</si>
  <si>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 xml:space="preserve"> CO1.REQ.5620111</t>
  </si>
  <si>
    <t>OPSP-VIN-0049-2024</t>
  </si>
  <si>
    <t>https://community.secop.gov.co/Public/Tendering/OpportunityDetail/Index?noticeUID=CO1.NTC.5504641&amp;isFromPublicArea=True&amp;isModal=False</t>
  </si>
  <si>
    <t xml:space="preserve">JANNIE  VALENCIA </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</si>
  <si>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</si>
  <si>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CO1.REQ.5608553</t>
  </si>
  <si>
    <t>OPSP-VIN-0048-2024</t>
  </si>
  <si>
    <t>https://community.secop.gov.co/STS/Users/Login/Index</t>
  </si>
  <si>
    <t>MARIA CLARA RIASCOS NIGRINIS</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</si>
  <si>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</si>
  <si>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CO1.REQ.5603093</t>
  </si>
  <si>
    <t>OPSP-VIN-0047-2024</t>
  </si>
  <si>
    <t>ANA MILENA LAGOS TOBIAS</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</si>
  <si>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</si>
  <si>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CO1.REQ.5602198</t>
  </si>
  <si>
    <t>OPSP-VIN-0046-2024</t>
  </si>
  <si>
    <t>https://community.secop.gov.co/Public/Tendering/OpportunityDetail/Index?noticeUID=CO1.NTC.5494666</t>
  </si>
  <si>
    <t>JESUS MANUEL JIMENEZ TORRES</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</si>
  <si>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</si>
  <si>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CO1.REQ.5601222</t>
  </si>
  <si>
    <t>OPSP-VIN-0045-2024</t>
  </si>
  <si>
    <t>https://community.secop.gov.co/Public/Tendering/OpportunityDetail/Index?noticeUID=CO1.NTC.5495132</t>
  </si>
  <si>
    <t>JESUS DAVID FREYLE MARQUEZ</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</si>
  <si>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</si>
  <si>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CO1.REQ.5602784</t>
  </si>
  <si>
    <t>OPSP-VIN-0044-2024</t>
  </si>
  <si>
    <t>https://community.secop.gov.co/Public/Tendering/OpportunityDetail/Index?noticeUID=CO1.NTC.5494077</t>
  </si>
  <si>
    <t>OSKARLY  PEREZ ANAYA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</si>
  <si>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</si>
  <si>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CO1.REQ.5602437</t>
  </si>
  <si>
    <t>OPSP-VIN-0043-2024</t>
  </si>
  <si>
    <t>https://community.secop.gov.co/Public/Tendering/OpportunityDetail/Index?noticeUID=CO1.NTC.5494466</t>
  </si>
  <si>
    <t>JENNY LICETH MACHADO VIDES</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</si>
  <si>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</si>
  <si>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CO1.REQ.5602240</t>
  </si>
  <si>
    <t>OPSP-VIN-0042-2024</t>
  </si>
  <si>
    <t>https://community.secop.gov.co/Public/Tendering/OpportunityDetail/Index?noticeUID=CO1.NTC.5493333</t>
  </si>
  <si>
    <t>BRAYAN DE JESUS PEÑATE CARRANZA</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</si>
  <si>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</si>
  <si>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CO1.REQ.5601316</t>
  </si>
  <si>
    <t>OPSP-VIN-0041-2024</t>
  </si>
  <si>
    <t>https://community.secop.gov.co/Public/Tendering/OpportunityDetail/Index?noticeUID=CO1.NTC.5492252</t>
  </si>
  <si>
    <t>ALEX HERVER ESTRADA CAIAFA</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</si>
  <si>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</si>
  <si>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CO1.REQ.5600354</t>
  </si>
  <si>
    <t>OPSP-VIN-0040-2024</t>
  </si>
  <si>
    <t>https://community.secop.gov.co/Public/Tendering/OpportunityDetail/Index?noticeUID=CO1.NTC.5492405</t>
  </si>
  <si>
    <t>CO1.REQ.5597053</t>
  </si>
  <si>
    <t>OPSP-VIN-0039-2024</t>
  </si>
  <si>
    <t>https://community.secop.gov.co/Public/Tendering/OpportunityDetail/Index?noticeUID=CO1.NTC.5486170</t>
  </si>
  <si>
    <t>LYDA CASTRO GARCÍA</t>
  </si>
  <si>
    <t>ANGELLY PAOLA CASTRO SUAREZ</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</si>
  <si>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</si>
  <si>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CO1.REQ.5591769</t>
  </si>
  <si>
    <t>OPSP-VIN-0038-2024</t>
  </si>
  <si>
    <t>https://community.secop.gov.co/Public/Tendering/OpportunityDetail/Index?noticeUID=CO1.NTC.5486230</t>
  </si>
  <si>
    <t>MARINA LUZ VILLAZON TURIZO</t>
  </si>
  <si>
    <t>CO1.REQ.5591195</t>
  </si>
  <si>
    <t>OPSP-VIN-0037-2024</t>
  </si>
  <si>
    <t>https://community.secop.gov.co/Public/Tendering/OpportunityDetail/Index?noticeUID=CO1.NTC.5484847</t>
  </si>
  <si>
    <t>JULY PAULIN TORRES HAMBURGER</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</si>
  <si>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</si>
  <si>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CO1.REQ.5592435</t>
  </si>
  <si>
    <t>OPSP-VIN-0036-2024</t>
  </si>
  <si>
    <t>https://community.secop.gov.co/Public/Tendering/OpportunityDetail/Index?noticeUID=CO1.NTC.5485985</t>
  </si>
  <si>
    <t>HEYDI VIVIANA PEREZ FEDRICH</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</si>
  <si>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</si>
  <si>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CO1.REQ.5592411</t>
  </si>
  <si>
    <t>OPSP-VIN-0035-2024</t>
  </si>
  <si>
    <t>https://community.secop.gov.co/Public/Tendering/OpportunityDetail/Index?noticeUID=CO1.NTC.5486205</t>
  </si>
  <si>
    <t>JEYNNER KEVIN PAEZ VELEZ</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</si>
  <si>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</si>
  <si>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CO1.REQ.5591551</t>
  </si>
  <si>
    <t>OPSP-VIN-0034-2024</t>
  </si>
  <si>
    <t>https://community.secop.gov.co/Public/Tendering/OpportunityDetail/Index?noticeUID=CO1.NTC.5486117</t>
  </si>
  <si>
    <t>JOAQUIN ANTONIO PERDOMO VEGA</t>
  </si>
  <si>
    <t>CO1.REQ.5591945</t>
  </si>
  <si>
    <t>OPSP-VIN-0033-2024</t>
  </si>
  <si>
    <t>https://community.secop.gov.co/Public/Tendering/OpportunityDetail/Index?noticeUID=CO1.NTC.5482745</t>
  </si>
  <si>
    <t>eduard  hernandez rodriguez</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</si>
  <si>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</si>
  <si>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CO1.REQ.5591284</t>
  </si>
  <si>
    <t>OPSP-VIN-0032-2024</t>
  </si>
  <si>
    <t>https://community.secop.gov.co/Public/Tendering/OpportunityDetail/Index?noticeUID=CO1.NTC.5482944</t>
  </si>
  <si>
    <t>ELVIS ANDRES NUÑEZ MEJIA</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</si>
  <si>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</si>
  <si>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CO1.REQ.5590816</t>
  </si>
  <si>
    <t>OPSP-VIN-0031-2024</t>
  </si>
  <si>
    <t>https://community.secop.gov.co/Public/Tendering/OpportunityDetail/Index?noticeUID=CO1.NTC.5482386</t>
  </si>
  <si>
    <t>LIBARDO JOSE ESCOBAR TOLEDO</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</si>
  <si>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</si>
  <si>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CO1.REQ.5590414</t>
  </si>
  <si>
    <t>OPSP-VIN-0030-2024</t>
  </si>
  <si>
    <t>https://community.secop.gov.co/Public/Tendering/OpportunityDetail/Index?noticeUID=CO1.NTC.5482844</t>
  </si>
  <si>
    <t>DIANA CAROLINA MORALES CERVANTES</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</si>
  <si>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</si>
  <si>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CO1.REQ.5587564</t>
  </si>
  <si>
    <t>OPSP-VIN-0029-2024</t>
  </si>
  <si>
    <t>https://community.secop.gov.co/Public/Tendering/OpportunityDetail/Index?noticeUID=CO1.NTC.5482842</t>
  </si>
  <si>
    <t>ANGIE PAOLA MONTERO LAGOS</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</si>
  <si>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</si>
  <si>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CO1.REQ.5588432</t>
  </si>
  <si>
    <t>OPSP-VIN-0028-2024</t>
  </si>
  <si>
    <t>https://community.secop.gov.co/Public/Tendering/OpportunityDetail/Index?noticeUID=CO1.NTC.5482836</t>
  </si>
  <si>
    <t>ANDRES FELIPE MORENO TORO</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</si>
  <si>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</si>
  <si>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CO1.REQ.5588071</t>
  </si>
  <si>
    <t>OPSP-VIN-0027-2024</t>
  </si>
  <si>
    <t>https://community.secop.gov.co/Public/Tendering/OpportunityDetail/Index?noticeUID=CO1.NTC.5482938</t>
  </si>
  <si>
    <t>YISETH PAOLA MEJIA MARTINEZ</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</si>
  <si>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</si>
  <si>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CO1.REQ.5588132</t>
  </si>
  <si>
    <t>OPSP-VIN-0026-2024</t>
  </si>
  <si>
    <t>https://community.secop.gov.co/Public/Tendering/OpportunityDetail/Index?noticeUID=CO1.NTC.5482925</t>
  </si>
  <si>
    <t>VANYRA VANESSA MARTINEZ RAMOS</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</si>
  <si>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</si>
  <si>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CO1.REQ.5587842</t>
  </si>
  <si>
    <t>OPSP-VIN-0025-2024</t>
  </si>
  <si>
    <t>https://community.secop.gov.co/Public/Tendering/OpportunityDetail/Index?noticeUID=CO1.NTC.5482949</t>
  </si>
  <si>
    <t>STELLA JUDITH SALAS SALAZAR</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</si>
  <si>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</si>
  <si>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CO1.REQ.5588854</t>
  </si>
  <si>
    <t>OPSP-VIN-0024-2024</t>
  </si>
  <si>
    <t>https://community.secop.gov.co/Public/Tendering/OpportunityDetail/Index?noticeUID=CO1.NTC.5482942</t>
  </si>
  <si>
    <t>JESUS DAVID RIBON RAMOS</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</si>
  <si>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</si>
  <si>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CO1.REQ.5588820</t>
  </si>
  <si>
    <t>OPSP-VIN-0023-2024</t>
  </si>
  <si>
    <t>https://community.secop.gov.co/Public/Tendering/OpportunityDetail/Index?noticeUID=CO1.NTC.5482933</t>
  </si>
  <si>
    <t>LUIS FRANCISCO SIMMONS MARIN</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</si>
  <si>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</si>
  <si>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CO1.REQ.5588640</t>
  </si>
  <si>
    <t>OPSP-VIN-0022-2024</t>
  </si>
  <si>
    <t>https://community.secop.gov.co/Public/Tendering/OpportunityDetail/Index?noticeUID=CO1.NTC.5482908</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</si>
  <si>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</si>
  <si>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CO1.REQ.5588291</t>
  </si>
  <si>
    <t>OPSP-VIN-0021-2024</t>
  </si>
  <si>
    <t>https://community.secop.gov.co/Public/Tendering/OpportunityDetail/Index?noticeUID=CO1.NTC.5482901</t>
  </si>
  <si>
    <t>JENIFER PAOLA CANTILLO CEVERICHE</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</si>
  <si>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</si>
  <si>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CO1.REQ.5588209</t>
  </si>
  <si>
    <t>OPSP-VIN-0020-2024</t>
  </si>
  <si>
    <t>https://community.secop.gov.co/Public/Tendering/OpportunityDetail/Index?noticeUID=CO1.NTC.5470867&amp;isFromPublicArea=True&amp;isModal=False</t>
  </si>
  <si>
    <t>EVELYN ROCIO RUIZ GONZALEZ</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</si>
  <si>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</si>
  <si>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CO1.REQ.5577976</t>
  </si>
  <si>
    <t>OPSP-VIN-0019-2024</t>
  </si>
  <si>
    <t>https://community.secop.gov.co/Public/Tendering/OpportunityDetail/Index?noticeUID=CO1.NTC.5470830&amp;isFromPublicArea=True&amp;isModal=False</t>
  </si>
  <si>
    <t>LUIS  FELIPE MARQUEZ LORA</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</si>
  <si>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</si>
  <si>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CO1.REQ.5577539</t>
  </si>
  <si>
    <t>OPSP-VIN-0018-2024</t>
  </si>
  <si>
    <t>https://community.secop.gov.co/Public/Tendering/OpportunityDetail/Index?noticeUID=CO1.NTC.5470462&amp;isFromPublicArea=True&amp;isModal=False</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</si>
  <si>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</si>
  <si>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CO1.REQ.5575319</t>
  </si>
  <si>
    <t>OPSP-VIN-0017-2024</t>
  </si>
  <si>
    <t>https://community.secop.gov.co/Public/Tendering/OpportunityDetail/Index?noticeUID=CO1.NTC.5471271&amp;isFromPublicArea=True&amp;isModal=False</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</si>
  <si>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</si>
  <si>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 xml:space="preserve"> CO1.REQ.5576896</t>
  </si>
  <si>
    <t>OPSP-VIN-0016-2024</t>
  </si>
  <si>
    <t>https://community.secop.gov.co/Public/Tendering/OpportunityDetail/Index?noticeUID=CO1.NTC.5454531&amp;isFromPublicArea=True&amp;isModal=False</t>
  </si>
  <si>
    <t>ANA CAROLINA RAMOS BOTTO</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</si>
  <si>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</si>
  <si>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CO1.REQ.5559067</t>
  </si>
  <si>
    <t>OPSP-VIN-0015-2024</t>
  </si>
  <si>
    <t>https://community.secop.gov.co/Public/Tendering/OpportunityDetail/Index?noticeUID=CO1.NTC.5454543&amp;isFromPublicArea=True&amp;isModal=False</t>
  </si>
  <si>
    <t>ISABEL MARIA CALLE SANGUINO</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</si>
  <si>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</si>
  <si>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CO1.REQ.5557482</t>
  </si>
  <si>
    <t>OPSP-VIN-0014-2024</t>
  </si>
  <si>
    <t>https://community.secop.gov.co/Public/Tendering/OpportunityDetail/Index?noticeUID=CO1.NTC.5454307&amp;isFromPublicArea=True&amp;isModal=False</t>
  </si>
  <si>
    <t>DALIANYS  DE JESUS  PASTRANA  MARTINEZ</t>
  </si>
  <si>
    <t>CO1.REQ.5557653</t>
  </si>
  <si>
    <t>OPSP-VIN-0013-2024</t>
  </si>
  <si>
    <t>https://community.secop.gov.co/Public/Tendering/OpportunityDetail/Index?noticeUID=CO1.NTC.5452903&amp;isFromPublicArea=True&amp;isModal=False</t>
  </si>
  <si>
    <t>ANGELICA MARIA CORTES MARTINEZ</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</si>
  <si>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</si>
  <si>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CO1.REQ.5557074</t>
  </si>
  <si>
    <t>OPSP-VIN-0012-2024</t>
  </si>
  <si>
    <t>https://community.secop.gov.co/Public/Tendering/OpportunityDetail/Index?noticeUID=CO1.NTC.5454123&amp;isFromPublicArea=True&amp;isModal=False</t>
  </si>
  <si>
    <t>ALIX SAIRIS RAMOS FUENTES</t>
  </si>
  <si>
    <t>TAHIS ELENA ABUABARA LARA</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</si>
  <si>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</si>
  <si>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CO1.REQ.5556632</t>
  </si>
  <si>
    <t>OPSP-VIN-0011-2024</t>
  </si>
  <si>
    <t>https://community.secop.gov.co/Public/Tendering/OpportunityDetail/Index?noticeUID=CO1.NTC.5454557&amp;isFromPublicArea=True&amp;isModal=False</t>
  </si>
  <si>
    <t>ANA FLORA JIMENEZ DE LA HOZ</t>
  </si>
  <si>
    <t>CLAUDIA PATRICIA RUIZ PINO</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</si>
  <si>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</si>
  <si>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CO1.REQ.5556825</t>
  </si>
  <si>
    <t>OPSP-VIN-0010-2024</t>
  </si>
  <si>
    <t>https://community.secop.gov.co/Public/Tendering/OpportunityDetail/Index?noticeUID=CO1.NTC.5454547&amp;isFromPublicArea=True&amp;isModal=False</t>
  </si>
  <si>
    <t>LIZETH CAROLINA LOZANO VASQUEZ</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</si>
  <si>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</si>
  <si>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CO1.REQ.5556986</t>
  </si>
  <si>
    <t>OPSP-VIN-0009-2024</t>
  </si>
  <si>
    <t>https://community.secop.gov.co/Public/Tendering/OpportunityDetail/Index?noticeUID=CO1.NTC.5454451&amp;isFromPublicArea=True&amp;isModal=False</t>
  </si>
  <si>
    <t>JUAN CARLOS RESTREPO CUELLAR</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</si>
  <si>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</si>
  <si>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CO1.REQ.5556804</t>
  </si>
  <si>
    <t>OPSP-VIN-0008-2024</t>
  </si>
  <si>
    <t>https://community.secop.gov.co/Public/Tendering/OpportunityDetail/Index?noticeUID=CO1.NTC.5454334&amp;isFromPublicArea=True&amp;isModal=False</t>
  </si>
  <si>
    <t>RAY JESUS FANDIÑO GARCIA</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</si>
  <si>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</si>
  <si>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CO1.REQ.5556627</t>
  </si>
  <si>
    <t>OPSP-VIN-0007-2024</t>
  </si>
  <si>
    <t>https://community.secop.gov.co/Public/Tendering/OpportunityDetail/Index?noticeUID=CO1.NTC.5454529&amp;isFromPublicArea=True&amp;isModal=False</t>
  </si>
  <si>
    <t xml:space="preserve">MARIO ANDRES NAVARRO TANO </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</si>
  <si>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</si>
  <si>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CO1.REQ.5556429</t>
  </si>
  <si>
    <t>OPSP-VIN-0006-2024</t>
  </si>
  <si>
    <t>https://community.secop.gov.co/Public/Tendering/OpportunityDetail/Index?noticeUID=CO1.NTC.5454395&amp;isFromPublicArea=True&amp;isModal=False</t>
  </si>
  <si>
    <t>MABEL ELIANA ORDOÑEZ AGAMEZ</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</si>
  <si>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</si>
  <si>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CO1.REQ.5556833</t>
  </si>
  <si>
    <t>OPSP-VIN-0005-2024</t>
  </si>
  <si>
    <t>https://community.secop.gov.co/Public/Tendering/OpportunityDetail/Index?noticeUID=CO1.NTC.5454167&amp;isFromPublicArea=True&amp;isModal=False</t>
  </si>
  <si>
    <t>ANGIE CAROLINA SERNA CARVAJAL</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</si>
  <si>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</si>
  <si>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CO1.REQ.5556680</t>
  </si>
  <si>
    <t>OPSP-VIN-0004-2024</t>
  </si>
  <si>
    <t>https://community.secop.gov.co/Public/Tendering/OpportunityDetail/Index?noticeUID=CO1.NTC.5454147&amp;isFromPublicArea=True&amp;isModal=False</t>
  </si>
  <si>
    <t>MONICA ISABEL CALDERON SOLANO</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</si>
  <si>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</si>
  <si>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CO1.REQ.5557055</t>
  </si>
  <si>
    <t>OPSP-VIN-0003-2024</t>
  </si>
  <si>
    <t>https://community.secop.gov.co/Public/Tendering/OpportunityDetail/Index?noticeUID=CO1.NTC.5454135&amp;isFromPublicArea=True&amp;isModal=False</t>
  </si>
  <si>
    <t>MANUEL ALEJANDRO UMAÑA GRANADOS</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</si>
  <si>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</si>
  <si>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CO1.REQ.5556706</t>
  </si>
  <si>
    <t>OPSP-VIN-0002-2024</t>
  </si>
  <si>
    <t>https://community.secop.gov.co/Public/Tendering/OpportunityDetail/Index?noticeUID=CO1.NTC.5454122&amp;isFromPublicArea=True&amp;isModal=False</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</si>
  <si>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</si>
  <si>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 xml:space="preserve"> CO1.REQ.5556060</t>
  </si>
  <si>
    <t>OPSP-VIN-0001-2024</t>
  </si>
  <si>
    <t>VICERRECTORÍA DE INVESTIGACIÓN</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</si>
  <si>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</si>
  <si>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</si>
  <si>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</si>
  <si>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</si>
  <si>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</si>
  <si>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</si>
  <si>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</si>
  <si>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JOSE RAFAEL VASQUEZ POLO</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</si>
  <si>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</si>
  <si>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</si>
  <si>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</si>
  <si>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</si>
  <si>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</si>
  <si>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ADALBERTO VALDEZ BUELVAS</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</si>
  <si>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</si>
  <si>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</si>
  <si>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</si>
  <si>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</si>
  <si>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HEYLER JAVIER CUELLO DAZA</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</si>
  <si>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</si>
  <si>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</si>
  <si>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</si>
  <si>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</si>
  <si>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RENETH ELIECER NAVARRO FONTALVO</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</si>
  <si>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</si>
  <si>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</si>
  <si>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</si>
  <si>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</si>
  <si>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JOSE TONCEL ATENCIO</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</si>
  <si>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</si>
  <si>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</si>
  <si>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</si>
  <si>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</si>
  <si>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AARON ALI AARON TORREGROZA</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</si>
  <si>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</si>
  <si>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</si>
  <si>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</si>
  <si>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</si>
  <si>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DIOMARA MARGARITA SUAREZ SEGURA</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</si>
  <si>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</si>
  <si>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</si>
  <si>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</si>
  <si>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</si>
  <si>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</si>
  <si>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</si>
  <si>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</si>
  <si>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</si>
  <si>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</si>
  <si>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</si>
  <si>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</si>
  <si>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</si>
  <si>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</si>
  <si>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</si>
  <si>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</si>
  <si>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</si>
  <si>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</si>
  <si>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</si>
  <si>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</si>
  <si>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</si>
  <si>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</si>
  <si>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</si>
  <si>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</si>
  <si>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</si>
  <si>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</si>
  <si>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</si>
  <si>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</si>
  <si>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</si>
  <si>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</si>
  <si>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</si>
  <si>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</si>
  <si>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</si>
  <si>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</si>
  <si>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</si>
  <si>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</si>
  <si>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</si>
  <si>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</si>
  <si>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</si>
  <si>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</si>
  <si>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</si>
  <si>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</si>
  <si>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</si>
  <si>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</si>
  <si>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</si>
  <si>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</si>
  <si>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</si>
  <si>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</si>
  <si>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</si>
  <si>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</si>
  <si>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</si>
  <si>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</si>
  <si>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</si>
  <si>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</si>
  <si>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</si>
  <si>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</si>
  <si>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</si>
  <si>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</si>
  <si>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</si>
  <si>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</si>
  <si>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</si>
  <si>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</si>
  <si>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</si>
  <si>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</si>
  <si>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</si>
  <si>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</si>
  <si>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</si>
  <si>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</si>
  <si>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</si>
  <si>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</si>
  <si>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</si>
  <si>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</si>
  <si>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</si>
  <si>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</si>
  <si>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</si>
  <si>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</si>
  <si>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https://community.secop.gov.co/Public/Tendering/ContractNoticePhases/View?PPI=CO1.PPI.31142701&amp;isFromPublicArea=True&amp;isModal=False</t>
  </si>
  <si>
    <t>RONALD RAFAEL ROJAS DUICA</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</si>
  <si>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</si>
  <si>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</si>
  <si>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</si>
  <si>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</si>
  <si>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</si>
  <si>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</si>
  <si>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</si>
  <si>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</si>
  <si>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</si>
  <si>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</si>
  <si>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</si>
  <si>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</si>
  <si>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</si>
  <si>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</si>
  <si>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</si>
  <si>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KATRINA LUZ MEDINA LAMBRAÑO</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</si>
  <si>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</si>
  <si>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</si>
  <si>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</si>
  <si>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</si>
  <si>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</si>
  <si>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</si>
  <si>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</si>
  <si>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</si>
  <si>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</si>
  <si>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</si>
  <si>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CARLOS ANTONIO MOSCARELLA DE LA ROSA</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</si>
  <si>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</si>
  <si>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</si>
  <si>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</si>
  <si>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</si>
  <si>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</si>
  <si>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</si>
  <si>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</si>
  <si>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</si>
  <si>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</si>
  <si>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ARLETH ESTHER MANJARRES TETE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</si>
  <si>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</si>
  <si>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</si>
  <si>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</si>
  <si>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</si>
  <si>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</si>
  <si>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</si>
  <si>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</si>
  <si>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</si>
  <si>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</si>
  <si>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ANDRES FELIPE VALLE GONZALEZ</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</si>
  <si>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</si>
  <si>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</si>
  <si>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</si>
  <si>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</si>
  <si>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OSCAR FERNANDO CASTILLO MOSCARELA</t>
  </si>
  <si>
    <t>RODRIGUEZ CASTAÑO ABOGADOS SAS</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</si>
  <si>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</si>
  <si>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</si>
  <si>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</si>
  <si>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</si>
  <si>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</si>
  <si>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</si>
  <si>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</si>
  <si>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</si>
  <si>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</si>
  <si>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ARMANDO OLMEDO LARRAZABAL</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</si>
  <si>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</si>
  <si>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</si>
  <si>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</si>
  <si>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</si>
  <si>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VIVERLYS LEINITH DIAZ GUTIERREZ</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</si>
  <si>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</si>
  <si>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</si>
  <si>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</si>
  <si>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</si>
  <si>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</si>
  <si>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</si>
  <si>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</si>
  <si>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</si>
  <si>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</si>
  <si>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</si>
  <si>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</si>
  <si>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</si>
  <si>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</si>
  <si>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</si>
  <si>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</si>
  <si>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</si>
  <si>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</si>
  <si>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VALENTINA VASQUEZ ZUÑIGA</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</si>
  <si>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</si>
  <si>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</si>
  <si>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</si>
  <si>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</si>
  <si>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</si>
  <si>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</si>
  <si>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</si>
  <si>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</si>
  <si>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</si>
  <si>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</si>
  <si>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</si>
  <si>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</si>
  <si>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</si>
  <si>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</si>
  <si>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</si>
  <si>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</si>
  <si>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FABIO MARIN CASTRO</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</si>
  <si>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</si>
  <si>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</si>
  <si>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</si>
  <si>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</si>
  <si>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</si>
  <si>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</si>
  <si>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</si>
  <si>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</si>
  <si>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</si>
  <si>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</si>
  <si>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</si>
  <si>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</si>
  <si>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</si>
  <si>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</si>
  <si>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</si>
  <si>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</si>
  <si>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</si>
  <si>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</si>
  <si>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</si>
  <si>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</si>
  <si>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</si>
  <si>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</si>
  <si>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</si>
  <si>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</si>
  <si>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</si>
  <si>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</si>
  <si>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</si>
  <si>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</si>
  <si>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HENRY DAVID CARVAJAL SIMANCA</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</si>
  <si>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</si>
  <si>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</si>
  <si>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</si>
  <si>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</si>
  <si>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CLAUDIA ISOLINA GOMEZ GARRIDO</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</si>
  <si>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</si>
  <si>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</si>
  <si>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</si>
  <si>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</si>
  <si>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FERNANDO JOSE DE LA ROSA NAVARRO</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</si>
  <si>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</si>
  <si>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</si>
  <si>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</si>
  <si>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</si>
  <si>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</si>
  <si>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</si>
  <si>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</si>
  <si>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</si>
  <si>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</si>
  <si>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</si>
  <si>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</si>
  <si>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</si>
  <si>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</si>
  <si>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</si>
  <si>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</si>
  <si>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</si>
  <si>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</si>
  <si>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</si>
  <si>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</si>
  <si>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</si>
  <si>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</si>
  <si>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</si>
  <si>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</si>
  <si>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</si>
  <si>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</si>
  <si>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</si>
  <si>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</si>
  <si>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</si>
  <si>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</si>
  <si>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</si>
  <si>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</si>
  <si>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</si>
  <si>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</si>
  <si>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</si>
  <si>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</si>
  <si>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</si>
  <si>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</si>
  <si>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</si>
  <si>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</si>
  <si>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</si>
  <si>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</si>
  <si>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</si>
  <si>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</si>
  <si>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</si>
  <si>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</si>
  <si>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</si>
  <si>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</si>
  <si>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</si>
  <si>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</si>
  <si>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</si>
  <si>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</si>
  <si>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</si>
  <si>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</si>
  <si>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</si>
  <si>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</si>
  <si>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</si>
  <si>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</si>
  <si>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</si>
  <si>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</si>
  <si>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</si>
  <si>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</si>
  <si>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</si>
  <si>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</si>
  <si>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</si>
  <si>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</si>
  <si>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</si>
  <si>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</si>
  <si>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</si>
  <si>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</si>
  <si>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</si>
  <si>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</si>
  <si>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</si>
  <si>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</si>
  <si>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</si>
  <si>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</si>
  <si>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</si>
  <si>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</si>
  <si>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</si>
  <si>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</si>
  <si>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</si>
  <si>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</si>
  <si>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</si>
  <si>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</si>
  <si>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</si>
  <si>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</si>
  <si>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</si>
  <si>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</si>
  <si>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</si>
  <si>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</si>
  <si>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</si>
  <si>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</si>
  <si>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</si>
  <si>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</si>
  <si>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</si>
  <si>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</si>
  <si>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</si>
  <si>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</si>
  <si>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</si>
  <si>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</si>
  <si>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</si>
  <si>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</si>
  <si>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</si>
  <si>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</si>
  <si>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</si>
  <si>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</si>
  <si>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</si>
  <si>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</si>
  <si>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</si>
  <si>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</si>
  <si>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</si>
  <si>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</si>
  <si>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</si>
  <si>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</si>
  <si>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</si>
  <si>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</si>
  <si>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</si>
  <si>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</si>
  <si>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</si>
  <si>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</si>
  <si>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</si>
  <si>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</si>
  <si>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</si>
  <si>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</si>
  <si>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</si>
  <si>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</si>
  <si>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</si>
  <si>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</si>
  <si>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</si>
  <si>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</si>
  <si>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</si>
  <si>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</si>
  <si>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</si>
  <si>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</si>
  <si>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</si>
  <si>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</si>
  <si>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</si>
  <si>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</si>
  <si>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</si>
  <si>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JOAQUIN ALBERTO POMARES BLAISE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</si>
  <si>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</si>
  <si>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</si>
  <si>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</si>
  <si>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</si>
  <si>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</si>
  <si>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</si>
  <si>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</si>
  <si>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</si>
  <si>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</si>
  <si>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</si>
  <si>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</si>
  <si>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</si>
  <si>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</si>
  <si>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</si>
  <si>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</si>
  <si>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</si>
  <si>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</si>
  <si>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</si>
  <si>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</si>
  <si>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</si>
  <si>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</si>
  <si>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</si>
  <si>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</si>
  <si>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</si>
  <si>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</si>
  <si>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CARLOS CAMACHO SERGE</t>
  </si>
  <si>
    <t>JACOBSEN APARICIO ASOCIADOS SAS</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</si>
  <si>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</si>
  <si>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</si>
  <si>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</si>
  <si>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</si>
  <si>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</si>
  <si>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</si>
  <si>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</si>
  <si>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</si>
  <si>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</si>
  <si>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</si>
  <si>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</si>
  <si>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</si>
  <si>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</si>
  <si>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</si>
  <si>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</si>
  <si>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</si>
  <si>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</si>
  <si>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</si>
  <si>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</si>
  <si>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</si>
  <si>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</si>
  <si>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</si>
  <si>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</si>
  <si>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</si>
  <si>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</si>
  <si>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</si>
  <si>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</si>
  <si>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</si>
  <si>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</si>
  <si>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</si>
  <si>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</si>
  <si>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</si>
  <si>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</si>
  <si>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</si>
  <si>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</si>
  <si>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</si>
  <si>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</si>
  <si>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</si>
  <si>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CONVOCATORIA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</si>
  <si>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</si>
  <si>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</si>
  <si>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</si>
  <si>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</si>
  <si>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</si>
  <si>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</si>
  <si>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</si>
  <si>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</si>
  <si>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</si>
  <si>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</si>
  <si>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</si>
  <si>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</si>
  <si>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</si>
  <si>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</si>
  <si>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TRANSPORTES SENSACION S.A.S</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</si>
  <si>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</si>
  <si>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</si>
  <si>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</si>
  <si>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</si>
  <si>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YELINE LIZETH GRANADOS RUIZ</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</si>
  <si>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</si>
  <si>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</si>
  <si>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</si>
  <si>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</si>
  <si>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</si>
  <si>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</si>
  <si>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</si>
  <si>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</si>
  <si>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</si>
  <si>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</si>
  <si>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</si>
  <si>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</si>
  <si>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</si>
  <si>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</si>
  <si>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</si>
  <si>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</si>
  <si>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</si>
  <si>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</si>
  <si>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</si>
  <si>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</si>
  <si>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</si>
  <si>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</si>
  <si>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</si>
  <si>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</si>
  <si>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20204-03-12</t>
  </si>
  <si>
    <t>421161726,13
782949873,87</t>
  </si>
  <si>
    <t>2024-03-05
2024-03-05</t>
  </si>
  <si>
    <t>590
591</t>
  </si>
  <si>
    <t>GRUPO EMPRESARIAL GAVA SAS</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</si>
  <si>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</si>
  <si>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</si>
  <si>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</si>
  <si>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</si>
  <si>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HILDEMAR QUINTANA</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</si>
  <si>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</si>
  <si>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</si>
  <si>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</si>
  <si>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</si>
  <si>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</si>
  <si>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</si>
  <si>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</si>
  <si>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</si>
  <si>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</si>
  <si>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</si>
  <si>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</si>
  <si>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</si>
  <si>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</si>
  <si>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</si>
  <si>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</si>
  <si>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</si>
  <si>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</si>
  <si>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</si>
  <si>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</si>
  <si>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</si>
  <si>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</si>
  <si>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</si>
  <si>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</si>
  <si>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</si>
  <si>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</si>
  <si>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</si>
  <si>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</si>
  <si>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</si>
  <si>
    <t>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</si>
  <si>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</si>
  <si>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</si>
  <si>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</si>
  <si>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</si>
  <si>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</si>
  <si>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</si>
  <si>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KAREN AVILA LABASTIDAS</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</si>
  <si>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</si>
  <si>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</si>
  <si>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</si>
  <si>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</si>
  <si>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</si>
  <si>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</si>
  <si>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</si>
  <si>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</si>
  <si>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</si>
  <si>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</si>
  <si>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</si>
  <si>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</si>
  <si>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MARTHA CAROLINA GONZALEZ ORTEGA</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</si>
  <si>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</si>
  <si>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</si>
  <si>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</si>
  <si>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</si>
  <si>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</si>
  <si>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ANDREA STEFANIA SOLANO HERNANDEZ</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</si>
  <si>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</si>
  <si>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</si>
  <si>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</si>
  <si>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</si>
  <si>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ANA KARINA ALVAREZ ESPINOSA</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</si>
  <si>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</si>
  <si>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</si>
  <si>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</si>
  <si>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</si>
  <si>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</si>
  <si>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PAULA MARCELA PINEDO CARRASCAL</t>
  </si>
  <si>
    <t>NICOLLE ANDREA MENDOZA MEDINA</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</si>
  <si>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</si>
  <si>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</si>
  <si>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</si>
  <si>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</si>
  <si>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</si>
  <si>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</si>
  <si>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</si>
  <si>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</si>
  <si>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</si>
  <si>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ESTEFANIA DE JESUS VASQUEZ CAMPO</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</si>
  <si>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</si>
  <si>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</si>
  <si>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</si>
  <si>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</si>
  <si>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YINA ALEJANDRA TELLEZ FUENTES</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</si>
  <si>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</si>
  <si>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</si>
  <si>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</si>
  <si>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</si>
  <si>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</si>
  <si>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</si>
  <si>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</si>
  <si>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</si>
  <si>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</si>
  <si>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ROSA MARIA MAESTRE SAMPER</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</si>
  <si>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</si>
  <si>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</si>
  <si>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</si>
  <si>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</si>
  <si>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JASNEY MOTTA PEREZ</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</si>
  <si>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</si>
  <si>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</si>
  <si>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</si>
  <si>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</si>
  <si>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</si>
  <si>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</si>
  <si>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</si>
  <si>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</si>
  <si>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</si>
  <si>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</si>
  <si>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</si>
  <si>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</si>
  <si>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</si>
  <si>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DANIEL HERNANDO SANCHEZ MARMOLEJO</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</si>
  <si>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</si>
  <si>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</si>
  <si>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</si>
  <si>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</si>
  <si>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</si>
  <si>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</si>
  <si>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</si>
  <si>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</si>
  <si>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</si>
  <si>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</si>
  <si>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</si>
  <si>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</si>
  <si>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</si>
  <si>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</si>
  <si>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</si>
  <si>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</si>
  <si>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</si>
  <si>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</si>
  <si>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</si>
  <si>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LAINA VANESSA CERVANTES AREVALO</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</si>
  <si>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</si>
  <si>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</si>
  <si>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</si>
  <si>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</si>
  <si>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</si>
  <si>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</si>
  <si>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</si>
  <si>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</si>
  <si>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</si>
  <si>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HERNANDO JOSE MOGOLLON ROCHA</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</si>
  <si>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</si>
  <si>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</si>
  <si>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</si>
  <si>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</si>
  <si>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DANIEL DAVID GRANADOS PARODI</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</si>
  <si>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</si>
  <si>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</si>
  <si>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</si>
  <si>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</si>
  <si>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HAMLET HASSER LOMBARDI VANEGAS</t>
  </si>
  <si>
    <t>VICTORIA EUGENIA SANCHEZ FUENTES</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</si>
  <si>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</si>
  <si>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</si>
  <si>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</si>
  <si>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</si>
  <si>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 xml:space="preserve">JESÚS SUESCÚN ARREGOCÉS </t>
  </si>
  <si>
    <t>SACMIRES VILLERO JIMENEZ</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</si>
  <si>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</si>
  <si>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</si>
  <si>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</si>
  <si>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</si>
  <si>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WILLIAN ANTONIO RETAMOZO CHAVEZ</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</si>
  <si>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</si>
  <si>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</si>
  <si>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</si>
  <si>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</si>
  <si>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</si>
  <si>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</si>
  <si>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</si>
  <si>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</si>
  <si>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</si>
  <si>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</si>
  <si>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CAMILO DAVID TORRES CALLEJAS</t>
  </si>
  <si>
    <t>CO1.REQ.6095660</t>
  </si>
  <si>
    <t>OPSP-VAD-0746-2024</t>
  </si>
  <si>
    <t>https://community.secop.gov.co/Public/Tendering/OpportunityDetail/Index?noticeUID=CO1.NTC.5983487&amp;isFromPublicArea=True&amp;isModal=False</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</si>
  <si>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</si>
  <si>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</si>
  <si>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</si>
  <si>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</si>
  <si>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</si>
  <si>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</si>
  <si>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</si>
  <si>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</si>
  <si>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</si>
  <si>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</si>
  <si>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</si>
  <si>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</si>
  <si>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</si>
  <si>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</si>
  <si>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LEIDYS JOHANA VASQUEZ GARCIA</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</si>
  <si>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</si>
  <si>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</si>
  <si>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</si>
  <si>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</si>
  <si>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</si>
  <si>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</si>
  <si>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</si>
  <si>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</si>
  <si>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</si>
  <si>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EDWIN RAFAEL GUTIERREZ BOTO</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</si>
  <si>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</si>
  <si>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</si>
  <si>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</si>
  <si>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</si>
  <si>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</si>
  <si>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</si>
  <si>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</si>
  <si>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</si>
  <si>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</si>
  <si>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ALIX RAMOS FUENTES</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</si>
  <si>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</si>
  <si>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</si>
  <si>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</si>
  <si>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</si>
  <si>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</si>
  <si>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PRISCO MANUEL RAMIREZ RODRIGUEZ</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</si>
  <si>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</si>
  <si>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</si>
  <si>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</si>
  <si>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</si>
  <si>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ANA EMILIA BARROS NIETO</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</si>
  <si>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</si>
  <si>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</si>
  <si>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</si>
  <si>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</si>
  <si>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</si>
  <si>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</si>
  <si>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</si>
  <si>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</si>
  <si>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</si>
  <si>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</si>
  <si>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</si>
  <si>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</si>
  <si>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</si>
  <si>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</si>
  <si>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ROMARIO FALCAO MAZA LEGUIA</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</si>
  <si>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</si>
  <si>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</si>
  <si>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</si>
  <si>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</si>
  <si>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ALFONSO ENRIQUE VIVES CORTES</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</si>
  <si>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</si>
  <si>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</si>
  <si>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</si>
  <si>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</si>
  <si>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</si>
  <si>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</si>
  <si>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</si>
  <si>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</si>
  <si>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</si>
  <si>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CARLOS ANDRES CAMACHO SERGE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</si>
  <si>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</si>
  <si>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</si>
  <si>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</si>
  <si>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</si>
  <si>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MARIA ALEJANDRA TABORDA DE LA HOZ</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</si>
  <si>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</si>
  <si>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</si>
  <si>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</si>
  <si>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</si>
  <si>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</si>
  <si>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</si>
  <si>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ALFREDO LUIS CALDERA GUZMAN</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</si>
  <si>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</si>
  <si>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</si>
  <si>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</si>
  <si>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FABIAN CAMILO SILVA ZAMBRANO</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</si>
  <si>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</si>
  <si>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</si>
  <si>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</si>
  <si>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</si>
  <si>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</si>
  <si>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</si>
  <si>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ANA MARIA CARDONA HERNANDEZ</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</si>
  <si>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</si>
  <si>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</si>
  <si>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</si>
  <si>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</si>
  <si>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</si>
  <si>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</si>
  <si>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</si>
  <si>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</si>
  <si>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</si>
  <si>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</si>
  <si>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</si>
  <si>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MARTHA CECILIA FRANCO PACHECO</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</si>
  <si>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</si>
  <si>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</si>
  <si>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</si>
  <si>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</si>
  <si>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</si>
  <si>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</si>
  <si>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DRAYDA CAROLINA SANTIZ ROSAS</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</si>
  <si>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</si>
  <si>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</si>
  <si>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</si>
  <si>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RICARDO JAVIER PUPO DIAZ</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</si>
  <si>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</si>
  <si>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</si>
  <si>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</si>
  <si>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</si>
  <si>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</si>
  <si>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</si>
  <si>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</si>
  <si>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</si>
  <si>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</si>
  <si>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</si>
  <si>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ANGELA ROMERO CARDENAS</t>
  </si>
  <si>
    <t>MAYRA NICOLE ALMAIRO DURAN</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</si>
  <si>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</si>
  <si>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</si>
  <si>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</si>
  <si>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 xml:space="preserve">FABIO ANDRÉS FERNANDEZ PINTO </t>
  </si>
  <si>
    <t>KAREN ROCIO SARMIENTOPEREZ VILLARREAL</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</si>
  <si>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</si>
  <si>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</si>
  <si>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</si>
  <si>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</si>
  <si>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</si>
  <si>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</si>
  <si>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</si>
  <si>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</si>
  <si>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</si>
  <si>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 xml:space="preserve">ANA FLORA JIMENEZ  DE LA HOZ </t>
  </si>
  <si>
    <t>ROSALIA LEONOR ESTRADA LOMBARDI</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</si>
  <si>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</si>
  <si>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</si>
  <si>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</si>
  <si>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HERMIDES JEREZ BLANCO</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</si>
  <si>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</si>
  <si>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</si>
  <si>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</si>
  <si>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</si>
  <si>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</si>
  <si>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</si>
  <si>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</si>
  <si>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</si>
  <si>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MANUEL GUILLERMO PALACIO ROSETTE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</si>
  <si>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</si>
  <si>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OAG-VAD-0695-2024</t>
  </si>
  <si>
    <t>https://community.secop.gov.co/Public/Tendering/OpportunityDetail/Index?noticeUID=CO1.NTC.5848511</t>
  </si>
  <si>
    <t>JOSÉ JULIÁN RÍOS BOTACHE</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</si>
  <si>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</si>
  <si>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</si>
  <si>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</si>
  <si>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</si>
  <si>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KARLA BEATRIZ SCHILLER OTERO</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</si>
  <si>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</si>
  <si>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</si>
  <si>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</si>
  <si>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</si>
  <si>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</si>
  <si>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</si>
  <si>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</si>
  <si>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</si>
  <si>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</si>
  <si>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</si>
  <si>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</si>
  <si>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</si>
  <si>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</si>
  <si>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</si>
  <si>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</si>
  <si>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ARMANDO JOSÉ SILVA HAMBURGER</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</si>
  <si>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</si>
  <si>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</si>
  <si>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</si>
  <si>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</si>
  <si>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</si>
  <si>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</si>
  <si>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</si>
  <si>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</si>
  <si>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</si>
  <si>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</si>
  <si>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</si>
  <si>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</si>
  <si>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</si>
  <si>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</si>
  <si>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</si>
  <si>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</si>
  <si>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</si>
  <si>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DANIEL JOSE TAMAYO ELJURE</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</si>
  <si>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</si>
  <si>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</si>
  <si>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</si>
  <si>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ANDREE MATEO NARVAEZ ORTIZ</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</si>
  <si>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</si>
  <si>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</si>
  <si>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</si>
  <si>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LAURA MARIA PEREZ RIQUETT</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</si>
  <si>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</si>
  <si>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</si>
  <si>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</si>
  <si>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</si>
  <si>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</si>
  <si>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</si>
  <si>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</si>
  <si>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</si>
  <si>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</si>
  <si>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</si>
  <si>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</si>
  <si>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</si>
  <si>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</si>
  <si>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</si>
  <si>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</si>
  <si>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</si>
  <si>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</si>
  <si>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</si>
  <si>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</si>
  <si>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</si>
  <si>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</si>
  <si>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</si>
  <si>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</si>
  <si>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</si>
  <si>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</si>
  <si>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</si>
  <si>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</si>
  <si>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</si>
  <si>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</si>
  <si>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</si>
  <si>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</si>
  <si>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</si>
  <si>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</si>
  <si>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</si>
  <si>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</si>
  <si>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</si>
  <si>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</si>
  <si>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CARLOS ALBERTO GUTIERREZ DIAZ GRANADOS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</si>
  <si>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</si>
  <si>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</si>
  <si>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</si>
  <si>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</si>
  <si>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</si>
  <si>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BRAYAN JOSE GUARAMACO INFANTE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</si>
  <si>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</si>
  <si>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</si>
  <si>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</si>
  <si>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</si>
  <si>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</si>
  <si>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</si>
  <si>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</si>
  <si>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</si>
  <si>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</si>
  <si>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SEIBY MARTIN BARROS AYOLA</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</si>
  <si>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</si>
  <si>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</si>
  <si>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</si>
  <si>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</si>
  <si>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JOSÉ RAFAEL VÁSQUEZ POLO</t>
  </si>
  <si>
    <t>JUAN MANUEL LORA FONTALVO</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</si>
  <si>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</si>
  <si>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</si>
  <si>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</si>
  <si>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</si>
  <si>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</si>
  <si>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</si>
  <si>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</si>
  <si>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</si>
  <si>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</si>
  <si>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</si>
  <si>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</si>
  <si>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</si>
  <si>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</si>
  <si>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</si>
  <si>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</si>
  <si>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</si>
  <si>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</si>
  <si>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</si>
  <si>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</si>
  <si>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</si>
  <si>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</si>
  <si>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</si>
  <si>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</si>
  <si>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</si>
  <si>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</si>
  <si>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</si>
  <si>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</si>
  <si>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</si>
  <si>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</si>
  <si>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</si>
  <si>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</si>
  <si>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</si>
  <si>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</si>
  <si>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ASDRUBAL SENEN OROZCO SANJUANELO</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</si>
  <si>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</si>
  <si>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</si>
  <si>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</si>
  <si>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</si>
  <si>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RUTH ELENA NIETO BENJUMEA</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</si>
  <si>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</si>
  <si>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</si>
  <si>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</si>
  <si>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</si>
  <si>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EDISON RAFAEL LEA CHARRIS</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</si>
  <si>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</si>
  <si>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</si>
  <si>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</si>
  <si>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</si>
  <si>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</si>
  <si>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</si>
  <si>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</si>
  <si>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</si>
  <si>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</si>
  <si>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</si>
  <si>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</si>
  <si>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</si>
  <si>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</si>
  <si>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</si>
  <si>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MARINA MERCEDES MIER MANGA</t>
  </si>
  <si>
    <t>CO1.REQ.5856158</t>
  </si>
  <si>
    <t>OAG-VAD-0650-2024</t>
  </si>
  <si>
    <t>https://community.secop.gov.co/Public/Tendering/OpportunityDetail/Index?noticeUID=CO1.NTC.5746852&amp;isFromPublicArea=True&amp;isModal=False</t>
  </si>
  <si>
    <t>EDWIN DAVID ROSADO FLOREZ</t>
  </si>
  <si>
    <t>CO1.REQ.5856102</t>
  </si>
  <si>
    <t>OAG-VAD-0649-2024</t>
  </si>
  <si>
    <t>https://community.secop.gov.co/Public/Tendering/OpportunityDetail/Index?noticeUID=CO1.NTC.5750659&amp;isFromPublicArea=True&amp;isModal=False</t>
  </si>
  <si>
    <t>DIOMEDES JAIR VARGAS HORTA</t>
  </si>
  <si>
    <t>CO1.REQ.5859938</t>
  </si>
  <si>
    <t>OAG-VAD-0648-2024</t>
  </si>
  <si>
    <t>https://community.secop.gov.co/Public/Tendering/OpportunityDetail/Index?noticeUID=CO1.NTC.5750957&amp;isFromPublicArea=True&amp;isModal=False</t>
  </si>
  <si>
    <t>MARLA ESTELA GUILLEN BRU</t>
  </si>
  <si>
    <t>CO1.REQ.5860040</t>
  </si>
  <si>
    <t>OAG-VAD-0647-2024</t>
  </si>
  <si>
    <t>https://community.secop.gov.co/Public/Tendering/OpportunityDetail/Index?noticeUID=CO1.NTC.5750433&amp;isFromPublicArea=True&amp;isModal=False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</si>
  <si>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</si>
  <si>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</si>
  <si>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</si>
  <si>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</si>
  <si>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</si>
  <si>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DUWAN ALEXANDER SANCHEZ CASTRO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</si>
  <si>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</si>
  <si>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</si>
  <si>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</si>
  <si>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</si>
  <si>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ROSA ELENA VASQUEZ BRUGES</t>
  </si>
  <si>
    <t>CO1.REQ.5859351</t>
  </si>
  <si>
    <t>OAG-VAD-0641-2024</t>
  </si>
  <si>
    <t>https://community.secop.gov.co/Public/Tendering/OpportunityDetail/Index?noticeUID=CO1.NTC.5748600&amp;isFromPublicArea=True&amp;isModal=False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</si>
  <si>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</si>
  <si>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</si>
  <si>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</si>
  <si>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</si>
  <si>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</si>
  <si>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STEFFAN ANDERSON VERGARA TORRES</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</si>
  <si>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</si>
  <si>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</si>
  <si>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</si>
  <si>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</si>
  <si>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</si>
  <si>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</si>
  <si>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</si>
  <si>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</si>
  <si>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</si>
  <si>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</si>
  <si>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</si>
  <si>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</si>
  <si>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</si>
  <si>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</si>
  <si>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</si>
  <si>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</si>
  <si>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</si>
  <si>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</si>
  <si>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</si>
  <si>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</si>
  <si>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</si>
  <si>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</si>
  <si>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</si>
  <si>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</si>
  <si>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JULIETH ALEXANDRA LIZCANO PRADA</t>
  </si>
  <si>
    <t>LIGIA ROSA YANET CAMARGO</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</si>
  <si>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</si>
  <si>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</si>
  <si>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</si>
  <si>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</si>
  <si>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</si>
  <si>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</si>
  <si>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</si>
  <si>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</si>
  <si>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</si>
  <si>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WILLIGTON ALEXANDER MAIGUEL GOENAGA</t>
  </si>
  <si>
    <t>MONICA BEATRIZ RAMIREZ PEREIRA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</si>
  <si>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</si>
  <si>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</si>
  <si>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</si>
  <si>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</si>
  <si>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</si>
  <si>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</si>
  <si>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</si>
  <si>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</si>
  <si>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</si>
  <si>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</si>
  <si>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</si>
  <si>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</si>
  <si>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</si>
  <si>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</si>
  <si>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</si>
  <si>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</si>
  <si>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</si>
  <si>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</si>
  <si>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</si>
  <si>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</si>
  <si>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</si>
  <si>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</si>
  <si>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</si>
  <si>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</si>
  <si>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</si>
  <si>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</si>
  <si>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</si>
  <si>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</si>
  <si>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</si>
  <si>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</si>
  <si>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</si>
  <si>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</si>
  <si>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</si>
  <si>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</si>
  <si>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</si>
  <si>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</si>
  <si>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</si>
  <si>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</si>
  <si>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</si>
  <si>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</si>
  <si>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</si>
  <si>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</si>
  <si>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</si>
  <si>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</si>
  <si>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</si>
  <si>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</si>
  <si>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</si>
  <si>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</si>
  <si>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</si>
  <si>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</si>
  <si>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</si>
  <si>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</si>
  <si>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</si>
  <si>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</si>
  <si>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</si>
  <si>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</si>
  <si>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JOSE DE LOS SANTOS ARIZA HERNANDEZ</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</si>
  <si>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</si>
  <si>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</si>
  <si>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</si>
  <si>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</si>
  <si>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JULIETH KARINA GARCIA GAMARRA</t>
  </si>
  <si>
    <t>CO1.REQ.5830575</t>
  </si>
  <si>
    <t>OAG-VAD-0615-2024</t>
  </si>
  <si>
    <t>https://community.secop.gov.co/Public/Tendering/OpportunityDetail/Index?noticeUID=CO1.NTC.5721839</t>
  </si>
  <si>
    <t>JOAQUÍN ALBERTO POMARES BLAISE</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</si>
  <si>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</si>
  <si>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</si>
  <si>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</si>
  <si>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</si>
  <si>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</si>
  <si>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RODOLFO DE JESUS MONTERO VILLA</t>
  </si>
  <si>
    <t>CO1.REQ.5829394</t>
  </si>
  <si>
    <t>OAG-VAD-0609-2024</t>
  </si>
  <si>
    <t>https://community.secop.gov.co/Public/Tendering/OpportunityDetail/Index?noticeUID=CO1.NTC.5720641</t>
  </si>
  <si>
    <t>MILDER ROSA ORTEGA MANCILLA</t>
  </si>
  <si>
    <t>CO1.REQ.5829094</t>
  </si>
  <si>
    <t>OAG-VAD-0608-2024</t>
  </si>
  <si>
    <t>https://community.secop.gov.co/Public/Tendering/OpportunityDetail/Index?noticeUID=CO1.NTC.5720518</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</si>
  <si>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</si>
  <si>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</si>
  <si>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</si>
  <si>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</si>
  <si>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</si>
  <si>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DANIELA JOSE ALEAN MOLINARES</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</si>
  <si>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</si>
  <si>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</si>
  <si>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</si>
  <si>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</si>
  <si>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MANUEL ALEJANDRO RAMIREZ VELASQUEZ</t>
  </si>
  <si>
    <t>CO1.REQ.5828700</t>
  </si>
  <si>
    <t>OAG-VAD-0605-2024</t>
  </si>
  <si>
    <t>https://community.secop.gov.co/Public/Tendering/OpportunityDetail/Index?noticeUID=CO1.NTC.5720013</t>
  </si>
  <si>
    <t>JUAN CARLOS MAESTRE DOMINGUEZ</t>
  </si>
  <si>
    <t>CO1.REQ.5828733</t>
  </si>
  <si>
    <t>OAG-VAD-0604-2024</t>
  </si>
  <si>
    <t>https://community.secop.gov.co/Public/Tendering/OpportunityDetail/Index?noticeUID=CO1.NTC.5719740</t>
  </si>
  <si>
    <t>RONALD DAVID ARIAS LINERO</t>
  </si>
  <si>
    <t>CO1.REQ.5828617</t>
  </si>
  <si>
    <t>OPSP-VAD-0603-2024</t>
  </si>
  <si>
    <t>https://community.secop.gov.co/Public/Tendering/OpportunityDetail/Index?noticeUID=CO1.NTC.5720508</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</si>
  <si>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</si>
  <si>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</si>
  <si>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</si>
  <si>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</si>
  <si>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</si>
  <si>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AQUILES COHEN LLANES</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</si>
  <si>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</si>
  <si>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</si>
  <si>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</si>
  <si>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</si>
  <si>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</si>
  <si>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</si>
  <si>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</si>
  <si>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</si>
  <si>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</si>
  <si>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</si>
  <si>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ANDREA PAOLA JARUFFE PINILLA</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</si>
  <si>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</si>
  <si>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</si>
  <si>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</si>
  <si>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</si>
  <si>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</si>
  <si>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</si>
  <si>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</si>
  <si>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</si>
  <si>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</si>
  <si>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</si>
  <si>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</si>
  <si>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</si>
  <si>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</si>
  <si>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ROSMERY DEVIA</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</si>
  <si>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</si>
  <si>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</si>
  <si>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</si>
  <si>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</si>
  <si>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</si>
  <si>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LUIS ALBERTO COTES YANET</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</si>
  <si>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</si>
  <si>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</si>
  <si>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</si>
  <si>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</si>
  <si>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DARIEN RAUL RANGEL GABALO</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</si>
  <si>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</si>
  <si>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</si>
  <si>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</si>
  <si>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</si>
  <si>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JOSE PAIPA LUNA</t>
  </si>
  <si>
    <t>CO1.REQ.5820573</t>
  </si>
  <si>
    <t>OAG-VAD-0583-2024</t>
  </si>
  <si>
    <t>https://community.secop.gov.co/Public/Tendering/OpportunityDetail/Index?noticeUID=CO1.NTC.5711555</t>
  </si>
  <si>
    <t>RICHAR DE JESUS MONTERO OJEDA</t>
  </si>
  <si>
    <t>CO1.REQ.5820530</t>
  </si>
  <si>
    <t>OAG-VAD-0582-2024</t>
  </si>
  <si>
    <t>https://community.secop.gov.co/Public/Tendering/OpportunityDetail/Index?noticeUID=CO1.NTC.5711373</t>
  </si>
  <si>
    <t>JADER PINEDA ARRIETA</t>
  </si>
  <si>
    <t>CO1.REQ.5820210</t>
  </si>
  <si>
    <t>OAG-VAD-0581-2024</t>
  </si>
  <si>
    <t>https://community.secop.gov.co/Public/Tendering/OpportunityDetail/Index?noticeUID=CO1.NTC.5711464</t>
  </si>
  <si>
    <t>LUIS JOSE AYALA CORREDOR</t>
  </si>
  <si>
    <t>CO1.REQ.5820229</t>
  </si>
  <si>
    <t>OAG-VAD-0580-2024</t>
  </si>
  <si>
    <t>https://community.secop.gov.co/Public/Tendering/OpportunityDetail/Index?noticeUID=CO1.NTC.5711439</t>
  </si>
  <si>
    <t>YASNIRIS JULIO MUÑOZ</t>
  </si>
  <si>
    <t>CO1.REQ.5819978</t>
  </si>
  <si>
    <t>OAG-VAD-0579-2024</t>
  </si>
  <si>
    <t>https://community.secop.gov.co/Public/Tendering/OpportunityDetail/Index?noticeUID=CO1.NTC.5711269</t>
  </si>
  <si>
    <t>DEIMER DAVID GARCIA VARGAS</t>
  </si>
  <si>
    <t>CO1.REQ.5819688</t>
  </si>
  <si>
    <t>OAG-VAD-0578-2024</t>
  </si>
  <si>
    <t>https://community.secop.gov.co/Public/Tendering/OpportunityDetail/Index?noticeUID=CO1.NTC.5710873</t>
  </si>
  <si>
    <t>HERNANDO JUNIOR BRAVO LLANOS</t>
  </si>
  <si>
    <t>CO1.REQ.5819569</t>
  </si>
  <si>
    <t>OAG-VAD-0577-2024</t>
  </si>
  <si>
    <t>https://community.secop.gov.co/Public/Tendering/OpportunityDetail/Index?noticeUID=CO1.NTC.5716528</t>
  </si>
  <si>
    <t>MARIA INES MOSCARELLA VALLE</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</si>
  <si>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</si>
  <si>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</si>
  <si>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</si>
  <si>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</si>
  <si>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</si>
  <si>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</si>
  <si>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</si>
  <si>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</si>
  <si>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</si>
  <si>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ANA KARINA FERRER HERNANDEZ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</si>
  <si>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</si>
  <si>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</si>
  <si>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</si>
  <si>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</si>
  <si>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</si>
  <si>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</si>
  <si>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</si>
  <si>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</si>
  <si>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</si>
  <si>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</si>
  <si>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</si>
  <si>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</si>
  <si>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</si>
  <si>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</si>
  <si>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</si>
  <si>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</si>
  <si>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</si>
  <si>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</si>
  <si>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</si>
  <si>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</si>
  <si>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</si>
  <si>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</si>
  <si>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SHAROL CORTES MIRANDA</t>
  </si>
  <si>
    <t>CO1.REQ.5815711</t>
  </si>
  <si>
    <t>OPSP-VAD-0527-2024</t>
  </si>
  <si>
    <t>https://community.secop.gov.co/Public/Tendering/OpportunityDetail/Index?noticeUID=CO1.NTC.5708003</t>
  </si>
  <si>
    <t>ELIU MANUEL FAJARDO CASTILLO</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</si>
  <si>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</si>
  <si>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</si>
  <si>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</si>
  <si>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</si>
  <si>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</si>
  <si>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</si>
  <si>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</si>
  <si>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</si>
  <si>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</si>
  <si>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</si>
  <si>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</si>
  <si>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</si>
  <si>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</si>
  <si>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WILMER ENRIQUE GONZALES CERVANTES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</si>
  <si>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</si>
  <si>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</si>
  <si>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</si>
  <si>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</si>
  <si>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ALBERTO ENRIQUE CORVACHO GNECCO</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</si>
  <si>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</si>
  <si>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</si>
  <si>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</si>
  <si>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</si>
  <si>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</si>
  <si>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</si>
  <si>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</si>
  <si>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</si>
  <si>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</si>
  <si>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</si>
  <si>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</si>
  <si>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</si>
  <si>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</si>
  <si>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</si>
  <si>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</si>
  <si>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</si>
  <si>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</si>
  <si>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</si>
  <si>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</si>
  <si>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</si>
  <si>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</si>
  <si>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</si>
  <si>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</si>
  <si>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</si>
  <si>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</si>
  <si>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</si>
  <si>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</si>
  <si>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</si>
  <si>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JOSE LUIS BARROS ATEHORTUA</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</si>
  <si>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</si>
  <si>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</si>
  <si>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</si>
  <si>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</si>
  <si>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LAUDYS ESTHER GUTIERREZ  PABA</t>
  </si>
  <si>
    <t>CO1.REQ.5804052</t>
  </si>
  <si>
    <t>OAG-VAD-0515-2024</t>
  </si>
  <si>
    <t>https://community.secop.gov.co/Public/Tendering/OpportunityDetail/Index?noticeUID=CO1.NTC.5693813</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</si>
  <si>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</si>
  <si>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</si>
  <si>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</si>
  <si>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</si>
  <si>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</si>
  <si>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VALERIA ANDREA CADENA PEREZ</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</si>
  <si>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</si>
  <si>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</si>
  <si>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</si>
  <si>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</si>
  <si>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DENIS MARGARITA MOLINA CERVANTES</t>
  </si>
  <si>
    <t>CO1.REQ.5807832</t>
  </si>
  <si>
    <t>OAG-VAD-0512-2024</t>
  </si>
  <si>
    <t>https://community.secop.gov.co/Public/Tendering/OpportunityDetail/Index?noticeUID=CO1.NTC.5699125</t>
  </si>
  <si>
    <t>YUSLAY MISEL VALLE TETTE</t>
  </si>
  <si>
    <t>CO1.REQ.5807949</t>
  </si>
  <si>
    <t>OAG-VAD-0511-2024</t>
  </si>
  <si>
    <t>https://community.secop.gov.co/Public/Tendering/OpportunityDetail/Index?noticeUID=CO1.NTC.5698824</t>
  </si>
  <si>
    <t>MARIA CAROLINA MEJIA VELASQUEZ</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</si>
  <si>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</si>
  <si>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</si>
  <si>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</si>
  <si>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</si>
  <si>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MAURA CECILIA RUBIO SUAREZ</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</si>
  <si>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</si>
  <si>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</si>
  <si>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</si>
  <si>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</si>
  <si>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SIGEN ATUNES CELEDON</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</si>
  <si>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</si>
  <si>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</si>
  <si>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</si>
  <si>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</si>
  <si>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</si>
  <si>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</si>
  <si>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</si>
  <si>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</si>
  <si>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</si>
  <si>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CHRISTIAN JAVIER MOZO CABAS</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</si>
  <si>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</si>
  <si>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</si>
  <si>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</si>
  <si>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</si>
  <si>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</si>
  <si>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</si>
  <si>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</si>
  <si>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</si>
  <si>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</si>
  <si>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</si>
  <si>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</si>
  <si>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</si>
  <si>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</si>
  <si>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</si>
  <si>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MARIA FERNANDA DORADO FUENTES</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</si>
  <si>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</si>
  <si>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</si>
  <si>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</si>
  <si>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</si>
  <si>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</si>
  <si>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</si>
  <si>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</si>
  <si>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</si>
  <si>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</si>
  <si>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IMAEL FABRICIO VARGAS MONTENEGRO</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</si>
  <si>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</si>
  <si>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</si>
  <si>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</si>
  <si>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</si>
  <si>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MARIA CLAUDIA PACHECO AARON</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</si>
  <si>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</si>
  <si>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</si>
  <si>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</si>
  <si>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</si>
  <si>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ALBERTO RUIZ MIER</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</si>
  <si>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</si>
  <si>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</si>
  <si>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</si>
  <si>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</si>
  <si>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</si>
  <si>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DANNY ZORAIDA VILLANUEVA DIAZ</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</si>
  <si>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</si>
  <si>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</si>
  <si>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</si>
  <si>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</si>
  <si>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CAROLY MILDRED CORONADO ALCALA</t>
  </si>
  <si>
    <t>CO1.REQ.5802246</t>
  </si>
  <si>
    <t>OAG-VAD-0497-2024</t>
  </si>
  <si>
    <t>https://community.secop.gov.co/Public/Tendering/OpportunityDetail/Index?noticeUID=CO1.NTC.5699000</t>
  </si>
  <si>
    <t>GIOVANNA MARÍA SIMANCAS TINOCO</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</si>
  <si>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</si>
  <si>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</si>
  <si>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</si>
  <si>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</si>
  <si>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</si>
  <si>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GUSTAVO ADOLFO AMAYA CANDIA</t>
  </si>
  <si>
    <t>CO1.REQ.5808142</t>
  </si>
  <si>
    <t>OPSP-VAD-0495-2024</t>
  </si>
  <si>
    <t>https://community.secop.gov.co/Public/Tendering/OpportunityDetail/Index?noticeUID=CO1.NTC.5699310</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</si>
  <si>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</si>
  <si>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</si>
  <si>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</si>
  <si>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</si>
  <si>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</si>
  <si>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ELVIRA MARIA ATIA BELLO</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</si>
  <si>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</si>
  <si>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</si>
  <si>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</si>
  <si>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</si>
  <si>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 xml:space="preserve">ENRIQUE ALFONSO NAVARRO URBINA </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</si>
  <si>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</si>
  <si>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</si>
  <si>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</si>
  <si>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</si>
  <si>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</si>
  <si>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</si>
  <si>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</si>
  <si>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</si>
  <si>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</si>
  <si>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MAYRA CRISTINA ZABALETA RAMOS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</si>
  <si>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</si>
  <si>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</si>
  <si>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</si>
  <si>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</si>
  <si>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</si>
  <si>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</si>
  <si>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</si>
  <si>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</si>
  <si>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</si>
  <si>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ELVIRA OLGA TORREGROZA CABARCAS</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</si>
  <si>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</si>
  <si>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</si>
  <si>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</si>
  <si>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</si>
  <si>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</si>
  <si>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</si>
  <si>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</si>
  <si>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</si>
  <si>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</si>
  <si>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LAURA VANESSA MAESTRE MAESTRE</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</si>
  <si>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</si>
  <si>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</si>
  <si>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</si>
  <si>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</si>
  <si>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</si>
  <si>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</si>
  <si>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</si>
  <si>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</si>
  <si>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</si>
  <si>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MARIA JOSE CAMPO BARRAGAN</t>
  </si>
  <si>
    <t>CO1.REQ.5786663</t>
  </si>
  <si>
    <t>OPSP-VAD-0484-2024</t>
  </si>
  <si>
    <t>https://community.secop.gov.co/Public/Tendering/OpportunityDetail/Index?noticeUID=CO1.NTC.5677753</t>
  </si>
  <si>
    <t>HILDEMAR DAVID QUINTANA HERNANDEZ</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</si>
  <si>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</si>
  <si>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</si>
  <si>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</si>
  <si>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</si>
  <si>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</si>
  <si>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ROSALIA LIA BUSTILLO VERBEL</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</si>
  <si>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</si>
  <si>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</si>
  <si>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</si>
  <si>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</si>
  <si>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</si>
  <si>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</si>
  <si>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</si>
  <si>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</si>
  <si>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</si>
  <si>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</si>
  <si>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</si>
  <si>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</si>
  <si>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</si>
  <si>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</si>
  <si>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WILLIAM EDUARDO VELEZ GONZALEZ</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</si>
  <si>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</si>
  <si>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</si>
  <si>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</si>
  <si>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</si>
  <si>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MAURICIO DE JESUS TORRES IZAQUITA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</si>
  <si>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</si>
  <si>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</si>
  <si>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</si>
  <si>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</si>
  <si>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JORGE ALFONSO APREZA FERNANDEZ</t>
  </si>
  <si>
    <t>LILIBETH ESTHER FLOREZ DIAZ</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</si>
  <si>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</si>
  <si>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</si>
  <si>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</si>
  <si>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</si>
  <si>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</si>
  <si>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</si>
  <si>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</si>
  <si>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</si>
  <si>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HERNAN CAMILO SARMIENTO GÓMEZ</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</si>
  <si>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</si>
  <si>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</si>
  <si>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</si>
  <si>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</si>
  <si>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MILENA PATRICIA DE LEON MENDOZA</t>
  </si>
  <si>
    <t>ANDREA CAROLINA CUZA PEÑARANDA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</si>
  <si>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</si>
  <si>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</si>
  <si>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</si>
  <si>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</si>
  <si>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</si>
  <si>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</si>
  <si>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</si>
  <si>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</si>
  <si>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</si>
  <si>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</si>
  <si>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</si>
  <si>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</si>
  <si>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</si>
  <si>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FRANK DE JESUS ORTIZ SALGADO</t>
  </si>
  <si>
    <t>JUAN DE JESUS FINCE GUZMAN</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</si>
  <si>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</si>
  <si>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</si>
  <si>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</si>
  <si>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</si>
  <si>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HUGO ELIECER ACOSTA MOLINA</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</si>
  <si>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</si>
  <si>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</si>
  <si>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</si>
  <si>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</si>
  <si>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ROXANA LEONOR ARRIETA CRUZ</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</si>
  <si>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</si>
  <si>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</si>
  <si>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</si>
  <si>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</si>
  <si>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</si>
  <si>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</si>
  <si>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</si>
  <si>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</si>
  <si>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</si>
  <si>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</si>
  <si>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</si>
  <si>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</si>
  <si>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</si>
  <si>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</si>
  <si>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SILENA PAOLA CASTILLA CONSTANTE</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</si>
  <si>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</si>
  <si>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</si>
  <si>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</si>
  <si>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</si>
  <si>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</si>
  <si>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</si>
  <si>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</si>
  <si>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</si>
  <si>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</si>
  <si>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JOSE LUIS DIAZ DE LA CRUZ</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</si>
  <si>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</si>
  <si>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</si>
  <si>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</si>
  <si>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</si>
  <si>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 xml:space="preserve">RONALD ROJAS DUICA </t>
  </si>
  <si>
    <t>OMAR ENRIQUE MANJARRES OJEDA</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</si>
  <si>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</si>
  <si>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</si>
  <si>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</si>
  <si>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</si>
  <si>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ALVARO JOSE CAMPO LOPEZ</t>
  </si>
  <si>
    <t>CO1.REQ.5783974</t>
  </si>
  <si>
    <t>OPSP-VAD-0462-2024</t>
  </si>
  <si>
    <t>https://community.secop.gov.co/Public/Tendering/OpportunityDetail/Index?noticeUID=CO1.NTC.5674666</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</si>
  <si>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</si>
  <si>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</si>
  <si>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</si>
  <si>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</si>
  <si>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</si>
  <si>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VICENTE MARTINEZ PANETTA</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</si>
  <si>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</si>
  <si>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</si>
  <si>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</si>
  <si>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</si>
  <si>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RADAMES ALEXANDER FERREIRA BARROS</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</si>
  <si>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</si>
  <si>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</si>
  <si>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</si>
  <si>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</si>
  <si>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</si>
  <si>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</si>
  <si>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</si>
  <si>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</si>
  <si>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LEYNIN ESTHER CAAMAÑO ROCHA</t>
  </si>
  <si>
    <t>ORIANA MARIA DIAZ MARTINEZ</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</si>
  <si>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</si>
  <si>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</si>
  <si>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</si>
  <si>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</si>
  <si>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</si>
  <si>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</si>
  <si>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</si>
  <si>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</si>
  <si>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</si>
  <si>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</si>
  <si>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</si>
  <si>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</si>
  <si>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</si>
  <si>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</si>
  <si>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</si>
  <si>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</si>
  <si>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</si>
  <si>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</si>
  <si>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</si>
  <si>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</si>
  <si>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</si>
  <si>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</si>
  <si>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</si>
  <si>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</si>
  <si>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</si>
  <si>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</si>
  <si>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</si>
  <si>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</si>
  <si>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DAVID NUMAN FLORIAN</t>
  </si>
  <si>
    <t>MARIA DE JESUS AMADOR ZEA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</si>
  <si>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</si>
  <si>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</si>
  <si>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</si>
  <si>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</si>
  <si>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</si>
  <si>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</si>
  <si>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</si>
  <si>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</si>
  <si>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</si>
  <si>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WALDIR MANGA BARROS</t>
  </si>
  <si>
    <t>CO1.REQ.5781474</t>
  </si>
  <si>
    <t>OAG-VAD-0449-2024</t>
  </si>
  <si>
    <t>https://community.secop.gov.co/Public/Tendering/OpportunityDetail/Index?noticeUID=CO1.NTC.5672150</t>
  </si>
  <si>
    <t>STEVEN DANIEL CODINA CANTILLO</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</si>
  <si>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</si>
  <si>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</si>
  <si>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</si>
  <si>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</si>
  <si>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ROSSANA DIAZ ORTIZ</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</si>
  <si>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</si>
  <si>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</si>
  <si>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</si>
  <si>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</si>
  <si>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RAFAEL DE JESUS CABRERA BRICEÑO</t>
  </si>
  <si>
    <t>CO1.REQ.5783747</t>
  </si>
  <si>
    <t>OAG-VAD-0446-2024</t>
  </si>
  <si>
    <t>https://community.secop.gov.co/Public/Tendering/OpportunityDetail/Index?noticeUID=CO1.NTC.5673901</t>
  </si>
  <si>
    <t>MARVIN ALEXI GARCIA RODRIGUEZ</t>
  </si>
  <si>
    <t>CO1.REQ.5783023</t>
  </si>
  <si>
    <t>OAG-VAD-0445-2024</t>
  </si>
  <si>
    <t>https://community.secop.gov.co/Public/Tendering/OpportunityDetail/Index?noticeUID=CO1.NTC.5673663</t>
  </si>
  <si>
    <t>MARVI LAIDYS CAICEDO OSPINA</t>
  </si>
  <si>
    <t>CO1.REQ.5782859</t>
  </si>
  <si>
    <t>OAG-VAD-0444-2024</t>
  </si>
  <si>
    <t>https://community.secop.gov.co/Public/Tendering/OpportunityDetail/Index?noticeUID=CO1.NTC.5677335</t>
  </si>
  <si>
    <t>MARTIN ALONSO SUAREZ MAZENETT</t>
  </si>
  <si>
    <t>CO1.REQ.5786227</t>
  </si>
  <si>
    <t>OAG-VAD-0443-2024</t>
  </si>
  <si>
    <t>https://community.secop.gov.co/Public/Tendering/OpportunityDetail/Index?noticeUID=CO1.NTC.5673732</t>
  </si>
  <si>
    <t>MARTHA PATRICIA PALACIO LIZCANO</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</si>
  <si>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</si>
  <si>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</si>
  <si>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</si>
  <si>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</si>
  <si>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MARINA ESMERALDA TORRES ALMEIDA</t>
  </si>
  <si>
    <t>CO1.REQ.5782269</t>
  </si>
  <si>
    <t>OAG-VAD-0441-2024</t>
  </si>
  <si>
    <t>https://community.secop.gov.co/Public/Tendering/OpportunityDetail/Index?noticeUID=CO1.NTC.5677301</t>
  </si>
  <si>
    <t>LUIS CARLOS OLIVEROS MANJARRES</t>
  </si>
  <si>
    <t>CO1.REQ.5786060</t>
  </si>
  <si>
    <t>OAG-VAD-0440-2024</t>
  </si>
  <si>
    <t>https://community.secop.gov.co/Public/Tendering/OpportunityDetail/Index?noticeUID=CO1.NTC.5672954</t>
  </si>
  <si>
    <t>JOSE MANUEL BETANCOURT AVILA</t>
  </si>
  <si>
    <t>CO1.REQ.5782054</t>
  </si>
  <si>
    <t>OAG-VAD-0439-2024</t>
  </si>
  <si>
    <t>https://community.secop.gov.co/Public/Tendering/OpportunityDetail/Index?noticeUID=CO1.NTC.5672848</t>
  </si>
  <si>
    <t>JAIME RAFAEL VILLA VALENCIA</t>
  </si>
  <si>
    <t>CO1.REQ.5781919</t>
  </si>
  <si>
    <t>OAG-VAD-0438-2024</t>
  </si>
  <si>
    <t>https://community.secop.gov.co/Public/Tendering/OpportunityDetail/Index?noticeUID=CO1.NTC.5672708</t>
  </si>
  <si>
    <t>HEYNER ALONSO CARROL PINEDA</t>
  </si>
  <si>
    <t>CO1.REQ.5781727</t>
  </si>
  <si>
    <t>OAG-VAD-0437-2024</t>
  </si>
  <si>
    <t>https://community.secop.gov.co/Public/Tendering/OpportunityDetail/Index?noticeUID=CO1.NTC.5672290</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</si>
  <si>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</si>
  <si>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</si>
  <si>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</si>
  <si>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</si>
  <si>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</si>
  <si>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CARLOS LUIS FONSECA MENDOZA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</si>
  <si>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</si>
  <si>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</si>
  <si>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</si>
  <si>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</si>
  <si>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ALISON PAOLA LLANES LOBO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</si>
  <si>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</si>
  <si>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</si>
  <si>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</si>
  <si>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</si>
  <si>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</si>
  <si>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</si>
  <si>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</si>
  <si>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</si>
  <si>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</si>
  <si>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</si>
  <si>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</si>
  <si>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</si>
  <si>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</si>
  <si>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</si>
  <si>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</si>
  <si>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</si>
  <si>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</si>
  <si>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</si>
  <si>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</si>
  <si>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 xml:space="preserve">JESUS DANIEL RODRIGUEZ VASQUEZ  </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</si>
  <si>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</si>
  <si>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</si>
  <si>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</si>
  <si>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</si>
  <si>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</si>
  <si>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</si>
  <si>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</si>
  <si>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</si>
  <si>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</si>
  <si>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CARLA PAOLA MARQUEZ PASO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</si>
  <si>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</si>
  <si>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</si>
  <si>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</si>
  <si>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</si>
  <si>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EDITH DEL ROSARIO ROLONG PEREZ</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</si>
  <si>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</si>
  <si>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</si>
  <si>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</si>
  <si>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</si>
  <si>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ADAN JOSE OLIVEROS ALTAHONA</t>
  </si>
  <si>
    <t>CO1.REQ.5769465</t>
  </si>
  <si>
    <t>OPSP-VAD-0426-2024</t>
  </si>
  <si>
    <t>https://community.secop.gov.co/Public/Tendering/OpportunityDetail/Index?noticeUID=CO1.NTC.5660095</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</si>
  <si>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</si>
  <si>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</si>
  <si>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</si>
  <si>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</si>
  <si>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</si>
  <si>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ANTONIO DE JESUS FORERO GRANADOS</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</si>
  <si>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</si>
  <si>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</si>
  <si>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</si>
  <si>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</si>
  <si>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</si>
  <si>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</si>
  <si>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</si>
  <si>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</si>
  <si>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</si>
  <si>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BERLIS JOHANA ROBLES PADILLA</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</si>
  <si>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</si>
  <si>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</si>
  <si>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</si>
  <si>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</si>
  <si>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</si>
  <si>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</si>
  <si>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</si>
  <si>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</si>
  <si>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</si>
  <si>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</si>
  <si>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</si>
  <si>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</si>
  <si>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</si>
  <si>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</si>
  <si>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</si>
  <si>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</si>
  <si>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</si>
  <si>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</si>
  <si>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KARY BEATRIZ BLANCO GOMEZ</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</si>
  <si>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</si>
  <si>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</si>
  <si>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</si>
  <si>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</si>
  <si>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</si>
  <si>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</si>
  <si>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</si>
  <si>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</si>
  <si>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</si>
  <si>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MAGNOLIA DEL CARMEN DIAZ GUERRERO</t>
  </si>
  <si>
    <t>CO1.REQ.5768794</t>
  </si>
  <si>
    <t>OAG-VAD-0416-2024</t>
  </si>
  <si>
    <t>https://community.secop.gov.co/Public/Tendering/OpportunityDetail/Index?noticeUID=CO1.NTC.5659628</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</si>
  <si>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</si>
  <si>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</si>
  <si>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</si>
  <si>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</si>
  <si>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</si>
  <si>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ENRIQUE MORENO SILVA</t>
  </si>
  <si>
    <t>CO1.REQ.5768521</t>
  </si>
  <si>
    <t>OAG-VAD-0414-2024</t>
  </si>
  <si>
    <t>https://community.secop.gov.co/Public/Tendering/OpportunityDetail/Index?noticeUID=CO1.NTC.5658664</t>
  </si>
  <si>
    <t>CLARA INES APREZA FERNANDEZ</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</si>
  <si>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</si>
  <si>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</si>
  <si>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</si>
  <si>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</si>
  <si>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</si>
  <si>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</si>
  <si>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</si>
  <si>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</si>
  <si>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</si>
  <si>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MAURICIO ARRIETA FONTANILLA</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</si>
  <si>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</si>
  <si>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</si>
  <si>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</si>
  <si>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</si>
  <si>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</si>
  <si>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</si>
  <si>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</si>
  <si>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</si>
  <si>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</si>
  <si>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</si>
  <si>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EDILBERTO GOMEZ ANAYA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</si>
  <si>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</si>
  <si>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</si>
  <si>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</si>
  <si>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</si>
  <si>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ANDRES FELIPE PEREZ LOPEZ</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</si>
  <si>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</si>
  <si>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</si>
  <si>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</si>
  <si>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</si>
  <si>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ROSA MARGARITA CAMARGO VASQUEZ</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</si>
  <si>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</si>
  <si>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</si>
  <si>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</si>
  <si>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</si>
  <si>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</si>
  <si>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</si>
  <si>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</si>
  <si>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</si>
  <si>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</si>
  <si>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</si>
  <si>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</si>
  <si>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</si>
  <si>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</si>
  <si>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</si>
  <si>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SANDY DEL CARMEN ALDANA MERCADO</t>
  </si>
  <si>
    <t>CO1.REQ.5768477</t>
  </si>
  <si>
    <t>OAG-VAD-0404-2024</t>
  </si>
  <si>
    <t>https://community.secop.gov.co/Public/Tendering/OpportunityDetail/Index?noticeUID=CO1.NTC.5659151</t>
  </si>
  <si>
    <t>ROSALBA ESTHER JIMENEZ MOSS</t>
  </si>
  <si>
    <t>CO1.REQ.5768433</t>
  </si>
  <si>
    <t>OAG-VAD-0403-2024</t>
  </si>
  <si>
    <t>https://community.secop.gov.co/Public/Tendering/OpportunityDetail/Index?noticeUID=CO1.NTC.5658588</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</si>
  <si>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</si>
  <si>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</si>
  <si>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</si>
  <si>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</si>
  <si>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</si>
  <si>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JOHN JAIRO ROMERO LUNA</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</si>
  <si>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</si>
  <si>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</si>
  <si>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</si>
  <si>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</si>
  <si>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ADRIANA PAOLA NAVARRO BECERRA</t>
  </si>
  <si>
    <t>CO1.REQ.5769495</t>
  </si>
  <si>
    <t>OAG-VAD-0400-2024</t>
  </si>
  <si>
    <t>https://community.secop.gov.co/Public/Tendering/OpportunityDetail/Index?noticeUID=CO1.NTC.5660433</t>
  </si>
  <si>
    <t>FABIAN DE JESUS RAMIREZ NUÑEZ</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</si>
  <si>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</si>
  <si>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</si>
  <si>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</si>
  <si>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</si>
  <si>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</si>
  <si>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</si>
  <si>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</si>
  <si>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</si>
  <si>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</si>
  <si>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</si>
  <si>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</si>
  <si>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</si>
  <si>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</si>
  <si>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ROCIO DEL CARMEN MOLINA GUTIERREZ</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</si>
  <si>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</si>
  <si>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</si>
  <si>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</si>
  <si>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</si>
  <si>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</si>
  <si>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</si>
  <si>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</si>
  <si>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</si>
  <si>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</si>
  <si>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MARCIO POLO HURTADO</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</si>
  <si>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</si>
  <si>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</si>
  <si>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</si>
  <si>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</si>
  <si>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</si>
  <si>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</si>
  <si>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</si>
  <si>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</si>
  <si>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</si>
  <si>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</si>
  <si>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</si>
  <si>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</si>
  <si>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</si>
  <si>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</si>
  <si>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MARIA CRISTINA LOPEZ HOYOS</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</si>
  <si>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</si>
  <si>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</si>
  <si>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</si>
  <si>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</si>
  <si>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</si>
  <si>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</si>
  <si>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</si>
  <si>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</si>
  <si>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</si>
  <si>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OSCAR FERNANDO CASTILLO MOSCARELLA</t>
  </si>
  <si>
    <t>EYIS ADALBERTO TORO RODRIGUEZ</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</si>
  <si>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</si>
  <si>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</si>
  <si>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</si>
  <si>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</si>
  <si>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ROSA PAULINA CEBALLOS RIASCOS</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</si>
  <si>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</si>
  <si>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</si>
  <si>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</si>
  <si>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</si>
  <si>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</si>
  <si>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</si>
  <si>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</si>
  <si>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</si>
  <si>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</si>
  <si>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GREISI MARIA BARRANCO MANOTAS</t>
  </si>
  <si>
    <t>CO1.REQ.5746951</t>
  </si>
  <si>
    <t>OPSP-VAD-0386-2024</t>
  </si>
  <si>
    <t>https://community.secop.gov.co/Public/Tendering/OpportunityDetail/Index?noticeUID=CO1.NTC.5637366</t>
  </si>
  <si>
    <t xml:space="preserve">ALICIA ESTHER CASTRO VILLEGAS </t>
  </si>
  <si>
    <t>GISELL GRAVINI PORRAS</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</si>
  <si>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</si>
  <si>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</si>
  <si>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</si>
  <si>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</si>
  <si>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MARTHA BEATRIZ HUMANES MENDOZA</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</si>
  <si>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</si>
  <si>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</si>
  <si>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</si>
  <si>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</si>
  <si>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MARIELA VARON RODRIGUEZ</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</si>
  <si>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</si>
  <si>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</si>
  <si>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</si>
  <si>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</si>
  <si>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</si>
  <si>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</si>
  <si>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</si>
  <si>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</si>
  <si>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</si>
  <si>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</si>
  <si>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</si>
  <si>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</si>
  <si>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</si>
  <si>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</si>
  <si>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</si>
  <si>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</si>
  <si>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</si>
  <si>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</si>
  <si>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</si>
  <si>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KARELYS BRUGES CHARRIS</t>
  </si>
  <si>
    <t>CO1.REQ.5749242</t>
  </si>
  <si>
    <t>OAG-VAD-0379-2024</t>
  </si>
  <si>
    <t>https://community.secop.gov.co/Public/Tendering/OpportunityDetail/Index?noticeUID=CO1.NTC.5637725</t>
  </si>
  <si>
    <t>ERLIDES MARIA ALFARO VEGA</t>
  </si>
  <si>
    <t>CO1.REQ.5746939</t>
  </si>
  <si>
    <t>OAG-VAD-0378-2024</t>
  </si>
  <si>
    <t>https://community.secop.gov.co/Public/Tendering/OpportunityDetail/Index?noticeUID=CO1.NTC.5637540</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</si>
  <si>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</si>
  <si>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</si>
  <si>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</si>
  <si>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</si>
  <si>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</si>
  <si>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</si>
  <si>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</si>
  <si>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</si>
  <si>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</si>
  <si>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DIEGO ARMANDO SILVA OLAYA</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</si>
  <si>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</si>
  <si>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</si>
  <si>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</si>
  <si>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</si>
  <si>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MARIANA STAND AYALA</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</si>
  <si>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</si>
  <si>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</si>
  <si>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</si>
  <si>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</si>
  <si>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LEDA JOSE DUARTE WADNIPAR</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</si>
  <si>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</si>
  <si>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</si>
  <si>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</si>
  <si>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</si>
  <si>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LORAINE ANDREA RIVADENEIRA AGUILAR</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</si>
  <si>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</si>
  <si>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</si>
  <si>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</si>
  <si>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</si>
  <si>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</si>
  <si>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</si>
  <si>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</si>
  <si>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</si>
  <si>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</si>
  <si>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MARIA FAUSTINA GARCIA NIETO</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</si>
  <si>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</si>
  <si>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</si>
  <si>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</si>
  <si>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</si>
  <si>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</si>
  <si>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</si>
  <si>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</si>
  <si>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</si>
  <si>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</si>
  <si>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JACOBO MARIANO MENDEZ DE ANDREIS</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</si>
  <si>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</si>
  <si>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</si>
  <si>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</si>
  <si>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</si>
  <si>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JAMES GARCIA FUENTES</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</si>
  <si>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</si>
  <si>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</si>
  <si>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</si>
  <si>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</si>
  <si>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EDIER LUIS SALAZAR SERPA</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</si>
  <si>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</si>
  <si>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</si>
  <si>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</si>
  <si>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</si>
  <si>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</si>
  <si>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GEIDIS MARCELA ARRAZOLA MURILLO</t>
  </si>
  <si>
    <t>CO1.REQ.5740267</t>
  </si>
  <si>
    <t>OAG-VAD-0365-2024</t>
  </si>
  <si>
    <t>https://community.secop.gov.co/Public/Tendering/OpportunityDetail/Index?noticeUID=CO1.NTC.5630490</t>
  </si>
  <si>
    <t>MARIA PATRICIA RIASCOS FANDIÑO</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</si>
  <si>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</si>
  <si>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</si>
  <si>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</si>
  <si>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</si>
  <si>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</si>
  <si>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</si>
  <si>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</si>
  <si>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</si>
  <si>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</si>
  <si>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ANA JOSEFA ANAYA HERNANDEZ</t>
  </si>
  <si>
    <t>CO1.REQ.5739957</t>
  </si>
  <si>
    <t>OAG-VAD-0362-2024</t>
  </si>
  <si>
    <t>https://community.secop.gov.co/Public/Tendering/OpportunityDetail/Index?noticeUID=CO1.NTC.5630074</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</si>
  <si>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</si>
  <si>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</si>
  <si>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</si>
  <si>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</si>
  <si>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</si>
  <si>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</si>
  <si>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</si>
  <si>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</si>
  <si>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</si>
  <si>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</si>
  <si>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DILIA MARIA VELASQUEZ ACOSTA</t>
  </si>
  <si>
    <t>CO1.REQ.5738997</t>
  </si>
  <si>
    <t>OPSP-VAD-0359-2024</t>
  </si>
  <si>
    <t>https://community.secop.gov.co/Public/Tendering/OpportunityDetail/Index?noticeUID=CO1.NTC.5630954</t>
  </si>
  <si>
    <t>MARIA CONCEPCION MARTINEZ DIAZ</t>
  </si>
  <si>
    <t>CO1.REQ.5740284</t>
  </si>
  <si>
    <t>OAG-VAD-0358-2024</t>
  </si>
  <si>
    <t>https://community.secop.gov.co/Public/Tendering/OpportunityDetail/Index?noticeUID=CO1.NTC.5630583</t>
  </si>
  <si>
    <t>ZENITH ELENA DE LA HOZ MONSALVO</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</si>
  <si>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</si>
  <si>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</si>
  <si>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</si>
  <si>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</si>
  <si>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</si>
  <si>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</si>
  <si>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</si>
  <si>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</si>
  <si>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</si>
  <si>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JOSE LUIS RODRIGUEZ GARCIA</t>
  </si>
  <si>
    <t>CO1.REQ.5739484</t>
  </si>
  <si>
    <t>OAG-VAD-0355-2024</t>
  </si>
  <si>
    <t>https://community.secop.gov.co/Public/Tendering/OpportunityDetail/Index?noticeUID=CO1.NTC.5629944</t>
  </si>
  <si>
    <t>JOSE AMABLE ARAUJO BLANCO</t>
  </si>
  <si>
    <t>CO1.REQ.5739069</t>
  </si>
  <si>
    <t>OAG-VAD-0354-2024</t>
  </si>
  <si>
    <t>https://community.secop.gov.co/Public/Tendering/OpportunityDetail/Index?noticeUID=CO1.NTC.5629830</t>
  </si>
  <si>
    <t>EFRAIN ALFONSO RADA VARGAS</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</si>
  <si>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</si>
  <si>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</si>
  <si>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</si>
  <si>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</si>
  <si>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GUSTAVO MANUEL LOPEZ GOMEZ</t>
  </si>
  <si>
    <t>CO1.REQ.5738949</t>
  </si>
  <si>
    <t>OAG-VAD-0352-2024</t>
  </si>
  <si>
    <t>https://community.secop.gov.co/Public/Tendering/OpportunityDetail/Index?noticeUID=CO1.NTC.5630973</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</si>
  <si>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</si>
  <si>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</si>
  <si>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</si>
  <si>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</si>
  <si>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</si>
  <si>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</si>
  <si>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</si>
  <si>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</si>
  <si>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</si>
  <si>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</si>
  <si>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</si>
  <si>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ORIANA PATRICIA DAZA BRITO</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</si>
  <si>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</si>
  <si>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</si>
  <si>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</si>
  <si>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</si>
  <si>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EDGARDO JOSE DIAZ OÑATE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</si>
  <si>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</si>
  <si>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</si>
  <si>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</si>
  <si>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</si>
  <si>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IRIS MARIA FONSECA LIDUEÑA</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</si>
  <si>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</si>
  <si>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</si>
  <si>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</si>
  <si>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</si>
  <si>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</si>
  <si>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</si>
  <si>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</si>
  <si>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</si>
  <si>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</si>
  <si>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</si>
  <si>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</si>
  <si>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</si>
  <si>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</si>
  <si>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</si>
  <si>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</si>
  <si>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</si>
  <si>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</si>
  <si>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</si>
  <si>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</si>
  <si>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</si>
  <si>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</si>
  <si>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</si>
  <si>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</si>
  <si>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CARLOS ALBERTO ESCOBAR RUIZ</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</si>
  <si>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</si>
  <si>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</si>
  <si>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</si>
  <si>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</si>
  <si>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JULIANA DE LA MILAGROSA VIVES NORIEGA</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</si>
  <si>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</si>
  <si>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</si>
  <si>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</si>
  <si>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</si>
  <si>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SIGIFREDO GARCIA FUENTES</t>
  </si>
  <si>
    <t>CO1.REQ.5731377</t>
  </si>
  <si>
    <t>OAG-VAD-0340-2024</t>
  </si>
  <si>
    <t>https://community.secop.gov.co/Public/Tendering/OpportunityDetail/Index?noticeUID=CO1.NTC.5621707</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</si>
  <si>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</si>
  <si>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</si>
  <si>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</si>
  <si>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</si>
  <si>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</si>
  <si>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GUSTAVO ENRIQUE CUAO CAMPO</t>
  </si>
  <si>
    <t>CO1.REQ.5731017</t>
  </si>
  <si>
    <t>OAG-VAD-0338-2024</t>
  </si>
  <si>
    <t>https://community.secop.gov.co/Public/Tendering/OpportunityDetail/Index?noticeUID=CO1.NTC.5620573</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</si>
  <si>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</si>
  <si>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</si>
  <si>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</si>
  <si>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</si>
  <si>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</si>
  <si>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</si>
  <si>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</si>
  <si>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</si>
  <si>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</si>
  <si>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</si>
  <si>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JERONIMO RAFAEL MONTERO OCHOA</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</si>
  <si>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</si>
  <si>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</si>
  <si>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</si>
  <si>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</si>
  <si>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INDIRA ALEJANDRA OLIVEROS OROZCO</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</si>
  <si>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</si>
  <si>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</si>
  <si>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</si>
  <si>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</si>
  <si>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AMANDA ESTER MOJICA CUETO</t>
  </si>
  <si>
    <t>CO1.REQ.5731894</t>
  </si>
  <si>
    <t>OAG-VAD-0333-2024</t>
  </si>
  <si>
    <t>https://community.secop.gov.co/Public/Tendering/OpportunityDetail/Index?noticeUID=CO1.NTC.5622155</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</si>
  <si>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</si>
  <si>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</si>
  <si>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</si>
  <si>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</si>
  <si>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</si>
  <si>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MARIA DEL PILAR SERRATO SALTARIN</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</si>
  <si>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</si>
  <si>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</si>
  <si>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</si>
  <si>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</si>
  <si>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</si>
  <si>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</si>
  <si>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</si>
  <si>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</si>
  <si>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</si>
  <si>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</si>
  <si>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</si>
  <si>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</si>
  <si>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</si>
  <si>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</si>
  <si>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</si>
  <si>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</si>
  <si>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</si>
  <si>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</si>
  <si>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</si>
  <si>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</si>
  <si>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</si>
  <si>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</si>
  <si>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</si>
  <si>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</si>
  <si>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</si>
  <si>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</si>
  <si>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</si>
  <si>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NIDIA PETRONA VEGA VELAIDES</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</si>
  <si>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</si>
  <si>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</si>
  <si>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</si>
  <si>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</si>
  <si>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</si>
  <si>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</si>
  <si>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</si>
  <si>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</si>
  <si>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</si>
  <si>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</si>
  <si>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</si>
  <si>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</si>
  <si>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</si>
  <si>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</si>
  <si>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</si>
  <si>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</si>
  <si>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</si>
  <si>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</si>
  <si>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</si>
  <si>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</si>
  <si>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</si>
  <si>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</si>
  <si>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</si>
  <si>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</si>
  <si>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</si>
  <si>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</si>
  <si>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</si>
  <si>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</si>
  <si>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</si>
  <si>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KEVIN YORDY ROMERO CASTRO</t>
  </si>
  <si>
    <t>CO1.REQ.5717021</t>
  </si>
  <si>
    <t>OAG-VAD-0319-2024</t>
  </si>
  <si>
    <t>https://community.secop.gov.co/Public/Tendering/OpportunityDetail/Index?noticeUID=CO1.NTC.5607060</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</si>
  <si>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</si>
  <si>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</si>
  <si>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</si>
  <si>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</si>
  <si>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</si>
  <si>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</si>
  <si>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</si>
  <si>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</si>
  <si>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</si>
  <si>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</si>
  <si>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</si>
  <si>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</si>
  <si>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</si>
  <si>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</si>
  <si>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</si>
  <si>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YURANIS PATRICIA BOTTO JIMENEZ</t>
  </si>
  <si>
    <t>CO1.REQ.5718062</t>
  </si>
  <si>
    <t>OAG-VAD-0315-2024</t>
  </si>
  <si>
    <t>https://community.secop.gov.co/Public/Tendering/OpportunityDetail/Index?noticeUID=CO1.NTC.5608268</t>
  </si>
  <si>
    <t>JHON JAIRO PEREZ DE LOS REYES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</si>
  <si>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</si>
  <si>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</si>
  <si>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</si>
  <si>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</si>
  <si>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MARIA ALEXANDRA MANJARRES MEZA</t>
  </si>
  <si>
    <t>CO1.REQ.5717724</t>
  </si>
  <si>
    <t>OAG-VAD-0313-2024</t>
  </si>
  <si>
    <t>https://community.secop.gov.co/Public/Tendering/OpportunityDetail/Index?noticeUID=CO1.NTC.5607738</t>
  </si>
  <si>
    <t>JUAN CARLOS DE LA ROSA SERRANO</t>
  </si>
  <si>
    <t>IBIS LENIS RODRIGUEZ CRUZ</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</si>
  <si>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</si>
  <si>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</si>
  <si>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</si>
  <si>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</si>
  <si>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LUIS FELIPE CERMEÑO ULLOA</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</si>
  <si>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</si>
  <si>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</si>
  <si>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</si>
  <si>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</si>
  <si>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</si>
  <si>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</si>
  <si>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</si>
  <si>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</si>
  <si>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ARLINTHONG JOSE PEREZ CAMPO</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</si>
  <si>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</si>
  <si>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</si>
  <si>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</si>
  <si>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</si>
  <si>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</si>
  <si>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</si>
  <si>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</si>
  <si>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</si>
  <si>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</si>
  <si>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</si>
  <si>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</si>
  <si>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</si>
  <si>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</si>
  <si>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</si>
  <si>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ANA MILENA ALVAREZ LAMBRAÑO</t>
  </si>
  <si>
    <t>CO1.REQ.5713117</t>
  </si>
  <si>
    <t>OPSP-VAD-0305-2024</t>
  </si>
  <si>
    <t>https://community.secop.gov.co/Public/Tendering/OpportunityDetail/Index?noticeUID=CO1.NTC.5602197</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</si>
  <si>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</si>
  <si>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</si>
  <si>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</si>
  <si>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</si>
  <si>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</si>
  <si>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CAMILO DAVID PINEDO DIAZGRANADOS</t>
  </si>
  <si>
    <t>CO1.REQ.5712488</t>
  </si>
  <si>
    <t>OPSP-VAD-0303-2024</t>
  </si>
  <si>
    <t>https://community.secop.gov.co/Public/Tendering/OpportunityDetail/Index?noticeUID=CO1.NTC.5602509</t>
  </si>
  <si>
    <t>CARMEN MILENA DELGADO LARA</t>
  </si>
  <si>
    <t>CO1.REQ.5712632</t>
  </si>
  <si>
    <t>OPSP-VAD-0302-2024</t>
  </si>
  <si>
    <t>https://community.secop.gov.co/Public/Tendering/OpportunityDetail/Index?noticeUID=CO1.NTC.5602216</t>
  </si>
  <si>
    <t>ESTEFANIA SARAI OROZCO SEQUEA</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</si>
  <si>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</si>
  <si>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</si>
  <si>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</si>
  <si>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</si>
  <si>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</si>
  <si>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</si>
  <si>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</si>
  <si>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</si>
  <si>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</si>
  <si>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</si>
  <si>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</si>
  <si>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</si>
  <si>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</si>
  <si>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</si>
  <si>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</si>
  <si>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CLAUDIA PATRICIA AARON COVELLI</t>
  </si>
  <si>
    <t>CO1.REQ.5712679</t>
  </si>
  <si>
    <t>OPSP-VAD-0297-2024</t>
  </si>
  <si>
    <t>https://community.secop.gov.co/Public/Tendering/OpportunityDetail/Index?noticeUID=CO1.NTC.5602471</t>
  </si>
  <si>
    <t>JENNIFER BALLESTAS MOLINA</t>
  </si>
  <si>
    <t>CO1.REQ.5712533</t>
  </si>
  <si>
    <t>OPSP-VAD-0296-2024</t>
  </si>
  <si>
    <t>https://community.secop.gov.co/Public/Tendering/OpportunityDetail/Index?noticeUID=CO1.NTC.5603527</t>
  </si>
  <si>
    <t>CARMEN ELENA ROMERO RODRIGUEZ</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</si>
  <si>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</si>
  <si>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</si>
  <si>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</si>
  <si>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</si>
  <si>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</si>
  <si>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</si>
  <si>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</si>
  <si>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</si>
  <si>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</si>
  <si>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JONATAN JOSE BUENABER WISMAN</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</si>
  <si>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</si>
  <si>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</si>
  <si>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</si>
  <si>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</si>
  <si>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</si>
  <si>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</si>
  <si>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</si>
  <si>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</si>
  <si>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</si>
  <si>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</si>
  <si>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</si>
  <si>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</si>
  <si>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CAMILO DAVID QUINTANA GAMARRA</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</si>
  <si>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</si>
  <si>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</si>
  <si>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</si>
  <si>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</si>
  <si>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MARY DESIDERIA GARCIA VELASQUEZ</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</si>
  <si>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</si>
  <si>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</si>
  <si>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</si>
  <si>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</si>
  <si>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ALFA SIELO JAIMES SILVA</t>
  </si>
  <si>
    <t>SIDIS JOHANA SUAREZ MEDINA</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</si>
  <si>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</si>
  <si>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</si>
  <si>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</si>
  <si>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</si>
  <si>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</si>
  <si>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</si>
  <si>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</si>
  <si>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</si>
  <si>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</si>
  <si>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</si>
  <si>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</si>
  <si>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</si>
  <si>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</si>
  <si>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</si>
  <si>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</si>
  <si>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</si>
  <si>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</si>
  <si>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</si>
  <si>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</si>
  <si>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</si>
  <si>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</si>
  <si>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MERCEDES DE LA TORRE HASBUN</t>
  </si>
  <si>
    <t>MARIA CONCEPCION PINEDO MURGAS</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</si>
  <si>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</si>
  <si>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</si>
  <si>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</si>
  <si>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</si>
  <si>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MARIA MERCEDES PACHECO PACHECO</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</si>
  <si>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</si>
  <si>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</si>
  <si>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</si>
  <si>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</si>
  <si>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</si>
  <si>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</si>
  <si>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</si>
  <si>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</si>
  <si>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</si>
  <si>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NYLLYRETH PINZON JARAMILLO</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</si>
  <si>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</si>
  <si>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</si>
  <si>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</si>
  <si>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</si>
  <si>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</si>
  <si>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</si>
  <si>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</si>
  <si>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</si>
  <si>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</si>
  <si>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</si>
  <si>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</si>
  <si>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</si>
  <si>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</si>
  <si>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</si>
  <si>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DANIELA CAROLINA JOHNSON CASTAÑEDA</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</si>
  <si>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</si>
  <si>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</si>
  <si>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</si>
  <si>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</si>
  <si>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 xml:space="preserve">PEDRO MERCADO GONZALEZ </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</si>
  <si>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</si>
  <si>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</si>
  <si>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</si>
  <si>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</si>
  <si>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</si>
  <si>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</si>
  <si>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</si>
  <si>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</si>
  <si>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</si>
  <si>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</si>
  <si>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</si>
  <si>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</si>
  <si>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</si>
  <si>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</si>
  <si>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</si>
  <si>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BERNARDO JOSE NOGUERA DIAZ GRANADOS</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</si>
  <si>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</si>
  <si>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</si>
  <si>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</si>
  <si>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</si>
  <si>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MANIRA ISABEL DIAZ GRANADOS GUERRA</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</si>
  <si>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</si>
  <si>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</si>
  <si>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</si>
  <si>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</si>
  <si>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</si>
  <si>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</si>
  <si>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</si>
  <si>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</si>
  <si>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</si>
  <si>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JESUS OSNAIDER URIBE SOLANO</t>
  </si>
  <si>
    <t>CO1.REQ.5647055</t>
  </si>
  <si>
    <t>OAG-VAD-0267-2024</t>
  </si>
  <si>
    <t>https://community.secop.gov.co/Public/Tendering/OpportunityDetail/Index?noticeUID=CO1.NTC.5538327</t>
  </si>
  <si>
    <t>BELQUIS LILIANA PEREZ ROJAS</t>
  </si>
  <si>
    <t>CO1.REQ.5646822</t>
  </si>
  <si>
    <t>OAG-VAD-0266-2024</t>
  </si>
  <si>
    <t>https://community.secop.gov.co/Public/Tendering/OpportunityDetail/Index?noticeUID=CO1.NTC.5537974</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</si>
  <si>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</si>
  <si>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</si>
  <si>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</si>
  <si>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</si>
  <si>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</si>
  <si>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</si>
  <si>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</si>
  <si>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</si>
  <si>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</si>
  <si>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</si>
  <si>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</si>
  <si>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</si>
  <si>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</si>
  <si>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</si>
  <si>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</si>
  <si>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</si>
  <si>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JULIO JOSE ALVAREZ NUÑEZ</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</si>
  <si>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</si>
  <si>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</si>
  <si>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</si>
  <si>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</si>
  <si>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</si>
  <si>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</si>
  <si>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</si>
  <si>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</si>
  <si>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</si>
  <si>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</si>
  <si>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</si>
  <si>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</si>
  <si>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</si>
  <si>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</si>
  <si>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ALISON DANIELA FONTALVO NAVARRO</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</si>
  <si>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</si>
  <si>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</si>
  <si>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</si>
  <si>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</si>
  <si>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</si>
  <si>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</si>
  <si>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</si>
  <si>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</si>
  <si>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</si>
  <si>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</si>
  <si>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</si>
  <si>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</si>
  <si>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</si>
  <si>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</si>
  <si>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</si>
  <si>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</si>
  <si>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</si>
  <si>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</si>
  <si>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</si>
  <si>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</si>
  <si>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</si>
  <si>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</si>
  <si>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</si>
  <si>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</si>
  <si>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</si>
  <si>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</si>
  <si>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</si>
  <si>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</si>
  <si>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</si>
  <si>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</si>
  <si>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</si>
  <si>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</si>
  <si>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</si>
  <si>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</si>
  <si>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</si>
  <si>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</si>
  <si>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</si>
  <si>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</si>
  <si>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JAIME ALFREDO NOGUERA SERRANO</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</si>
  <si>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</si>
  <si>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</si>
  <si>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</si>
  <si>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</si>
  <si>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</si>
  <si>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</si>
  <si>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</si>
  <si>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</si>
  <si>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</si>
  <si>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</si>
  <si>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</si>
  <si>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</si>
  <si>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</si>
  <si>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</si>
  <si>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</si>
  <si>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</si>
  <si>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JOSE MANUEL FREYLE MANOTAS</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</si>
  <si>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</si>
  <si>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</si>
  <si>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</si>
  <si>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</si>
  <si>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</si>
  <si>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</si>
  <si>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</si>
  <si>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</si>
  <si>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</si>
  <si>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</si>
  <si>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</si>
  <si>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</si>
  <si>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</si>
  <si>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</si>
  <si>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</si>
  <si>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</si>
  <si>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</si>
  <si>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</si>
  <si>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</si>
  <si>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</si>
  <si>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</si>
  <si>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</si>
  <si>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</si>
  <si>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</si>
  <si>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</si>
  <si>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</si>
  <si>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</si>
  <si>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SERGIO ANDRES CRESPO PALMERA</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</si>
  <si>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</si>
  <si>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</si>
  <si>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</si>
  <si>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</si>
  <si>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</si>
  <si>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</si>
  <si>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</si>
  <si>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</si>
  <si>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</si>
  <si>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</si>
  <si>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</si>
  <si>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</si>
  <si>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</si>
  <si>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</si>
  <si>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</si>
  <si>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</si>
  <si>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</si>
  <si>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</si>
  <si>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</si>
  <si>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</si>
  <si>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</si>
  <si>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</si>
  <si>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</si>
  <si>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DINA MORALES GONZALEZ</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</si>
  <si>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</si>
  <si>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</si>
  <si>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</si>
  <si>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</si>
  <si>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</si>
  <si>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</si>
  <si>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</si>
  <si>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</si>
  <si>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</si>
  <si>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WILSON TOMAS GARCIA MARTINEZ</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</si>
  <si>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</si>
  <si>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</si>
  <si>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</si>
  <si>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</si>
  <si>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</si>
  <si>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</si>
  <si>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</si>
  <si>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</si>
  <si>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</si>
  <si>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</si>
  <si>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</si>
  <si>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</si>
  <si>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</si>
  <si>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</si>
  <si>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</si>
  <si>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JOSE IGNACIO STROBEL PAREJO</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</si>
  <si>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</si>
  <si>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</si>
  <si>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</si>
  <si>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</si>
  <si>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</si>
  <si>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</si>
  <si>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</si>
  <si>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</si>
  <si>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</si>
  <si>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</si>
  <si>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</si>
  <si>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</si>
  <si>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</si>
  <si>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</si>
  <si>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IVAN DARIO TAMARIS TURIZO</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</si>
  <si>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</si>
  <si>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</si>
  <si>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</si>
  <si>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</si>
  <si>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</si>
  <si>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</si>
  <si>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</si>
  <si>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</si>
  <si>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</si>
  <si>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</si>
  <si>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</si>
  <si>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</si>
  <si>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</si>
  <si>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</si>
  <si>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</si>
  <si>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</si>
  <si>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</si>
  <si>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</si>
  <si>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</si>
  <si>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</si>
  <si>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</si>
  <si>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</si>
  <si>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</si>
  <si>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</si>
  <si>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</si>
  <si>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</si>
  <si>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</si>
  <si>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</si>
  <si>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</si>
  <si>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</si>
  <si>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</si>
  <si>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</si>
  <si>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</si>
  <si>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</si>
  <si>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</si>
  <si>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</si>
  <si>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</si>
  <si>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</si>
  <si>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</si>
  <si>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JOSE ALFONSO VILLACOB ROYERTH</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</si>
  <si>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</si>
  <si>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</si>
  <si>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</si>
  <si>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</si>
  <si>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NATALIA RUIZ CAPATAZ</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</si>
  <si>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</si>
  <si>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</si>
  <si>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</si>
  <si>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</si>
  <si>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</si>
  <si>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</si>
  <si>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</si>
  <si>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</si>
  <si>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</si>
  <si>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YELENA MARIA GAITAN MARTINEZ</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</si>
  <si>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</si>
  <si>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</si>
  <si>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</si>
  <si>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</si>
  <si>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</si>
  <si>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</si>
  <si>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</si>
  <si>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</si>
  <si>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</si>
  <si>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</si>
  <si>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</si>
  <si>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</si>
  <si>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</si>
  <si>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</si>
  <si>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</si>
  <si>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LUIS ALEJANDRO ORTIZ HERAZO</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</si>
  <si>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</si>
  <si>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</si>
  <si>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</si>
  <si>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</si>
  <si>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</si>
  <si>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</si>
  <si>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</si>
  <si>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</si>
  <si>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</si>
  <si>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</si>
  <si>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</si>
  <si>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CO1.REQ.5622849</t>
  </si>
  <si>
    <t>OPSP-VAD-0212-2024</t>
  </si>
  <si>
    <t>https://community.secop.gov.co/Public/Tendering/OpportunityDetail/Index?noticeUID=CO1.NTC.5513871&amp;isFromPublicArea=True&amp;isModal=False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</si>
  <si>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</si>
  <si>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</si>
  <si>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</si>
  <si>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</si>
  <si>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</si>
  <si>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AMALIA PATRICIA HERNANDEZ PATERNINA</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</si>
  <si>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</si>
  <si>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</si>
  <si>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</si>
  <si>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</si>
  <si>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</si>
  <si>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</si>
  <si>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</si>
  <si>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</si>
  <si>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</si>
  <si>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</si>
  <si>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</si>
  <si>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</si>
  <si>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</si>
  <si>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</si>
  <si>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</si>
  <si>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</si>
  <si>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</si>
  <si>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</si>
  <si>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</si>
  <si>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</si>
  <si>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</si>
  <si>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</si>
  <si>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</si>
  <si>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</si>
  <si>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</si>
  <si>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</si>
  <si>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</si>
  <si>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</si>
  <si>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BRIAN JOSE DE LEON MARQUEZ</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</si>
  <si>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</si>
  <si>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</si>
  <si>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</si>
  <si>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</si>
  <si>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OMAR ENRIQUE SEGURA ASCENCIO</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</si>
  <si>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</si>
  <si>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</si>
  <si>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</si>
  <si>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</si>
  <si>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</si>
  <si>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</si>
  <si>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</si>
  <si>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</si>
  <si>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</si>
  <si>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</si>
  <si>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</si>
  <si>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</si>
  <si>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</si>
  <si>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</si>
  <si>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</si>
  <si>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</si>
  <si>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</si>
  <si>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</si>
  <si>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</si>
  <si>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</si>
  <si>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</si>
  <si>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</si>
  <si>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</si>
  <si>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</si>
  <si>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</si>
  <si>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</si>
  <si>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</si>
  <si>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</si>
  <si>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</si>
  <si>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</si>
  <si>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</si>
  <si>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</si>
  <si>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</si>
  <si>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</si>
  <si>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</si>
  <si>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</si>
  <si>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</si>
  <si>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</si>
  <si>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</si>
  <si>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</si>
  <si>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</si>
  <si>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</si>
  <si>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</si>
  <si>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</si>
  <si>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</si>
  <si>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</si>
  <si>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</si>
  <si>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</si>
  <si>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</si>
  <si>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</si>
  <si>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</si>
  <si>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CESAR AUGUSTO ALVARADO MULETH</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</si>
  <si>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</si>
  <si>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</si>
  <si>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</si>
  <si>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</si>
  <si>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</si>
  <si>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</si>
  <si>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</si>
  <si>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</si>
  <si>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</si>
  <si>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</si>
  <si>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</si>
  <si>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</si>
  <si>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</si>
  <si>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</si>
  <si>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</si>
  <si>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</si>
  <si>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</si>
  <si>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</si>
  <si>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</si>
  <si>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</si>
  <si>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</si>
  <si>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</si>
  <si>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</si>
  <si>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</si>
  <si>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ALVARO JAVIER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</si>
  <si>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</si>
  <si>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</si>
  <si>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</si>
  <si>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</si>
  <si>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CARLOS MIGUEL MARTES VEGA</t>
  </si>
  <si>
    <t>CO1.REQ.5609200</t>
  </si>
  <si>
    <t>OPSP-VAD-0184-2024</t>
  </si>
  <si>
    <t>https://community.secop.gov.co/Public/Tendering/OpportunityDetail/Index?noticeUID=CO1.NTC.5501924&amp;isFromPublicArea=True&amp;isModal=False</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</si>
  <si>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</si>
  <si>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</si>
  <si>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</si>
  <si>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</si>
  <si>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</si>
  <si>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</si>
  <si>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</si>
  <si>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</si>
  <si>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</si>
  <si>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</si>
  <si>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</si>
  <si>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</si>
  <si>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</si>
  <si>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</si>
  <si>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</si>
  <si>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</si>
  <si>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</si>
  <si>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</si>
  <si>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</si>
  <si>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</si>
  <si>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MARIA CAMILA BORJA ALARCON</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</si>
  <si>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</si>
  <si>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</si>
  <si>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</si>
  <si>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</si>
  <si>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</si>
  <si>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</si>
  <si>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</si>
  <si>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</si>
  <si>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</si>
  <si>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</si>
  <si>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</si>
  <si>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</si>
  <si>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</si>
  <si>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</si>
  <si>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JUAN CARLOS BLANCO NAVARRO</t>
  </si>
  <si>
    <t>CO1.REQ.5610098</t>
  </si>
  <si>
    <t>OPSP-VAD-0176-2024</t>
  </si>
  <si>
    <t>https://community.secop.gov.co/Public/Tendering/OpportunityDetail/Index?noticeUID=CO1.NTC.5502505&amp;isFromPublicArea=True&amp;isModal=False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</si>
  <si>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</si>
  <si>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</si>
  <si>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</si>
  <si>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</si>
  <si>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</si>
  <si>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JAVIER JOSE MARTES VEGA</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</si>
  <si>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</si>
  <si>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</si>
  <si>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</si>
  <si>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</si>
  <si>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</si>
  <si>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</si>
  <si>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</si>
  <si>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</si>
  <si>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</si>
  <si>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</si>
  <si>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</si>
  <si>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</si>
  <si>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</si>
  <si>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CARLOS ALFONSO RIVAS CABALLERO</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</si>
  <si>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</si>
  <si>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</si>
  <si>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</si>
  <si>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</si>
  <si>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</si>
  <si>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</si>
  <si>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</si>
  <si>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</si>
  <si>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PEDRO NEL ESMERAL MUÑOZ</t>
  </si>
  <si>
    <t>CO1.REQ.5612837</t>
  </si>
  <si>
    <t>OAG-VAD-0169-2024</t>
  </si>
  <si>
    <t>https://community.secop.gov.co/Public/Tendering/OpportunityDetail/Index?noticeUID=CO1.NTC.5504361&amp;isFromPublicArea=True&amp;isModal=False</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</si>
  <si>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</si>
  <si>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</si>
  <si>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</si>
  <si>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</si>
  <si>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</si>
  <si>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</si>
  <si>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</si>
  <si>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</si>
  <si>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</si>
  <si>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</si>
  <si>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KELLY GABRIELA ANDRADE VILLEGAS</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</si>
  <si>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</si>
  <si>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</si>
  <si>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</si>
  <si>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</si>
  <si>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CARLOS GREGORIO MC LEAN NAVARRO</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</si>
  <si>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</si>
  <si>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</si>
  <si>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</si>
  <si>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</si>
  <si>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</si>
  <si>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</si>
  <si>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</si>
  <si>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</si>
  <si>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</si>
  <si>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</si>
  <si>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</si>
  <si>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</si>
  <si>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</si>
  <si>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</si>
  <si>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</si>
  <si>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</si>
  <si>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</si>
  <si>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</si>
  <si>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</si>
  <si>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</si>
  <si>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</si>
  <si>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</si>
  <si>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</si>
  <si>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</si>
  <si>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</si>
  <si>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</si>
  <si>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</si>
  <si>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</si>
  <si>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</si>
  <si>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</si>
  <si>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</si>
  <si>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</si>
  <si>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</si>
  <si>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</si>
  <si>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YANNIS MOSCOTE CASTILLO</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</si>
  <si>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</si>
  <si>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</si>
  <si>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</si>
  <si>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</si>
  <si>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</si>
  <si>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</si>
  <si>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</si>
  <si>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</si>
  <si>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</si>
  <si>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DAYANIS ROBLES POLO</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</si>
  <si>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</si>
  <si>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</si>
  <si>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</si>
  <si>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</si>
  <si>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</si>
  <si>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</si>
  <si>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</si>
  <si>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</si>
  <si>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</si>
  <si>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</si>
  <si>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</si>
  <si>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</si>
  <si>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</si>
  <si>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</si>
  <si>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</si>
  <si>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</si>
  <si>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</si>
  <si>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</si>
  <si>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</si>
  <si>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</si>
  <si>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</si>
  <si>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</si>
  <si>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</si>
  <si>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</si>
  <si>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</si>
  <si>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</si>
  <si>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</si>
  <si>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</si>
  <si>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</si>
  <si>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</si>
  <si>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</si>
  <si>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</si>
  <si>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</si>
  <si>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</si>
  <si>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</si>
  <si>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</si>
  <si>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</si>
  <si>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</si>
  <si>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MARIA JOSE MEYER MUGNO</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</si>
  <si>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</si>
  <si>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</si>
  <si>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</si>
  <si>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</si>
  <si>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</si>
  <si>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</si>
  <si>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</si>
  <si>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</si>
  <si>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</si>
  <si>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</si>
  <si>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</si>
  <si>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</si>
  <si>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</si>
  <si>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</si>
  <si>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MONICA CANDELARIO MOROS</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</si>
  <si>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</si>
  <si>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</si>
  <si>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</si>
  <si>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</si>
  <si>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</si>
  <si>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</si>
  <si>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</si>
  <si>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</si>
  <si>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</si>
  <si>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</si>
  <si>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</si>
  <si>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</si>
  <si>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</si>
  <si>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</si>
  <si>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</si>
  <si>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</si>
  <si>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</si>
  <si>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</si>
  <si>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</si>
  <si>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</si>
  <si>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</si>
  <si>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</si>
  <si>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</si>
  <si>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</si>
  <si>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</si>
  <si>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</si>
  <si>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</si>
  <si>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</si>
  <si>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</si>
  <si>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</si>
  <si>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</si>
  <si>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</si>
  <si>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</si>
  <si>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</si>
  <si>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</si>
  <si>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</si>
  <si>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</si>
  <si>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</si>
  <si>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</si>
  <si>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</si>
  <si>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MARIA DE LOS ANGELES ACOSTA MORA</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</si>
  <si>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</si>
  <si>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</si>
  <si>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</si>
  <si>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</si>
  <si>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</si>
  <si>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</si>
  <si>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</si>
  <si>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</si>
  <si>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</si>
  <si>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</si>
  <si>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</si>
  <si>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</si>
  <si>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</si>
  <si>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</si>
  <si>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</si>
  <si>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</si>
  <si>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</si>
  <si>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</si>
  <si>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RAFAEL ALBERTO SANCHEZ OVIEDO</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</si>
  <si>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</si>
  <si>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</si>
  <si>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</si>
  <si>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</si>
  <si>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</si>
  <si>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</si>
  <si>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</si>
  <si>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</si>
  <si>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</si>
  <si>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</si>
  <si>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</si>
  <si>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</si>
  <si>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</si>
  <si>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</si>
  <si>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</si>
  <si>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</si>
  <si>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</si>
  <si>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</si>
  <si>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JULIO ENRIQUE CORVACHO LARA</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</si>
  <si>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</si>
  <si>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</si>
  <si>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</si>
  <si>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</si>
  <si>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</si>
  <si>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</si>
  <si>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</si>
  <si>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</si>
  <si>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</si>
  <si>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</si>
  <si>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</si>
  <si>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</si>
  <si>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</si>
  <si>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OMAR DAVID DEAVILA MEJIA</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</si>
  <si>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</si>
  <si>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</si>
  <si>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</si>
  <si>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</si>
  <si>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</si>
  <si>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</si>
  <si>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</si>
  <si>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</si>
  <si>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</si>
  <si>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LILIANA ESTHER CARDONA PERTUZ</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</si>
  <si>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</si>
  <si>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</si>
  <si>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</si>
  <si>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</si>
  <si>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</si>
  <si>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</si>
  <si>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</si>
  <si>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</si>
  <si>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</si>
  <si>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EVERT SEGUNDO CHARRIS GRANADOS</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</si>
  <si>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</si>
  <si>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</si>
  <si>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</si>
  <si>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</si>
  <si>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</si>
  <si>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</si>
  <si>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</si>
  <si>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</si>
  <si>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</si>
  <si>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LAURA ESTEFANIA ORTIZ OLIVEROS </t>
  </si>
  <si>
    <t>CO1.REQ.5600608</t>
  </si>
  <si>
    <t>OAG-VAD-0120-2024</t>
  </si>
  <si>
    <t>https://community.secop.gov.co/Public/Tendering/OpportunityDetail/Index?noticeUID=CO1.NTC.5492307</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</si>
  <si>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</si>
  <si>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</si>
  <si>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</si>
  <si>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</si>
  <si>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</si>
  <si>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</si>
  <si>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</si>
  <si>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</si>
  <si>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</si>
  <si>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</si>
  <si>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</si>
  <si>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</si>
  <si>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</si>
  <si>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</si>
  <si>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</si>
  <si>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</si>
  <si>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</si>
  <si>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</si>
  <si>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</si>
  <si>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</si>
  <si>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VANESA PAOLA LIZCANO ARAGON</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</si>
  <si>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</si>
  <si>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</si>
  <si>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</si>
  <si>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</si>
  <si>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</si>
  <si>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</si>
  <si>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</si>
  <si>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</si>
  <si>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</si>
  <si>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OSCAR JOSE ANDRADE NORIEGA</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</si>
  <si>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</si>
  <si>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</si>
  <si>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</si>
  <si>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</si>
  <si>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JOSE FRANCISCO SABAN DIAZ GRANADOS</t>
  </si>
  <si>
    <t>CO1.REQ.5600942</t>
  </si>
  <si>
    <t>OAG-VAD-0112-2024</t>
  </si>
  <si>
    <t>https://community.secop.gov.co/Public/Tendering/OpportunityDetail/Index?noticeUID=CO1.NTC.5493109</t>
  </si>
  <si>
    <t>IAN ANDRES BERMUDEZ VELEZ</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</si>
  <si>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</si>
  <si>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</si>
  <si>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</si>
  <si>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</si>
  <si>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</si>
  <si>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</si>
  <si>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</si>
  <si>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</si>
  <si>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</si>
  <si>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FANNEDIS FERNANDEZ JARABA</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</si>
  <si>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</si>
  <si>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</si>
  <si>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</si>
  <si>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</si>
  <si>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</si>
  <si>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</si>
  <si>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</si>
  <si>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</si>
  <si>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</si>
  <si>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</si>
  <si>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</si>
  <si>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</si>
  <si>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</si>
  <si>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</si>
  <si>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</si>
  <si>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</si>
  <si>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</si>
  <si>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</si>
  <si>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</si>
  <si>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</si>
  <si>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</si>
  <si>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</si>
  <si>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</si>
  <si>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</si>
  <si>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ISAAC DE JESUS PALACIO FRIAS</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</si>
  <si>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</si>
  <si>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</si>
  <si>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</si>
  <si>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</si>
  <si>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</si>
  <si>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</si>
  <si>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</si>
  <si>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</si>
  <si>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</si>
  <si>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</si>
  <si>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</si>
  <si>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</si>
  <si>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</si>
  <si>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</si>
  <si>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</si>
  <si>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</si>
  <si>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</si>
  <si>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</si>
  <si>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</si>
  <si>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</si>
  <si>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</si>
  <si>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</si>
  <si>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</si>
  <si>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</si>
  <si>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LEONARDO DE JESUS MORON GRANADOS</t>
  </si>
  <si>
    <t>CO1.REQ.5593498</t>
  </si>
  <si>
    <t>OAG-VAD-0099-2024</t>
  </si>
  <si>
    <t>https://community.secop.gov.co/Public/Tendering/OpportunityDetail/Index?noticeUID=CO1.NTC.5485309</t>
  </si>
  <si>
    <t>ALEJANDRO JAVIER LIZCANO OROZCO</t>
  </si>
  <si>
    <t>CO1.REQ.5593179</t>
  </si>
  <si>
    <t>OAG-VAD-0098-2024</t>
  </si>
  <si>
    <t>https://community.secop.gov.co/Public/Tendering/OpportunityDetail/Index?noticeUID=CO1.NTC.5484654</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</si>
  <si>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</si>
  <si>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</si>
  <si>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</si>
  <si>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</si>
  <si>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</si>
  <si>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LUIS ALEXANDER HERRERA PEREZ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</si>
  <si>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</si>
  <si>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</si>
  <si>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</si>
  <si>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</si>
  <si>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OSCAR SAID DURAN QUINTERO</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</si>
  <si>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</si>
  <si>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</si>
  <si>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</si>
  <si>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</si>
  <si>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</si>
  <si>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</si>
  <si>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</si>
  <si>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</si>
  <si>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</si>
  <si>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</si>
  <si>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</si>
  <si>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</si>
  <si>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</si>
  <si>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</si>
  <si>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</si>
  <si>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</si>
  <si>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</si>
  <si>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</si>
  <si>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</si>
  <si>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</si>
  <si>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</si>
  <si>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</si>
  <si>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</si>
  <si>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</si>
  <si>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</si>
  <si>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</si>
  <si>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</si>
  <si>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</si>
  <si>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</si>
  <si>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YILIAN ELIANA ARAUJO BARRERA</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</si>
  <si>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</si>
  <si>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</si>
  <si>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</si>
  <si>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</si>
  <si>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ENDER SABEDIT HUERTAS ROBLES</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</si>
  <si>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</si>
  <si>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</si>
  <si>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</si>
  <si>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</si>
  <si>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PAOLA PATRICIA GARCIA CERVANTES</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</si>
  <si>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</si>
  <si>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</si>
  <si>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</si>
  <si>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</si>
  <si>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ANGEL ENRIQUE RUIZ MIER</t>
  </si>
  <si>
    <t>CO1.REQ.5595240</t>
  </si>
  <si>
    <t>OAG-VAD-0086-2024</t>
  </si>
  <si>
    <t>https://community.secop.gov.co/Public/Tendering/OpportunityDetail/Index?noticeUID=CO1.NTC.5486938</t>
  </si>
  <si>
    <t>VICTOR ALBERTO LARA MARTINEZ</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</si>
  <si>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</si>
  <si>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</si>
  <si>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</si>
  <si>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</si>
  <si>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CARLOS MEIKOLL PARRA CUEVA</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</si>
  <si>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</si>
  <si>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</si>
  <si>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</si>
  <si>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</si>
  <si>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</si>
  <si>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</si>
  <si>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</si>
  <si>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</si>
  <si>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</si>
  <si>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</si>
  <si>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</si>
  <si>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</si>
  <si>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</si>
  <si>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</si>
  <si>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</si>
  <si>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</si>
  <si>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</si>
  <si>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</si>
  <si>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CARMEN VANESSA MENDEZ POLO</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</si>
  <si>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</si>
  <si>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</si>
  <si>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</si>
  <si>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</si>
  <si>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LUIS ALBERTO BARRIOS MIER</t>
  </si>
  <si>
    <t>CO1.REQ.5594257</t>
  </si>
  <si>
    <t>OAG-VAD-0079-2024</t>
  </si>
  <si>
    <t>https://community.secop.gov.co/Public/Tendering/OpportunityDetail/Index?noticeUID=CO1.NTC.5485533</t>
  </si>
  <si>
    <t>YUDYS ULISES ARCE VILLAREAL</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</si>
  <si>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</si>
  <si>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</si>
  <si>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</si>
  <si>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</si>
  <si>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</si>
  <si>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</si>
  <si>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</si>
  <si>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</si>
  <si>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ALFREDO JOSE DAZA VELEZ</t>
  </si>
  <si>
    <t>CO1.REQ.5591869</t>
  </si>
  <si>
    <t>OAG-VAD-0076-2024</t>
  </si>
  <si>
    <t>https://community.secop.gov.co/Public/Tendering/OpportunityDetail/Index?noticeUID=CO1.NTC.5486845</t>
  </si>
  <si>
    <t>HECTOR MARIO MOLINA RODRIGUEZ</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</si>
  <si>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</si>
  <si>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</si>
  <si>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</si>
  <si>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</si>
  <si>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FABIOLA DEL CARMEN ROSADO PERALTA</t>
  </si>
  <si>
    <t>CO1.REQ.5594740</t>
  </si>
  <si>
    <t>OAG-VAD-0074-2024</t>
  </si>
  <si>
    <t>https://community.secop.gov.co/Public/Tendering/OpportunityDetail/Index?noticeUID=CO1.NTC.5486729</t>
  </si>
  <si>
    <t>ERICK MARTINEZ DIAZ</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</si>
  <si>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</si>
  <si>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</si>
  <si>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</si>
  <si>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</si>
  <si>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HUGO ALEJANDRO PARDO MANCO</t>
  </si>
  <si>
    <t>CO1.REQ.5594461</t>
  </si>
  <si>
    <t>OAG-VAD-0072-2024</t>
  </si>
  <si>
    <t>https://community.secop.gov.co/Public/Tendering/OpportunityDetail/Index?noticeUID=CO1.NTC.5486412</t>
  </si>
  <si>
    <t>CRISTIAN ALEXIS ORTIZ BERMUDEZ</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</si>
  <si>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</si>
  <si>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</si>
  <si>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</si>
  <si>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</si>
  <si>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</si>
  <si>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</si>
  <si>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</si>
  <si>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</si>
  <si>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</si>
  <si>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</si>
  <si>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</si>
  <si>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</si>
  <si>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</si>
  <si>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</si>
  <si>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</si>
  <si>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</si>
  <si>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</si>
  <si>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</si>
  <si>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</si>
  <si>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</si>
  <si>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</si>
  <si>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</si>
  <si>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</si>
  <si>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</si>
  <si>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</si>
  <si>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</si>
  <si>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</si>
  <si>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</si>
  <si>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</si>
  <si>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</si>
  <si>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</si>
  <si>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</si>
  <si>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</si>
  <si>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</si>
  <si>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</si>
  <si>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</si>
  <si>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</si>
  <si>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</si>
  <si>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GLORIA INES FLOREZ FONTALVO</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</si>
  <si>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</si>
  <si>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</si>
  <si>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</si>
  <si>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</si>
  <si>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ANA ISABEL VALERA GUERRERO</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</si>
  <si>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</si>
  <si>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</si>
  <si>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</si>
  <si>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</si>
  <si>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</si>
  <si>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</si>
  <si>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</si>
  <si>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</si>
  <si>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</si>
  <si>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</si>
  <si>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</si>
  <si>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</si>
  <si>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</si>
  <si>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</si>
  <si>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</si>
  <si>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</si>
  <si>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</si>
  <si>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</si>
  <si>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</si>
  <si>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IVET MARIA HERRERA MEZA</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</si>
  <si>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</si>
  <si>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</si>
  <si>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</si>
  <si>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</si>
  <si>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</si>
  <si>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</si>
  <si>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</si>
  <si>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</si>
  <si>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</si>
  <si>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MARIA DE LOS ANGELES AMADOR BALLESTAS</t>
  </si>
  <si>
    <t>CO1.REQ.5594117</t>
  </si>
  <si>
    <t>OPSP-VAD-0056-2024</t>
  </si>
  <si>
    <t>https://community.secop.gov.co/Public/Tendering/OpportunityDetail/Index?noticeUID=CO1.NTC.5484700</t>
  </si>
  <si>
    <t>YONAIRA PATRICIA RODRIGUEZ LOBATO</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</si>
  <si>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</si>
  <si>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</si>
  <si>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</si>
  <si>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</si>
  <si>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</si>
  <si>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</si>
  <si>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</si>
  <si>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</si>
  <si>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</si>
  <si>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TANIA ESTHER OLIVEROS ACOSTA</t>
  </si>
  <si>
    <t>CO1.REQ.5593526</t>
  </si>
  <si>
    <t>OAG-VAD-0053-2024</t>
  </si>
  <si>
    <t>https://community.secop.gov.co/Public/Tendering/OpportunityDetail/Index?noticeUID=CO1.NTC.5484661</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</si>
  <si>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</si>
  <si>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</si>
  <si>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</si>
  <si>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</si>
  <si>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</si>
  <si>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</si>
  <si>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</si>
  <si>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</si>
  <si>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</si>
  <si>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</si>
  <si>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</si>
  <si>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</si>
  <si>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</si>
  <si>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</si>
  <si>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</si>
  <si>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</si>
  <si>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</si>
  <si>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</si>
  <si>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</si>
  <si>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</si>
  <si>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IVONE PAOLA ARIAS ALCOCER</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</si>
  <si>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</si>
  <si>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</si>
  <si>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</si>
  <si>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</si>
  <si>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ELIANA MARGARITA GARCIA LOPEZ</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</si>
  <si>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</si>
  <si>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</si>
  <si>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</si>
  <si>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</si>
  <si>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</si>
  <si>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</si>
  <si>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</si>
  <si>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</si>
  <si>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</si>
  <si>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CLAUDIA MARIA OSPINO MONTAÑO</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</si>
  <si>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</si>
  <si>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</si>
  <si>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</si>
  <si>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</si>
  <si>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</si>
  <si>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</si>
  <si>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</si>
  <si>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</si>
  <si>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</si>
  <si>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ALBERTO JOSE MARTINEZ COAS</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</si>
  <si>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</si>
  <si>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</si>
  <si>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</si>
  <si>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</si>
  <si>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</si>
  <si>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</si>
  <si>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</si>
  <si>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</si>
  <si>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</si>
  <si>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</si>
  <si>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</si>
  <si>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</si>
  <si>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</si>
  <si>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</si>
  <si>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</si>
  <si>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</si>
  <si>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</si>
  <si>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</si>
  <si>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</si>
  <si>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</si>
  <si>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</si>
  <si>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</si>
  <si>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</si>
  <si>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</si>
  <si>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LILIANA DEL CARMEN TRHEEBILCOCK ABELLO</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</si>
  <si>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</si>
  <si>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</si>
  <si>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</si>
  <si>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</si>
  <si>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</si>
  <si>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</si>
  <si>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</si>
  <si>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</si>
  <si>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</si>
  <si>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SHAROL MERCEDES CORTES MIRANDA</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</si>
  <si>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</si>
  <si>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</si>
  <si>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</si>
  <si>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</si>
  <si>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HENRY DAVID BRUGES CARBONO</t>
  </si>
  <si>
    <t>CO1.REQ.5575158</t>
  </si>
  <si>
    <t>OPSP-VAD-0035-2024</t>
  </si>
  <si>
    <t>https://community.secop.gov.co/Public/Tendering/OpportunityDetail/Index?noticeUID=CO1.NTC.5465234</t>
  </si>
  <si>
    <t>JESUS DAVID MIRANDA CORRALES</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</si>
  <si>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</si>
  <si>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</si>
  <si>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</si>
  <si>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</si>
  <si>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ADRIANA PAOLA PEREIRA RIZZO</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</si>
  <si>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</si>
  <si>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</si>
  <si>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</si>
  <si>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</si>
  <si>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MARIA JOSE RAMOS JIMENEZ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</si>
  <si>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</si>
  <si>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</si>
  <si>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</si>
  <si>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</si>
  <si>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</si>
  <si>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</si>
  <si>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</si>
  <si>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</si>
  <si>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CENITH GLORIA ILIAS CERVANTES</t>
  </si>
  <si>
    <t>CO1.REQ.5572374</t>
  </si>
  <si>
    <t>OPSP-VAD-0030-2024</t>
  </si>
  <si>
    <t>https://community.secop.gov.co/Public/Tendering/OpportunityDetail/Index?noticeUID=CO1.NTC.5465317</t>
  </si>
  <si>
    <t>JESUS DAVID GARCIA COGOLLOS</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</si>
  <si>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</si>
  <si>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</si>
  <si>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</si>
  <si>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</si>
  <si>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RENE MAURICIO AGUIRRE HERNANDEZ</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</si>
  <si>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</si>
  <si>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</si>
  <si>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</si>
  <si>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</si>
  <si>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</si>
  <si>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</si>
  <si>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</si>
  <si>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JOHANNA CRISTINA BOCANEGRA SANDOVAL</t>
  </si>
  <si>
    <t>CO1.REQ.5572310</t>
  </si>
  <si>
    <t>OPSP-VAD-0026-2024</t>
  </si>
  <si>
    <t>https://community.secop.gov.co/Public/Tendering/OpportunityDetail/Index?noticeUID=CO1.NTC.5465170</t>
  </si>
  <si>
    <t>ALFONSO DAVID MIRANDA PAZ</t>
  </si>
  <si>
    <t>CO1.REQ.5572402</t>
  </si>
  <si>
    <t>OPSP-VAD-0025-2024</t>
  </si>
  <si>
    <t>https://community.secop.gov.co/Public/Tendering/OpportunityDetail/Index?noticeUID=CO1.NTC.5465307</t>
  </si>
  <si>
    <t>OSCAR HERNANDO LONDOÑO POLO</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</si>
  <si>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</si>
  <si>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</si>
  <si>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</si>
  <si>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</si>
  <si>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</si>
  <si>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</si>
  <si>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</si>
  <si>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</si>
  <si>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</si>
  <si>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</si>
  <si>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</si>
  <si>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</si>
  <si>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</si>
  <si>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</si>
  <si>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</si>
  <si>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</si>
  <si>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</si>
  <si>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</si>
  <si>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</si>
  <si>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JENIFER SOFIA CARVAJAL LORDUY</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</si>
  <si>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</si>
  <si>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</si>
  <si>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</si>
  <si>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</si>
  <si>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MALORY DE LOS ANGELES RODRIGUEZ CANTILLO</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</si>
  <si>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</si>
  <si>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</si>
  <si>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</si>
  <si>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</si>
  <si>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</si>
  <si>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</si>
  <si>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VIVIAN CAROLINA BAUTE ZULUAGA</t>
  </si>
  <si>
    <t>CO1.REQ.5572540</t>
  </si>
  <si>
    <t>OPSP-VAD-0016-2024</t>
  </si>
  <si>
    <t>https://community.secop.gov.co/Public/Tendering/OpportunityDetail/Index?noticeUID=CO1.NTC.5465537</t>
  </si>
  <si>
    <t>GUISELLA PATRICIA CHAMORRO MOLINA</t>
  </si>
  <si>
    <t>CO1.REQ.5572294</t>
  </si>
  <si>
    <t>OPSP-VAD-0015-2024</t>
  </si>
  <si>
    <t>https://community.secop.gov.co/Public/Tendering/OpportunityDetail/Index?noticeUID=CO1.NTC.5465271</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</si>
  <si>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</si>
  <si>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</si>
  <si>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</si>
  <si>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</si>
  <si>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</si>
  <si>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RICARDO JOSE ABELLO ZORRO</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</si>
  <si>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</si>
  <si>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</si>
  <si>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</si>
  <si>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</si>
  <si>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</si>
  <si>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</si>
  <si>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</si>
  <si>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</si>
  <si>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</si>
  <si>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</si>
  <si>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</si>
  <si>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</si>
  <si>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</si>
  <si>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</si>
  <si>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OLIVER JOSE GREGORIO OROZCO SANJUANELO</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</si>
  <si>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</si>
  <si>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</si>
  <si>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</si>
  <si>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</si>
  <si>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</si>
  <si>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</si>
  <si>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</si>
  <si>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</si>
  <si>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</si>
  <si>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</si>
  <si>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</si>
  <si>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</si>
  <si>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</si>
  <si>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</si>
  <si>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</si>
  <si>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</si>
  <si>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</si>
  <si>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</si>
  <si>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ANDREA CAROLINA MARTINEZ GUERRERO</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</si>
  <si>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</si>
  <si>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</si>
  <si>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</si>
  <si>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</si>
  <si>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LAURA CAROLINA HERNANDEZ SEVERICHE</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</si>
  <si>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</si>
  <si>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</si>
  <si>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</si>
  <si>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</si>
  <si>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</si>
  <si>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</si>
  <si>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</si>
  <si>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</si>
  <si>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</si>
  <si>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MELISSA PAOLA RODRIGUEZ MARIN</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</si>
  <si>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</si>
  <si>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</si>
  <si>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</si>
  <si>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</si>
  <si>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LEIDY VANESA FUENTES TAVERA</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</si>
  <si>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</si>
  <si>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</si>
  <si>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</si>
  <si>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</si>
  <si>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CRISTINA ISABEL VELASQUEZ ESCOBAR</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</si>
  <si>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</si>
  <si>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</si>
  <si>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</si>
  <si>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</si>
  <si>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 xml:space="preserve">  z</t>
  </si>
  <si>
    <t>https://community.secop.gov.co/Public/Tendering/ContractNoticePhases/View?PPI=CO1.PPI.31463445&amp;isFromPublicArea=True&amp;isModal=False</t>
  </si>
  <si>
    <t>https://community.secop.gov.co/Public/Tendering/ContractNoticePhases/View?PPI=CO1.PPI.31463031&amp;isFromPublicArea=True&amp;isModal=False</t>
  </si>
  <si>
    <t>https://community.secop.gov.co/Public/Tendering/ContractNoticePhases/View?PPI=CO1.PPI.31463728&amp;isFromPublicArea=True&amp;isModal=False</t>
  </si>
  <si>
    <t>https://community.secop.gov.co/Public/Tendering/ContractNoticePhases/View?PPI=CO1.PPI.31464625&amp;isFromPublicArea=True&amp;isModal=False</t>
  </si>
  <si>
    <t>130
134</t>
  </si>
  <si>
    <t>15000000
4020000</t>
  </si>
  <si>
    <r>
      <t xml:space="preserve">ASESORAR JURÍDICAMENTE LOS PROCESOS DE CONTRATACIÓN DE LA FACULTAD DE HUMANIDADES EN EL PERIODO 2024-I CUMPLIENDO CON LOS REQUISITOS ESTABLECIDOS EN LA LEY, DESARROLLANDO LAS SIGUIENTES ACTIVIDADES: </t>
    </r>
    <r>
      <rPr>
        <b/>
        <sz val="11"/>
        <rFont val="Calibri"/>
        <family val="2"/>
        <scheme val="minor"/>
      </rPr>
      <t>1.</t>
    </r>
    <r>
      <rPr>
        <sz val="11"/>
        <rFont val="Calibri"/>
        <family val="2"/>
        <scheme val="minor"/>
      </rPr>
      <t xml:space="preserve">REALIZAR ACTIVACIÓN DE USUARIOS DEL PERSONAL A CONTRATAR EN LA FACULTAD DE HUMANIDADES EN LAS PLATAFORMAS GEDOCO Y SIGEP II PARA LA CONTRATACIÓN DEL PERIODO 2024-I. </t>
    </r>
    <r>
      <rPr>
        <b/>
        <sz val="11"/>
        <rFont val="Calibri"/>
        <family val="2"/>
        <scheme val="minor"/>
      </rPr>
      <t>2.</t>
    </r>
    <r>
      <rPr>
        <sz val="11"/>
        <rFont val="Calibri"/>
        <family val="2"/>
        <scheme val="minor"/>
      </rPr>
      <t xml:space="preserve">REVISAR, VALIDAR Y APROBAR LA INFORMACIÓN Y SOPORTES DEL PERSONAL A CONTRATAR DE LA FACULTAD DE HUMANIDADES EN LAS PLATAFORMAS GEDOCO Y SIGEP II SEGÚN LOS REQUISITOS DE LEY. </t>
    </r>
    <r>
      <rPr>
        <b/>
        <sz val="11"/>
        <rFont val="Calibri"/>
        <family val="2"/>
        <scheme val="minor"/>
      </rPr>
      <t>3</t>
    </r>
    <r>
      <rPr>
        <sz val="11"/>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1"/>
        <rFont val="Calibri"/>
        <family val="2"/>
        <scheme val="minor"/>
      </rPr>
      <t>4</t>
    </r>
    <r>
      <rPr>
        <sz val="11"/>
        <rFont val="Calibri"/>
        <family val="2"/>
        <scheme val="minor"/>
      </rPr>
      <t xml:space="preserve">.PROYECTAR INFORMES SOLICITADOS POR LOS ENTES INTERNOS Y EXTERNOS RELACIONADOS CON LA CONTRATACIÓN DE LA FACULTAD DE HUMANIDADES. </t>
    </r>
    <r>
      <rPr>
        <b/>
        <sz val="11"/>
        <rFont val="Calibri"/>
        <family val="2"/>
        <scheme val="minor"/>
      </rPr>
      <t xml:space="preserve">5. </t>
    </r>
    <r>
      <rPr>
        <sz val="11"/>
        <rFont val="Calibri"/>
        <family val="2"/>
        <scheme val="minor"/>
      </rPr>
      <t xml:space="preserve">ASESORAR LA CONTRATACIÓN EN SUS DIFERENTES ETAPAS PRECONTRACTUAL, CONTRACTUAL Y POST-CONTRACTUAL DE LA FACULTAD DE HUMANIDADES. </t>
    </r>
    <r>
      <rPr>
        <b/>
        <sz val="11"/>
        <rFont val="Calibri"/>
        <family val="2"/>
        <scheme val="minor"/>
      </rPr>
      <t xml:space="preserve">6. </t>
    </r>
    <r>
      <rPr>
        <sz val="11"/>
        <rFont val="Calibri"/>
        <family val="2"/>
        <scheme val="minor"/>
      </rPr>
      <t xml:space="preserve">PROYECTAR RESOLUCIONES DE PAGO DE BONIFICACIÓN Y DE ACTIVIDADES DE LA FACULTAD DE HUMANIDADES. </t>
    </r>
    <r>
      <rPr>
        <b/>
        <sz val="11"/>
        <rFont val="Calibri"/>
        <family val="2"/>
        <scheme val="minor"/>
      </rPr>
      <t xml:space="preserve">7. </t>
    </r>
    <r>
      <rPr>
        <sz val="11"/>
        <rFont val="Calibri"/>
        <family val="2"/>
        <scheme val="minor"/>
      </rPr>
      <t xml:space="preserve">PROYECTAR ÓRDENES DE SERVICIOS (PROFESIONALES, APOYO A LA GESTIÓN, SUMINISTRO, ETC) DE LA FACULTAD DE HUMANIDADES. </t>
    </r>
    <r>
      <rPr>
        <b/>
        <sz val="11"/>
        <rFont val="Calibri"/>
        <family val="2"/>
        <scheme val="minor"/>
      </rPr>
      <t xml:space="preserve">8. </t>
    </r>
    <r>
      <rPr>
        <sz val="11"/>
        <rFont val="Calibri"/>
        <family val="2"/>
        <scheme val="minor"/>
      </rPr>
      <t xml:space="preserve">PROYECTAR CONTRATOS DE CATEDRA DE LA FACULTAD DE HUMANIDADES. </t>
    </r>
    <r>
      <rPr>
        <b/>
        <sz val="11"/>
        <rFont val="Calibri"/>
        <family val="2"/>
        <scheme val="minor"/>
      </rPr>
      <t>9</t>
    </r>
    <r>
      <rPr>
        <sz val="11"/>
        <rFont val="Calibri"/>
        <family val="2"/>
        <scheme val="minor"/>
      </rPr>
      <t xml:space="preserve">.REVISAR LA DOCUMENTACIÓN PARA ELABORACIÓN DE RESOLUCIONES EN EL MARCO DE LA RESOLUCIÓN 308 DEL 12 DE JULIO DE 2022. </t>
    </r>
    <r>
      <rPr>
        <b/>
        <sz val="11"/>
        <rFont val="Calibri"/>
        <family val="2"/>
        <scheme val="minor"/>
      </rPr>
      <t xml:space="preserve">10. </t>
    </r>
    <r>
      <rPr>
        <sz val="11"/>
        <rFont val="Calibri"/>
        <family val="2"/>
        <scheme val="minor"/>
      </rPr>
      <t>DILIGENCIAR LOS FORMATOS REQUERIDOS POR LA OFICINA DE TALENTO HUMANO PARA TRAMITES DE AFILIACIÓN A LA SEGURIDAD SOCIAL DE LOS DOCENTES CATEDRÁTICOS.</t>
    </r>
    <r>
      <rPr>
        <b/>
        <sz val="11"/>
        <rFont val="Calibri"/>
        <family val="2"/>
        <scheme val="minor"/>
      </rPr>
      <t xml:space="preserve">11. </t>
    </r>
    <r>
      <rPr>
        <sz val="11"/>
        <rFont val="Calibri"/>
        <family val="2"/>
        <scheme val="minor"/>
      </rPr>
      <t xml:space="preserve">REVISAR Y DAR TRÁMITE A LAS SOLICITUDES RECIBIDAS EN LA CORRESPONDENCIA RELACIONADA CON LA CONTRATACIÓN DE LA FACULTAD DE HUMANIDADES. </t>
    </r>
    <r>
      <rPr>
        <b/>
        <sz val="11"/>
        <rFont val="Calibri"/>
        <family val="2"/>
        <scheme val="minor"/>
      </rPr>
      <t>12.</t>
    </r>
    <r>
      <rPr>
        <sz val="11"/>
        <rFont val="Calibri"/>
        <family val="2"/>
        <scheme val="minor"/>
      </rPr>
      <t xml:space="preserve">REALIZAR SEGUIMIENTO A LOS TRÁMITES DE PAGO DE LOS DOCENTES EN EL MARCO DE LA RESOLUCIÓN RECTORAL 308 DEL 12 DE JULIO DE 2022. </t>
    </r>
    <r>
      <rPr>
        <b/>
        <sz val="11"/>
        <rFont val="Calibri"/>
        <family val="2"/>
        <scheme val="minor"/>
      </rPr>
      <t>13.</t>
    </r>
    <r>
      <rPr>
        <sz val="11"/>
        <rFont val="Calibri"/>
        <family val="2"/>
        <scheme val="minor"/>
      </rPr>
      <t>RENDIR INFORMES MENSUALES, SOBRE LAS ACTIVIDADES DESARROLLADAS, EN CUMPLIMIENTO DE LA PRESENTE ORDEN DE PRESTACIÓN DE SERVICIOS.</t>
    </r>
  </si>
  <si>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1"/>
        <rFont val="Calibri"/>
        <family val="2"/>
        <scheme val="minor"/>
      </rPr>
      <t xml:space="preserve">1. </t>
    </r>
    <r>
      <rPr>
        <sz val="11"/>
        <rFont val="Calibri"/>
        <family val="2"/>
        <scheme val="minor"/>
      </rPr>
      <t xml:space="preserve">APOYAR A LA DECANA CON EL CUMPLIMIENTO DE LOS PROCESOS ACADÉMICO-ADMINISTRATIVOS Y OPERATIVOS DE LOS PROGRAMAS DE LA FACULTAD DE HUMANIDADES. </t>
    </r>
    <r>
      <rPr>
        <b/>
        <sz val="11"/>
        <rFont val="Calibri"/>
        <family val="2"/>
        <scheme val="minor"/>
      </rPr>
      <t xml:space="preserve">2. </t>
    </r>
    <r>
      <rPr>
        <sz val="11"/>
        <rFont val="Calibri"/>
        <family val="2"/>
        <scheme val="minor"/>
      </rPr>
      <t xml:space="preserve">APOYAR A LA DECANA EN LA ELABORACIÓN DEL PRESUPUESTO DE LOS PROGRAMAS DE POSGRADOS DE LA FACULTAD DE HUMANIDADES. </t>
    </r>
    <r>
      <rPr>
        <b/>
        <sz val="11"/>
        <rFont val="Calibri"/>
        <family val="2"/>
        <scheme val="minor"/>
      </rPr>
      <t xml:space="preserve">3. </t>
    </r>
    <r>
      <rPr>
        <sz val="11"/>
        <rFont val="Calibri"/>
        <family val="2"/>
        <scheme val="minor"/>
      </rPr>
      <t xml:space="preserve">APOYAR A LA DECANA EN LA GESTIÓN DE TODO EL PROCESO DE INSCRIPCIÓN, MATRÍCULA Y GRADO DE LOS ESTUDIANTES DE POSGRADO DE LA FACULTAD DE HUMANIDADES </t>
    </r>
    <r>
      <rPr>
        <b/>
        <sz val="11"/>
        <rFont val="Calibri"/>
        <family val="2"/>
        <scheme val="minor"/>
      </rPr>
      <t xml:space="preserve">4. </t>
    </r>
    <r>
      <rPr>
        <sz val="11"/>
        <rFont val="Calibri"/>
        <family val="2"/>
        <scheme val="minor"/>
      </rPr>
      <t xml:space="preserve">APOYAR A LA DECANA EN LA ACTUALIZACIÓN DE LA DOCUMENTACIÓN Y DEL REGISTRO DE LA INFORMACIÓN DE LOS ESTUDIANTES DE CADA UNO DE LOS PROGRAMAS DE POSGRADOS DE LA FACULTAD. </t>
    </r>
    <r>
      <rPr>
        <b/>
        <sz val="11"/>
        <rFont val="Calibri"/>
        <family val="2"/>
        <scheme val="minor"/>
      </rPr>
      <t xml:space="preserve">5. </t>
    </r>
    <r>
      <rPr>
        <sz val="11"/>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1"/>
        <rFont val="Calibri"/>
        <family val="2"/>
        <scheme val="minor"/>
      </rPr>
      <t xml:space="preserve">6. </t>
    </r>
    <r>
      <rPr>
        <sz val="11"/>
        <rFont val="Calibri"/>
        <family val="2"/>
        <scheme val="minor"/>
      </rPr>
      <t xml:space="preserve">APOYAR A LA DECANA EN EL TRÁMITE DE VINCULACIÓN DE DOCENTES A LOS PROGRAMAS DE LA FACULTAD. </t>
    </r>
    <r>
      <rPr>
        <b/>
        <sz val="11"/>
        <rFont val="Calibri"/>
        <family val="2"/>
        <scheme val="minor"/>
      </rPr>
      <t>7</t>
    </r>
    <r>
      <rPr>
        <sz val="11"/>
        <rFont val="Calibri"/>
        <family val="2"/>
        <scheme val="minor"/>
      </rPr>
      <t xml:space="preserve">. APOYAR A LA DECANA PARA LA SISTEMATIZACIÓN DE LA INFORMACIÓN PRODUCTO DE LA EVALUACIÓN DEL DESEMPEÑO DEL PERSONAL DOCENTE. </t>
    </r>
    <r>
      <rPr>
        <b/>
        <sz val="11"/>
        <rFont val="Calibri"/>
        <family val="2"/>
        <scheme val="minor"/>
      </rPr>
      <t>8</t>
    </r>
    <r>
      <rPr>
        <sz val="11"/>
        <rFont val="Calibri"/>
        <family val="2"/>
        <scheme val="minor"/>
      </rPr>
      <t xml:space="preserve">. APOYAR A LA DECANA EN LA CONSOLIDACIÓN DE LA INFORMACIÓN ESTADÍSTICA DE LOS POSGRADOS DE LA FACULTAD. </t>
    </r>
    <r>
      <rPr>
        <b/>
        <sz val="11"/>
        <rFont val="Calibri"/>
        <family val="2"/>
        <scheme val="minor"/>
      </rPr>
      <t>9</t>
    </r>
    <r>
      <rPr>
        <sz val="11"/>
        <rFont val="Calibri"/>
        <family val="2"/>
        <scheme val="minor"/>
      </rPr>
      <t>. APOYAR A LA DECANA EN TODAS LAS INICIATIVAS DE MERCADEO GESTIONADAS POR EL CENTRO DE POSGRADOS Y FORMACIÓN CONTINUA.</t>
    </r>
  </si>
  <si>
    <r>
      <t>1</t>
    </r>
    <r>
      <rPr>
        <sz val="11"/>
        <rFont val="Calibri"/>
        <family val="2"/>
        <scheme val="minor"/>
      </rPr>
      <t xml:space="preserve">. APOYAR A LA DECANA EN LA COORDINACIÓN ACADÉMICA DE LOS PROGRAMAS DE POSGRADOS MAESTRÍA EN ESCRITURAS AUDIOVISUALES Y LA MAESTRÍA EN PRODUCCIÓN AUDIOVISUAL CREATIVA </t>
    </r>
    <r>
      <rPr>
        <b/>
        <sz val="11"/>
        <rFont val="Calibri"/>
        <family val="2"/>
        <scheme val="minor"/>
      </rPr>
      <t xml:space="preserve">2. </t>
    </r>
    <r>
      <rPr>
        <sz val="11"/>
        <rFont val="Calibri"/>
        <family val="2"/>
        <scheme val="minor"/>
      </rPr>
      <t xml:space="preserve">APOYAR A LA DECANA EN LOS PROCESOS DE ACOMPAÑAMIENTO INTEGRAL DE LOS ESTUDIANTES </t>
    </r>
    <r>
      <rPr>
        <b/>
        <sz val="11"/>
        <rFont val="Calibri"/>
        <family val="2"/>
        <scheme val="minor"/>
      </rPr>
      <t xml:space="preserve">3. </t>
    </r>
    <r>
      <rPr>
        <sz val="11"/>
        <rFont val="Calibri"/>
        <family val="2"/>
        <scheme val="minor"/>
      </rPr>
      <t xml:space="preserve">APOYAR A LA DECANA EN LA FORMULACIÓN DEL PRESUPUESTO QUE CORRESPONDE A CADA PROGRAMA ACADÉMICO. </t>
    </r>
    <r>
      <rPr>
        <b/>
        <sz val="11"/>
        <rFont val="Calibri"/>
        <family val="2"/>
        <scheme val="minor"/>
      </rPr>
      <t xml:space="preserve">4. </t>
    </r>
    <r>
      <rPr>
        <sz val="11"/>
        <rFont val="Calibri"/>
        <family val="2"/>
        <scheme val="minor"/>
      </rPr>
      <t xml:space="preserve">APOYAR A LA DECANA EN LOS COMPONENTES ACADÉMICOS DE LOS PROCESOS DE AUTOEVALUACIÓN PARA RENOVACIÓN DE REGISTRO CALIFICADO Y ACREDITACIÓN DE LOS PROGRAMAS DE POSGRADO ASIGNADOS. </t>
    </r>
    <r>
      <rPr>
        <b/>
        <sz val="11"/>
        <rFont val="Calibri"/>
        <family val="2"/>
        <scheme val="minor"/>
      </rPr>
      <t xml:space="preserve">5. </t>
    </r>
    <r>
      <rPr>
        <sz val="11"/>
        <rFont val="Calibri"/>
        <family val="2"/>
        <scheme val="minor"/>
      </rPr>
      <t xml:space="preserve">APOYAR A LA DECANA EN LA PROMOCIÓN DE SUSCRIPCIÓN DE ACUERDOS Y CONVENIOS NACIONALES E INTERNACIONALES EN BENEFICIO DEL CENTRO DE POSGRADOS Y DE FORMACIÓN CONTINUA </t>
    </r>
    <r>
      <rPr>
        <b/>
        <sz val="11"/>
        <rFont val="Calibri"/>
        <family val="2"/>
        <scheme val="minor"/>
      </rPr>
      <t xml:space="preserve">6. </t>
    </r>
    <r>
      <rPr>
        <sz val="11"/>
        <rFont val="Calibri"/>
        <family val="2"/>
        <scheme val="minor"/>
      </rPr>
      <t xml:space="preserve">APOYAR A LA DECANA EN EL ESTUDIO DE LAS HOJAS DE VIDA PARA LA VINCULACIÓN DE DOCENTES DE CÁTEDRA AL CENTRO DE POSGRADOS Y DE FORMACIÓN CONTINUA. </t>
    </r>
    <r>
      <rPr>
        <b/>
        <sz val="11"/>
        <rFont val="Calibri"/>
        <family val="2"/>
        <scheme val="minor"/>
      </rPr>
      <t xml:space="preserve">7. </t>
    </r>
    <r>
      <rPr>
        <sz val="11"/>
        <rFont val="Calibri"/>
        <family val="2"/>
        <scheme val="minor"/>
      </rPr>
      <t xml:space="preserve">APOYAR A LA DECANA EN EL DISEÑO DE PROGRAMAS DE CAPACITACIÓN A LOS DOCENTES DE LOS PROGRAMAS ACADÉMICOS DE POSGRADOS DE LA FACULTAD. </t>
    </r>
    <r>
      <rPr>
        <b/>
        <sz val="11"/>
        <rFont val="Calibri"/>
        <family val="2"/>
        <scheme val="minor"/>
      </rPr>
      <t xml:space="preserve">8. </t>
    </r>
    <r>
      <rPr>
        <sz val="11"/>
        <rFont val="Calibri"/>
        <family val="2"/>
        <scheme val="minor"/>
      </rPr>
      <t xml:space="preserve">APOYAR A LA DECANA EN LA REALIZACIÓN DE LA EVALUACIÓN DEL DESEMPEÑO DEL PERSONAL DOCENTE DE LA FACULTAD. </t>
    </r>
    <r>
      <rPr>
        <b/>
        <sz val="11"/>
        <rFont val="Calibri"/>
        <family val="2"/>
        <scheme val="minor"/>
      </rPr>
      <t xml:space="preserve">9. </t>
    </r>
    <r>
      <rPr>
        <sz val="11"/>
        <rFont val="Calibri"/>
        <family val="2"/>
        <scheme val="minor"/>
      </rPr>
      <t>APOYAR A LA DECANA EN LAS INICIATIVAS DE MERCADEO GESTIONADAS POR EL CENTRO DE POSGRADOS Y FORMACIÓN CONTINUA.</t>
    </r>
  </si>
  <si>
    <r>
      <t xml:space="preserve">1. </t>
    </r>
    <r>
      <rPr>
        <sz val="11"/>
        <rFont val="Calibri"/>
        <family val="2"/>
        <scheme val="minor"/>
      </rPr>
      <t xml:space="preserve">APOYAR A LA DECANA EN LA COORDINACIÓN ACADÉMICA DEL PROGRAMA DE POSGRADOS MAESTRÍA EN ANTROPOLOGÍA </t>
    </r>
    <r>
      <rPr>
        <b/>
        <sz val="11"/>
        <rFont val="Calibri"/>
        <family val="2"/>
        <scheme val="minor"/>
      </rPr>
      <t xml:space="preserve">2. </t>
    </r>
    <r>
      <rPr>
        <sz val="11"/>
        <rFont val="Calibri"/>
        <family val="2"/>
        <scheme val="minor"/>
      </rPr>
      <t xml:space="preserve">APOYAR A LA DECANA EN LOS PROCESOS DE ACOMPAÑAMIENTO INTEGRAL DE LOS ESTUDIANTES </t>
    </r>
    <r>
      <rPr>
        <b/>
        <sz val="11"/>
        <rFont val="Calibri"/>
        <family val="2"/>
        <scheme val="minor"/>
      </rPr>
      <t xml:space="preserve">3. </t>
    </r>
    <r>
      <rPr>
        <sz val="11"/>
        <rFont val="Calibri"/>
        <family val="2"/>
        <scheme val="minor"/>
      </rPr>
      <t xml:space="preserve">APOYAR A LA DECANA EN LA FORMULACIÓN DEL PRESUPUESTO QUE CORRESPONDE A CADA PROGRAMA ACADÉMICO. </t>
    </r>
    <r>
      <rPr>
        <b/>
        <sz val="11"/>
        <rFont val="Calibri"/>
        <family val="2"/>
        <scheme val="minor"/>
      </rPr>
      <t xml:space="preserve">4. </t>
    </r>
    <r>
      <rPr>
        <sz val="11"/>
        <rFont val="Calibri"/>
        <family val="2"/>
        <scheme val="minor"/>
      </rPr>
      <t xml:space="preserve">APOYAR A LA DECANA EN LOS COMPONENTES ACADÉMICOS DE LOS PROCESOS DE AUTOEVALUACIÓN PARA RENOVACIÓN DE REGISTRO CALIFICADO Y ACREDITACIÓN DE LOS PROGRAMAS DE POSGRADO ASIGNADOS. </t>
    </r>
    <r>
      <rPr>
        <b/>
        <sz val="11"/>
        <rFont val="Calibri"/>
        <family val="2"/>
        <scheme val="minor"/>
      </rPr>
      <t xml:space="preserve">5. </t>
    </r>
    <r>
      <rPr>
        <sz val="11"/>
        <rFont val="Calibri"/>
        <family val="2"/>
        <scheme val="minor"/>
      </rPr>
      <t xml:space="preserve">APOYAR A LA DECANA EN LA PROMOCIÓN DE SUSCRIPCIÓN DE ACUERDOS Y CONVENIOS NACIONALES E INTERNACIONALES EN BENEFICIO DEL CENTRO DE POSGRADOS Y DE FORMACIÓN CONTINUA </t>
    </r>
    <r>
      <rPr>
        <b/>
        <sz val="11"/>
        <rFont val="Calibri"/>
        <family val="2"/>
        <scheme val="minor"/>
      </rPr>
      <t xml:space="preserve">6. </t>
    </r>
    <r>
      <rPr>
        <sz val="11"/>
        <rFont val="Calibri"/>
        <family val="2"/>
        <scheme val="minor"/>
      </rPr>
      <t xml:space="preserve">APOYAR A LA DECANA EN EL ESTUDIO DE LAS HOJAS DE VIDA PARA LA VINCULACIÓN DE DOCENTES DE CÁTEDRA AL CENTRO DE POSGRADOS Y DE FORMACIÓN CONTINUA. </t>
    </r>
    <r>
      <rPr>
        <b/>
        <sz val="11"/>
        <rFont val="Calibri"/>
        <family val="2"/>
        <scheme val="minor"/>
      </rPr>
      <t xml:space="preserve">7. </t>
    </r>
    <r>
      <rPr>
        <sz val="11"/>
        <rFont val="Calibri"/>
        <family val="2"/>
        <scheme val="minor"/>
      </rPr>
      <t xml:space="preserve">APOYAR A LA DECANA EN EL DISEÑO DE PROGRAMAS DE CAPACITACIÓN A LOS DOCENTES DE LOS PROGRAMAS ACADÉMICOS DE POSGRADOS DE LA FACULTAD. </t>
    </r>
    <r>
      <rPr>
        <b/>
        <sz val="11"/>
        <rFont val="Calibri"/>
        <family val="2"/>
        <scheme val="minor"/>
      </rPr>
      <t xml:space="preserve">8. </t>
    </r>
    <r>
      <rPr>
        <sz val="11"/>
        <rFont val="Calibri"/>
        <family val="2"/>
        <scheme val="minor"/>
      </rPr>
      <t xml:space="preserve">APOYAR A LA DECANA EN LA REALIZACIÓN DE LA EVALUACIÓN DEL DESEMPEÑO DEL PERSONAL DOCENTE DE LA FACULTAD. </t>
    </r>
    <r>
      <rPr>
        <b/>
        <sz val="11"/>
        <rFont val="Calibri"/>
        <family val="2"/>
        <scheme val="minor"/>
      </rPr>
      <t xml:space="preserve">9. </t>
    </r>
    <r>
      <rPr>
        <sz val="11"/>
        <rFont val="Calibri"/>
        <family val="2"/>
        <scheme val="minor"/>
      </rPr>
      <t>APOYAR A LA DECANA EN LAS INICIATIVAS DE MERCADEO GESTIONADAS POR EL CENTRO DE POSGRADOS Y FORMACIÓN CONTINUA.</t>
    </r>
  </si>
  <si>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1"/>
        <rFont val="Calibri"/>
        <family val="2"/>
        <scheme val="minor"/>
      </rPr>
      <t xml:space="preserve">1. </t>
    </r>
    <r>
      <rPr>
        <sz val="11"/>
        <rFont val="Calibri"/>
        <family val="2"/>
        <scheme val="minor"/>
      </rPr>
      <t xml:space="preserve">APOYAR A LA DECANA CON EL CUMPLIMIENTO DE LOS PROCESOS ACADÉMICO-ADMINISTRATIVOS Y OPERATIVOS DE LOS PROGRAMAS DE LA FACULTAD DE HUMANIDADES. </t>
    </r>
    <r>
      <rPr>
        <b/>
        <sz val="11"/>
        <rFont val="Calibri"/>
        <family val="2"/>
        <scheme val="minor"/>
      </rPr>
      <t xml:space="preserve">2. </t>
    </r>
    <r>
      <rPr>
        <sz val="11"/>
        <rFont val="Calibri"/>
        <family val="2"/>
        <scheme val="minor"/>
      </rPr>
      <t xml:space="preserve">APOYAR A LA DECANA EN LA ELABORACIÓN DEL PRESUPUESTO DE LOS PROGRAMAS DE POSGRADOS DE LA FACULTAD DE HUMANIDADES. </t>
    </r>
    <r>
      <rPr>
        <b/>
        <sz val="11"/>
        <rFont val="Calibri"/>
        <family val="2"/>
        <scheme val="minor"/>
      </rPr>
      <t xml:space="preserve">3. </t>
    </r>
    <r>
      <rPr>
        <sz val="11"/>
        <rFont val="Calibri"/>
        <family val="2"/>
        <scheme val="minor"/>
      </rPr>
      <t xml:space="preserve">APOYAR A LA DECANA EN LA GESTIÓN DE TODO EL PROCESO DE INSCRIPCIÓN, MATRÍCULA Y GRADO DE LOS ESTUDIANTES DE POSGRADO DE LA FACULTAD DE HUMANIDADES </t>
    </r>
    <r>
      <rPr>
        <b/>
        <sz val="11"/>
        <rFont val="Calibri"/>
        <family val="2"/>
        <scheme val="minor"/>
      </rPr>
      <t xml:space="preserve">4. </t>
    </r>
    <r>
      <rPr>
        <sz val="11"/>
        <rFont val="Calibri"/>
        <family val="2"/>
        <scheme val="minor"/>
      </rPr>
      <t xml:space="preserve">APOYAR A LA DECANA EN LA ACTUALIZACIÓN DE LA DOCUMENTACIÓN Y DEL REGISTRO DE LA INFORMACIÓN DE LOS ESTUDIANTES DE CADA UNO DE LOS PROGRAMAS DE POSGRADOS DE LA FACULTAD. </t>
    </r>
    <r>
      <rPr>
        <b/>
        <sz val="11"/>
        <rFont val="Calibri"/>
        <family val="2"/>
        <scheme val="minor"/>
      </rPr>
      <t xml:space="preserve">5. </t>
    </r>
    <r>
      <rPr>
        <sz val="11"/>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1"/>
        <rFont val="Calibri"/>
        <family val="2"/>
        <scheme val="minor"/>
      </rPr>
      <t xml:space="preserve">6. </t>
    </r>
    <r>
      <rPr>
        <sz val="11"/>
        <rFont val="Calibri"/>
        <family val="2"/>
        <scheme val="minor"/>
      </rPr>
      <t xml:space="preserve">APOYAR A LA DECANA EN EL TRÁMITE DE VINCULACIÓN DE DOCENTES A LOS PROGRAMAS DE LA FACULTAD. </t>
    </r>
    <r>
      <rPr>
        <b/>
        <sz val="11"/>
        <rFont val="Calibri"/>
        <family val="2"/>
        <scheme val="minor"/>
      </rPr>
      <t>7</t>
    </r>
    <r>
      <rPr>
        <sz val="11"/>
        <rFont val="Calibri"/>
        <family val="2"/>
        <scheme val="minor"/>
      </rPr>
      <t xml:space="preserve">. APOYAR A LA DECANA PARA LA SISTEMATIZACIÓN DE LA INFORMACIÓN PRODUCTO DE LA EVALUACIÓN DEL DESEMPEÑO DEL PERSONAL DOCENTE. </t>
    </r>
    <r>
      <rPr>
        <b/>
        <sz val="11"/>
        <rFont val="Calibri"/>
        <family val="2"/>
        <scheme val="minor"/>
      </rPr>
      <t>8</t>
    </r>
    <r>
      <rPr>
        <sz val="11"/>
        <rFont val="Calibri"/>
        <family val="2"/>
        <scheme val="minor"/>
      </rPr>
      <t xml:space="preserve">. APOYAR A LA DECANA EN LA CONSOLIDACIÓN DE LA INFORMACIÓN ESTADÍSTICA DE LOS POSGRADOS DE LA FACULTAD. </t>
    </r>
    <r>
      <rPr>
        <b/>
        <sz val="11"/>
        <rFont val="Calibri"/>
        <family val="2"/>
        <scheme val="minor"/>
      </rPr>
      <t>9</t>
    </r>
    <r>
      <rPr>
        <sz val="11"/>
        <rFont val="Calibri"/>
        <family val="2"/>
        <scheme val="minor"/>
      </rPr>
      <t>. APOYAR A LA DECANA EN TODAS LAS INICIATIVAS DE MERCADEO GESTIONADAS POR EL CENTRO DE POSGRADOS Y FORMACIÓN CONTINUA</t>
    </r>
    <r>
      <rPr>
        <b/>
        <sz val="11"/>
        <rFont val="Calibri"/>
        <family val="2"/>
        <scheme val="minor"/>
      </rPr>
      <t>.</t>
    </r>
  </si>
  <si>
    <r>
      <t xml:space="preserve"> </t>
    </r>
    <r>
      <rPr>
        <b/>
        <sz val="11"/>
        <rFont val="Calibri"/>
        <family val="2"/>
        <scheme val="minor"/>
      </rPr>
      <t xml:space="preserve">1. </t>
    </r>
    <r>
      <rPr>
        <sz val="11"/>
        <rFont val="Calibri"/>
        <family val="2"/>
        <scheme val="minor"/>
      </rPr>
      <t xml:space="preserve">APOYAR EL PROCESO DE INSCRIPCIÓN, MATRÍCULA Y GRADO DE LOS ESTUDIANTES DE POSGRADOS DE LA FACULTAD DE HUMANIDADES </t>
    </r>
    <r>
      <rPr>
        <b/>
        <sz val="11"/>
        <rFont val="Calibri"/>
        <family val="2"/>
        <scheme val="minor"/>
      </rPr>
      <t xml:space="preserve">2. </t>
    </r>
    <r>
      <rPr>
        <sz val="11"/>
        <rFont val="Calibri"/>
        <family val="2"/>
        <scheme val="minor"/>
      </rPr>
      <t xml:space="preserve">APOYAR EL PROCESO DE ACTUALIZACIÓN DE LA INFORMACIÓN Y DOCUMENTACIÓN RELACIONADA CON LOS POSGRADOS DE LA FACULTAD DE HUMANIDADES. </t>
    </r>
    <r>
      <rPr>
        <b/>
        <sz val="11"/>
        <rFont val="Calibri"/>
        <family val="2"/>
        <scheme val="minor"/>
      </rPr>
      <t xml:space="preserve">3. </t>
    </r>
    <r>
      <rPr>
        <sz val="11"/>
        <rFont val="Calibri"/>
        <family val="2"/>
        <scheme val="minor"/>
      </rPr>
      <t xml:space="preserve">APOYAR EL PROCESO DE AUTOEVALUACIÓN DEL PROGRAMA CON FINES DE MEJORAMIENTO CONTINUO, RENOVACIÓN DE REGISTRO CALIFICADO Y ACREDITACIÓN POR ALTA CALIDAD. </t>
    </r>
    <r>
      <rPr>
        <b/>
        <sz val="11"/>
        <rFont val="Calibri"/>
        <family val="2"/>
        <scheme val="minor"/>
      </rPr>
      <t xml:space="preserve">4. </t>
    </r>
    <r>
      <rPr>
        <sz val="11"/>
        <rFont val="Calibri"/>
        <family val="2"/>
        <scheme val="minor"/>
      </rPr>
      <t xml:space="preserve">APOYAR LA CONSOLIDACIÓN DE LA INFORMACIÓN ESTADÍSTICA DE LOS POSGRADOS DE LA FACULTAD DE HUMANIDADES </t>
    </r>
    <r>
      <rPr>
        <b/>
        <sz val="11"/>
        <rFont val="Calibri"/>
        <family val="2"/>
        <scheme val="minor"/>
      </rPr>
      <t xml:space="preserve">5. </t>
    </r>
    <r>
      <rPr>
        <sz val="11"/>
        <rFont val="Calibri"/>
        <family val="2"/>
        <scheme val="minor"/>
      </rPr>
      <t xml:space="preserve">SOLICITAR DE MANERA OPORTUNA DE LA ASIGNACIÓN DE SALONES PARA EL DESARROLLO DE LAS ACTIVIDADES ACADÉMICAS. </t>
    </r>
    <r>
      <rPr>
        <b/>
        <sz val="11"/>
        <rFont val="Calibri"/>
        <family val="2"/>
        <scheme val="minor"/>
      </rPr>
      <t>6.</t>
    </r>
    <r>
      <rPr>
        <sz val="11"/>
        <rFont val="Calibri"/>
        <family val="2"/>
        <scheme val="minor"/>
      </rPr>
      <t xml:space="preserve">REALIZAR SEGUIMIENTO AL PROCESO PRECONTRACTUAL Y CONTRACTUAL, ASÍ COMO EL TRÁMITE DE PAGO DE DOCENTES NACIONALES E INTERNACIONALES DE LOS POSGRADOS DE LA FACULTAD DE HUMANIDADES </t>
    </r>
    <r>
      <rPr>
        <b/>
        <sz val="11"/>
        <rFont val="Calibri"/>
        <family val="2"/>
        <scheme val="minor"/>
      </rPr>
      <t>7</t>
    </r>
    <r>
      <rPr>
        <sz val="11"/>
        <rFont val="Calibri"/>
        <family val="2"/>
        <scheme val="minor"/>
      </rPr>
      <t xml:space="preserve">. APOYAR Y PROMOVER CHARLAS, CONFERENCIAS, CURSOS Y ENCUENTROS ACADÉMICOS DE LOS POSGRADOS DE LA FACULTAD DE HUMANIDADES </t>
    </r>
    <r>
      <rPr>
        <b/>
        <sz val="11"/>
        <rFont val="Calibri"/>
        <family val="2"/>
        <scheme val="minor"/>
      </rPr>
      <t xml:space="preserve">8. </t>
    </r>
    <r>
      <rPr>
        <sz val="11"/>
        <rFont val="Calibri"/>
        <family val="2"/>
        <scheme val="minor"/>
      </rPr>
      <t>APOYAR LA PROYECCIÓN DE ACTAS, SOLICITUDES Y DEMÁS TRAMITES INTERNOS QUE REALICE LA COORDINACIÓN ADMINISTRATIVA Y EL DECANO PARA GARANTIZAR EL FUNCIONAMIENTO DE LOS POSGRADOS DE LA FACULTAD DE HUMANIDADES.</t>
    </r>
  </si>
  <si>
    <r>
      <t xml:space="preserve">1. </t>
    </r>
    <r>
      <rPr>
        <sz val="11"/>
        <rFont val="Calibri"/>
        <family val="2"/>
        <scheme val="minor"/>
      </rPr>
      <t>APOYAR AL PROGRAMA DE CINE Y AUDIOVISUALES CON LOS PROCESOS DE MATRÍCULA E INSCRIPCIÓN DE CURSOS DE LOS ESTUDIANTES DE PROFESIONALIZACIÓN</t>
    </r>
    <r>
      <rPr>
        <b/>
        <sz val="11"/>
        <rFont val="Calibri"/>
        <family val="2"/>
        <scheme val="minor"/>
      </rPr>
      <t xml:space="preserve">. 2. </t>
    </r>
    <r>
      <rPr>
        <sz val="11"/>
        <rFont val="Calibri"/>
        <family val="2"/>
        <scheme val="minor"/>
      </rPr>
      <t xml:space="preserve">PROYECTAR INFORMES DE GESTIÓN PARA PROIMAGENES. </t>
    </r>
    <r>
      <rPr>
        <b/>
        <sz val="11"/>
        <rFont val="Calibri"/>
        <family val="2"/>
        <scheme val="minor"/>
      </rPr>
      <t xml:space="preserve">3. </t>
    </r>
    <r>
      <rPr>
        <sz val="11"/>
        <rFont val="Calibri"/>
        <family val="2"/>
        <scheme val="minor"/>
      </rPr>
      <t xml:space="preserve">DILIGENCIAR FORMATOS, HORARIOS, Y REPORTES DE NOTAS DE LOS CURSOS. </t>
    </r>
    <r>
      <rPr>
        <b/>
        <sz val="11"/>
        <rFont val="Calibri"/>
        <family val="2"/>
        <scheme val="minor"/>
      </rPr>
      <t xml:space="preserve">4. </t>
    </r>
    <r>
      <rPr>
        <sz val="11"/>
        <rFont val="Calibri"/>
        <family val="2"/>
        <scheme val="minor"/>
      </rPr>
      <t>RECIBIR COMUNICACIONES DE ESTUDIANTES Y DOCENTES DEL PROYECTO DE PROFESIONALIZACIÓN.</t>
    </r>
  </si>
  <si>
    <r>
      <t xml:space="preserve">1. APOYAR EN LA PLANIFICACIÓN Y GESTIÓN DEL CONGRESO COLOMBIANO DE ARQUEOLOGÍA 2024. </t>
    </r>
    <r>
      <rPr>
        <b/>
        <sz val="11"/>
        <rFont val="Calibri"/>
        <family val="2"/>
        <scheme val="minor"/>
      </rPr>
      <t xml:space="preserve">2. </t>
    </r>
    <r>
      <rPr>
        <sz val="11"/>
        <rFont val="Calibri"/>
        <family val="2"/>
        <scheme val="minor"/>
      </rPr>
      <t xml:space="preserve">APOYAR EN EL SEGUIMIENTO A LOS TRAMITES Y SOLICITUDES DE LOS PONENTES Y CONFERENCISTAS. </t>
    </r>
    <r>
      <rPr>
        <b/>
        <sz val="11"/>
        <rFont val="Calibri"/>
        <family val="2"/>
        <scheme val="minor"/>
      </rPr>
      <t>3.</t>
    </r>
    <r>
      <rPr>
        <sz val="11"/>
        <rFont val="Calibri"/>
        <family val="2"/>
        <scheme val="minor"/>
      </rPr>
      <t xml:space="preserve">COORDINAR EL PROCESO DE INSCRIPCIÓN DE LOS PARTICIPANTES AL CONGRESO. </t>
    </r>
    <r>
      <rPr>
        <b/>
        <sz val="11"/>
        <rFont val="Calibri"/>
        <family val="2"/>
        <scheme val="minor"/>
      </rPr>
      <t>4.</t>
    </r>
    <r>
      <rPr>
        <sz val="11"/>
        <rFont val="Calibri"/>
        <family val="2"/>
        <scheme val="minor"/>
      </rPr>
      <t xml:space="preserve">COORDINAR LAS ACTIVIDADES DEL PROCESO DE ORGANIZACIÓN, CONVOCATORIA Y LOGÍSTICA INTEGRAL DEL CONGRESO. </t>
    </r>
    <r>
      <rPr>
        <b/>
        <sz val="11"/>
        <rFont val="Calibri"/>
        <family val="2"/>
        <scheme val="minor"/>
      </rPr>
      <t xml:space="preserve">5. </t>
    </r>
    <r>
      <rPr>
        <sz val="11"/>
        <rFont val="Calibri"/>
        <family val="2"/>
        <scheme val="minor"/>
      </rPr>
      <t xml:space="preserve">APOYAR CON EL PROCESO DE CONSOLIDACIÓN DE INFORMACIÓN DE REQUERIMIENTOS LOGÍSTICOS PARA EL DESARROLLO DE LAS ACTIVIDADES DEL CONGRESO. </t>
    </r>
    <r>
      <rPr>
        <b/>
        <sz val="11"/>
        <rFont val="Calibri"/>
        <family val="2"/>
        <scheme val="minor"/>
      </rPr>
      <t>6</t>
    </r>
    <r>
      <rPr>
        <sz val="11"/>
        <rFont val="Calibri"/>
        <family val="2"/>
        <scheme val="minor"/>
      </rPr>
      <t>. PARTICIPAR EN LAS REUNIONES DEL COMITÉ ACADÉMICO DEL CONGRESO.</t>
    </r>
  </si>
  <si>
    <r>
      <t xml:space="preserve">1. APOYAR PARA OFERTA DE CURSOS, DIPLOMADOS Y FORMACIÓN CONTINUA DISPUESTOS POR LA FACULTAD DE HUMANIDADES PARA FORTALECER LA VENTA DE SERVICIOS </t>
    </r>
    <r>
      <rPr>
        <b/>
        <sz val="11"/>
        <rFont val="Calibri"/>
        <family val="2"/>
        <scheme val="minor"/>
      </rPr>
      <t xml:space="preserve">2. </t>
    </r>
    <r>
      <rPr>
        <sz val="11"/>
        <rFont val="Calibri"/>
        <family val="2"/>
        <scheme val="minor"/>
      </rPr>
      <t xml:space="preserve">APOYAR EN EL SEGUIMIENTO Y EJECUCIÓN DE CONVENIOS SUSCRITOS POR LA UNIVERSIDAD DEL MAGDALENA QUE ADMINISTRA LA FACULTAD DE HUMANIDADES. </t>
    </r>
    <r>
      <rPr>
        <b/>
        <sz val="11"/>
        <rFont val="Calibri"/>
        <family val="2"/>
        <scheme val="minor"/>
      </rPr>
      <t xml:space="preserve">3. </t>
    </r>
    <r>
      <rPr>
        <sz val="11"/>
        <rFont val="Calibri"/>
        <family val="2"/>
        <scheme val="minor"/>
      </rPr>
      <t xml:space="preserve">APOYAR EN ORGANIZACIÓN Y LOGÍSTICA DE EVENTOS ACADÉMICOS, DE INVESTIGACIÓN Y EXTENSIÓN DE LA FACULTAD DE HUMANIDADES. </t>
    </r>
    <r>
      <rPr>
        <b/>
        <sz val="11"/>
        <rFont val="Calibri"/>
        <family val="2"/>
        <scheme val="minor"/>
      </rPr>
      <t xml:space="preserve">4. </t>
    </r>
    <r>
      <rPr>
        <sz val="11"/>
        <rFont val="Calibri"/>
        <family val="2"/>
        <scheme val="minor"/>
      </rPr>
      <t xml:space="preserve">APOYAR A LA DECANA EN LA COORDINACIÓN ACADÉMICA, INSCRIPCIÓN DE ESTUDIANTES Y ORGANIZACIÓN LOGÍSTICA DE LA MAESTRÍA EN ARGUMENTACIÓN JURÍDICA. </t>
    </r>
    <r>
      <rPr>
        <b/>
        <sz val="11"/>
        <rFont val="Calibri"/>
        <family val="2"/>
        <scheme val="minor"/>
      </rPr>
      <t xml:space="preserve">5. </t>
    </r>
    <r>
      <rPr>
        <sz val="11"/>
        <rFont val="Calibri"/>
        <family val="2"/>
        <scheme val="minor"/>
      </rPr>
      <t xml:space="preserve">APOYAR A LA DECANA EN LA PROYECCIÓN DE RESPUESTAS A PETICIONES Y ACCIONES DE TUTELA QUE SE PRESENTEN EN LOS PROGRAMAS DE LA FACULTAD. </t>
    </r>
    <r>
      <rPr>
        <b/>
        <sz val="11"/>
        <rFont val="Calibri"/>
        <family val="2"/>
        <scheme val="minor"/>
      </rPr>
      <t xml:space="preserve">6. </t>
    </r>
    <r>
      <rPr>
        <sz val="11"/>
        <rFont val="Calibri"/>
        <family val="2"/>
        <scheme val="minor"/>
      </rPr>
      <t xml:space="preserve">APOYAR A LA DECANA EN LOS PROCESOS DE ACOMPAÑAMIENTO INTEGRAL DE LOS ESTUDIANTES DE POSGRADO DE LA FACULTAD. </t>
    </r>
    <r>
      <rPr>
        <b/>
        <sz val="11"/>
        <rFont val="Calibri"/>
        <family val="2"/>
        <scheme val="minor"/>
      </rPr>
      <t xml:space="preserve">7. </t>
    </r>
    <r>
      <rPr>
        <sz val="11"/>
        <rFont val="Calibri"/>
        <family val="2"/>
        <scheme val="minor"/>
      </rPr>
      <t xml:space="preserve">APOYAR A LA DECANA EN LOS COMPONENTES ACADÉMICOS DE LOS PROCESOS DE AUTOEVALUACIÓN PARA RENOVACIÓN DE REGISTRO CALIFICADO DE LOS PROGRAMAS DE POSGRADO. </t>
    </r>
    <r>
      <rPr>
        <b/>
        <sz val="11"/>
        <rFont val="Calibri"/>
        <family val="2"/>
        <scheme val="minor"/>
      </rPr>
      <t xml:space="preserve">8. </t>
    </r>
    <r>
      <rPr>
        <sz val="11"/>
        <rFont val="Calibri"/>
        <family val="2"/>
        <scheme val="minor"/>
      </rPr>
      <t xml:space="preserve">APOYAR A LA DECANA EN LA PROMOCIÓN DE SUSCRIPCIÓN DE ACUERDOS Y CONVENIOS NACIONALES E INTERNACIONALES EN BENEFICIO DEL CENTRO DE POSGRADOS Y DE FORMACIÓN CONTINUA. </t>
    </r>
    <r>
      <rPr>
        <b/>
        <sz val="11"/>
        <rFont val="Calibri"/>
        <family val="2"/>
        <scheme val="minor"/>
      </rPr>
      <t xml:space="preserve">9. </t>
    </r>
    <r>
      <rPr>
        <sz val="11"/>
        <rFont val="Calibri"/>
        <family val="2"/>
        <scheme val="minor"/>
      </rPr>
      <t xml:space="preserve">APOYAR A LA DECANA EN EL DISEÑO DE PROGRAMAS DE CAPACITACIÓN A LOS DOCENTES DE LOS PROGRAMAS ACADÉMICOS DE POSGRADOS DE LA FACULTAD. </t>
    </r>
    <r>
      <rPr>
        <b/>
        <sz val="11"/>
        <rFont val="Calibri"/>
        <family val="2"/>
        <scheme val="minor"/>
      </rPr>
      <t xml:space="preserve">10. </t>
    </r>
    <r>
      <rPr>
        <sz val="11"/>
        <rFont val="Calibri"/>
        <family val="2"/>
        <scheme val="minor"/>
      </rPr>
      <t>APOYAR A LA DECANA EN LAS INICIATIVAS DE MERCADEO GESTIONADAS POR EL CENTRO DE POSGRADOS Y FORMACIÓN CONTINUA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</si>
</sst>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0.0"/>
    <numFmt numFmtId="170" formatCode="yyyy/mm/dd;@"/>
    <numFmt numFmtId="171" formatCode="_-&quot;$&quot;\ * #,##0_-;\-&quot;$&quot;\ * #,##0_-;_-&quot;$&quot;\ * &quot;-&quot;_-;_-@_-"/>
    <numFmt numFmtId="172" formatCode="_-&quot;$&quot;\ * #,##0_-;\-&quot;$&quot;\ * #,##0_-;_-&quot;$&quot;\ * &quot;-&quot;??_-;_-@_-"/>
    <numFmt numFmtId="173" formatCode="yyyy\-mm\-dd"/>
  </numFmts>
  <fonts count="24"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sz val="11"/>
      <color rgb="FF000000"/>
      <name val="Calibri"/>
      <family val="2"/>
    </font>
    <font>
      <sz val="11"/>
      <name val="Calibri"/>
      <family val="2"/>
      <scheme val="minor"/>
    </font>
    <font>
      <sz val="11"/>
      <name val="Calibri"/>
      <family val="2"/>
    </font>
    <font>
      <u/>
      <sz val="11"/>
      <name val="Calibri"/>
      <family val="2"/>
      <scheme val="minor"/>
    </font>
    <font>
      <b/>
      <sz val="11"/>
      <name val="Calibri"/>
      <family val="2"/>
      <scheme val="minor"/>
    </font>
    <font>
      <b/>
      <sz val="10"/>
      <color theme="0"/>
      <name val="Calibri"/>
      <family val="2"/>
      <scheme val="minor"/>
    </font>
    <font>
      <b/>
      <u val="double"/>
      <sz val="10"/>
      <color theme="0"/>
      <name val="Calibri"/>
      <family val="2"/>
      <scheme val="minor"/>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rgb="FF0070C0"/>
        <bgColor indexed="64"/>
      </patternFill>
    </fill>
  </fills>
  <borders count="2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171" fontId="1" fillId="0" borderId="0" applyFont="0" applyFill="0" applyBorder="0" applyAlignment="0" applyProtection="0"/>
    <xf numFmtId="0" fontId="16" fillId="0" borderId="0"/>
  </cellStyleXfs>
  <cellXfs count="447">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9" borderId="14" xfId="0" applyFont="1" applyFill="1" applyBorder="1" applyAlignment="1">
      <alignment horizontal="center"/>
    </xf>
    <xf numFmtId="0" fontId="10" fillId="10" borderId="10" xfId="0" applyFont="1" applyFill="1" applyBorder="1" applyAlignment="1">
      <alignment vertical="center"/>
    </xf>
    <xf numFmtId="0" fontId="10" fillId="10" borderId="13" xfId="0" applyFont="1" applyFill="1" applyBorder="1" applyAlignment="1">
      <alignment vertical="center"/>
    </xf>
    <xf numFmtId="0" fontId="2" fillId="9" borderId="14" xfId="0" applyFont="1" applyFill="1" applyBorder="1"/>
    <xf numFmtId="0" fontId="2" fillId="9" borderId="15" xfId="0" applyFont="1" applyFill="1" applyBorder="1"/>
    <xf numFmtId="0" fontId="2" fillId="9" borderId="16" xfId="0" applyFont="1" applyFill="1" applyBorder="1"/>
    <xf numFmtId="0" fontId="10" fillId="10" borderId="11" xfId="0" applyFont="1" applyFill="1" applyBorder="1" applyAlignment="1">
      <alignment vertical="center"/>
    </xf>
    <xf numFmtId="0" fontId="2" fillId="9" borderId="17" xfId="0" applyFont="1" applyFill="1" applyBorder="1"/>
    <xf numFmtId="0" fontId="2" fillId="9" borderId="17" xfId="0" applyFont="1" applyFill="1" applyBorder="1" applyAlignment="1">
      <alignment horizontal="center"/>
    </xf>
    <xf numFmtId="0" fontId="2" fillId="9" borderId="10" xfId="0" applyFont="1" applyFill="1" applyBorder="1"/>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0" fontId="0" fillId="0" borderId="19" xfId="0" applyBorder="1" applyProtection="1">
      <protection locked="0"/>
    </xf>
    <xf numFmtId="0" fontId="0" fillId="0" borderId="19"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20" xfId="0" applyBorder="1" applyProtection="1">
      <protection locked="0"/>
    </xf>
    <xf numFmtId="14" fontId="0" fillId="0" borderId="20" xfId="0" applyNumberFormat="1" applyBorder="1" applyAlignment="1" applyProtection="1">
      <alignment horizontal="center"/>
      <protection locked="0"/>
    </xf>
    <xf numFmtId="0" fontId="0" fillId="0" borderId="18" xfId="0" applyBorder="1" applyProtection="1">
      <protection locked="0"/>
    </xf>
    <xf numFmtId="0" fontId="0" fillId="0" borderId="18" xfId="0" applyBorder="1" applyAlignment="1" applyProtection="1">
      <alignment horizontal="center"/>
      <protection locked="0"/>
    </xf>
    <xf numFmtId="0" fontId="0" fillId="11" borderId="20" xfId="1" applyNumberFormat="1" applyFont="1" applyFill="1" applyBorder="1" applyAlignment="1" applyProtection="1">
      <alignment horizontal="right"/>
      <protection locked="0"/>
    </xf>
    <xf numFmtId="0" fontId="0" fillId="0" borderId="20" xfId="0" applyBorder="1" applyAlignment="1" applyProtection="1">
      <alignment horizontal="right"/>
      <protection locked="0"/>
    </xf>
    <xf numFmtId="0" fontId="0" fillId="11" borderId="19" xfId="1" applyNumberFormat="1" applyFont="1" applyFill="1" applyBorder="1" applyAlignment="1" applyProtection="1">
      <alignment horizontal="right"/>
      <protection locked="0"/>
    </xf>
    <xf numFmtId="14" fontId="0" fillId="0" borderId="19" xfId="0" applyNumberFormat="1" applyBorder="1" applyAlignment="1" applyProtection="1">
      <alignment horizontal="center"/>
      <protection locked="0"/>
    </xf>
    <xf numFmtId="0" fontId="0" fillId="0" borderId="19" xfId="0" applyBorder="1"/>
    <xf numFmtId="0" fontId="0" fillId="11" borderId="18" xfId="1" applyNumberFormat="1" applyFont="1" applyFill="1" applyBorder="1" applyAlignment="1" applyProtection="1">
      <alignment horizontal="right"/>
      <protection locked="0"/>
    </xf>
    <xf numFmtId="0" fontId="14" fillId="0" borderId="0" xfId="0" applyFont="1"/>
    <xf numFmtId="0" fontId="0" fillId="0" borderId="0" xfId="0" applyProtection="1">
      <protection locked="0"/>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21" xfId="4" applyFont="1" applyFill="1" applyBorder="1" applyAlignment="1">
      <alignment horizontal="center" vertical="center" wrapText="1"/>
    </xf>
    <xf numFmtId="0" fontId="0" fillId="0" borderId="18" xfId="0" applyBorder="1"/>
    <xf numFmtId="0" fontId="0" fillId="0" borderId="19" xfId="0" applyBorder="1" applyAlignment="1" applyProtection="1">
      <alignment horizontal="right"/>
      <protection locked="0"/>
    </xf>
    <xf numFmtId="0" fontId="0" fillId="0" borderId="20" xfId="0" applyBorder="1"/>
    <xf numFmtId="0" fontId="17" fillId="0" borderId="19" xfId="5" applyFont="1" applyBorder="1" applyProtection="1">
      <protection locked="0"/>
    </xf>
    <xf numFmtId="0" fontId="15" fillId="0" borderId="18" xfId="0" applyFont="1" applyBorder="1" applyAlignment="1" applyProtection="1">
      <alignment horizontal="center" vertical="center"/>
      <protection locked="0"/>
    </xf>
    <xf numFmtId="0" fontId="15" fillId="0" borderId="18" xfId="0" applyFont="1" applyBorder="1" applyAlignment="1" applyProtection="1">
      <alignment vertical="center"/>
      <protection locked="0"/>
    </xf>
    <xf numFmtId="0" fontId="15" fillId="0" borderId="18" xfId="0" applyFont="1" applyBorder="1" applyProtection="1">
      <protection locked="0"/>
    </xf>
    <xf numFmtId="0" fontId="15" fillId="0" borderId="18" xfId="0" applyFont="1" applyBorder="1" applyAlignment="1" applyProtection="1">
      <alignment horizontal="center"/>
      <protection locked="0"/>
    </xf>
    <xf numFmtId="0" fontId="15" fillId="0" borderId="18" xfId="0" applyFont="1" applyBorder="1" applyAlignment="1" applyProtection="1">
      <alignment horizontal="left" vertical="center"/>
      <protection locked="0"/>
    </xf>
    <xf numFmtId="0" fontId="15" fillId="0" borderId="18" xfId="0" applyFont="1" applyBorder="1" applyAlignment="1" applyProtection="1">
      <alignment horizontal="right" vertical="center"/>
      <protection locked="0"/>
    </xf>
    <xf numFmtId="0" fontId="15" fillId="0" borderId="18" xfId="0" applyFont="1" applyBorder="1" applyAlignment="1" applyProtection="1">
      <alignment horizontal="right"/>
      <protection locked="0"/>
    </xf>
    <xf numFmtId="14" fontId="15" fillId="0" borderId="18" xfId="0" applyNumberFormat="1" applyFont="1" applyBorder="1" applyAlignment="1" applyProtection="1">
      <alignment horizontal="center" vertical="center"/>
      <protection locked="0"/>
    </xf>
    <xf numFmtId="0" fontId="15" fillId="0" borderId="18" xfId="0" applyFont="1" applyBorder="1"/>
    <xf numFmtId="14" fontId="15" fillId="0" borderId="18" xfId="0" applyNumberFormat="1" applyFont="1" applyBorder="1" applyAlignment="1" applyProtection="1">
      <alignment horizontal="center"/>
      <protection locked="0"/>
    </xf>
    <xf numFmtId="166" fontId="15" fillId="0" borderId="18" xfId="0" applyNumberFormat="1" applyFont="1" applyBorder="1" applyAlignment="1" applyProtection="1">
      <alignment horizontal="center" vertical="center"/>
      <protection locked="0"/>
    </xf>
    <xf numFmtId="167" fontId="15" fillId="0" borderId="18" xfId="0" applyNumberFormat="1" applyFont="1" applyBorder="1" applyAlignment="1" applyProtection="1">
      <alignment horizontal="center" vertical="center"/>
      <protection locked="0"/>
    </xf>
    <xf numFmtId="0" fontId="0" fillId="0" borderId="18" xfId="1" applyNumberFormat="1" applyFont="1" applyFill="1" applyBorder="1" applyAlignment="1">
      <alignment horizontal="right" vertical="center"/>
    </xf>
    <xf numFmtId="9" fontId="0" fillId="0" borderId="18" xfId="3" applyFont="1" applyFill="1" applyBorder="1" applyAlignment="1">
      <alignment horizontal="center" vertical="center"/>
    </xf>
    <xf numFmtId="0" fontId="15" fillId="0" borderId="19" xfId="0" applyFont="1" applyBorder="1" applyAlignment="1" applyProtection="1">
      <alignment horizontal="center" vertical="center"/>
      <protection locked="0"/>
    </xf>
    <xf numFmtId="0" fontId="15" fillId="0" borderId="19" xfId="0" applyFont="1" applyBorder="1" applyAlignment="1" applyProtection="1">
      <alignment vertical="center"/>
      <protection locked="0"/>
    </xf>
    <xf numFmtId="0" fontId="15" fillId="0" borderId="19" xfId="0" applyFont="1" applyBorder="1" applyProtection="1">
      <protection locked="0"/>
    </xf>
    <xf numFmtId="0" fontId="15" fillId="0" borderId="19" xfId="0" applyFont="1" applyBorder="1" applyAlignment="1" applyProtection="1">
      <alignment horizontal="center"/>
      <protection locked="0"/>
    </xf>
    <xf numFmtId="0" fontId="15" fillId="0" borderId="19" xfId="0" applyFont="1" applyBorder="1" applyAlignment="1" applyProtection="1">
      <alignment horizontal="left" vertical="center"/>
      <protection locked="0"/>
    </xf>
    <xf numFmtId="0" fontId="15" fillId="0" borderId="19" xfId="0" applyFont="1" applyBorder="1" applyAlignment="1" applyProtection="1">
      <alignment horizontal="right" vertical="center"/>
      <protection locked="0"/>
    </xf>
    <xf numFmtId="0" fontId="15" fillId="0" borderId="19" xfId="0" applyFont="1" applyBorder="1" applyAlignment="1" applyProtection="1">
      <alignment horizontal="right"/>
      <protection locked="0"/>
    </xf>
    <xf numFmtId="14" fontId="15" fillId="0" borderId="19" xfId="0" applyNumberFormat="1" applyFont="1" applyBorder="1" applyAlignment="1" applyProtection="1">
      <alignment horizontal="center" vertical="center"/>
      <protection locked="0"/>
    </xf>
    <xf numFmtId="0" fontId="15" fillId="0" borderId="19" xfId="0" applyFont="1" applyBorder="1"/>
    <xf numFmtId="14" fontId="15" fillId="0" borderId="19" xfId="0" applyNumberFormat="1" applyFont="1" applyBorder="1" applyAlignment="1" applyProtection="1">
      <alignment horizontal="center"/>
      <protection locked="0"/>
    </xf>
    <xf numFmtId="166" fontId="15" fillId="0" borderId="19" xfId="0" applyNumberFormat="1" applyFont="1" applyBorder="1" applyAlignment="1" applyProtection="1">
      <alignment horizontal="center" vertical="center"/>
      <protection locked="0"/>
    </xf>
    <xf numFmtId="167" fontId="15" fillId="0" borderId="19" xfId="0" applyNumberFormat="1" applyFont="1" applyBorder="1" applyAlignment="1" applyProtection="1">
      <alignment horizontal="center" vertical="center"/>
      <protection locked="0"/>
    </xf>
    <xf numFmtId="0" fontId="15" fillId="0" borderId="19" xfId="1" applyNumberFormat="1" applyFont="1" applyFill="1" applyBorder="1" applyAlignment="1" applyProtection="1">
      <alignment horizontal="right" vertical="center"/>
      <protection locked="0"/>
    </xf>
    <xf numFmtId="0" fontId="0" fillId="0" borderId="19" xfId="1" applyNumberFormat="1" applyFont="1" applyFill="1" applyBorder="1" applyAlignment="1">
      <alignment horizontal="right" vertical="center"/>
    </xf>
    <xf numFmtId="9" fontId="15" fillId="0" borderId="19" xfId="3" applyFont="1" applyFill="1" applyBorder="1" applyAlignment="1">
      <alignment horizontal="center" vertical="center"/>
    </xf>
    <xf numFmtId="0" fontId="15" fillId="0" borderId="20" xfId="0" applyFont="1" applyBorder="1" applyAlignment="1" applyProtection="1">
      <alignment horizontal="center" vertical="center"/>
      <protection locked="0"/>
    </xf>
    <xf numFmtId="0" fontId="15" fillId="0" borderId="20" xfId="0" applyFont="1" applyBorder="1" applyAlignment="1" applyProtection="1">
      <alignment vertical="center"/>
      <protection locked="0"/>
    </xf>
    <xf numFmtId="0" fontId="15" fillId="0" borderId="20" xfId="0" applyFont="1" applyBorder="1" applyProtection="1">
      <protection locked="0"/>
    </xf>
    <xf numFmtId="0" fontId="15" fillId="0" borderId="20" xfId="0" applyFont="1" applyBorder="1" applyAlignment="1" applyProtection="1">
      <alignment horizontal="center"/>
      <protection locked="0"/>
    </xf>
    <xf numFmtId="0" fontId="15" fillId="0" borderId="20" xfId="0" applyFont="1" applyBorder="1" applyAlignment="1" applyProtection="1">
      <alignment horizontal="left" vertical="center"/>
      <protection locked="0"/>
    </xf>
    <xf numFmtId="0" fontId="15" fillId="0" borderId="20" xfId="0" applyFont="1" applyBorder="1" applyAlignment="1" applyProtection="1">
      <alignment horizontal="right" vertical="center"/>
      <protection locked="0"/>
    </xf>
    <xf numFmtId="0" fontId="15" fillId="0" borderId="20" xfId="0" applyFont="1" applyBorder="1"/>
    <xf numFmtId="14" fontId="15" fillId="0" borderId="20" xfId="0" applyNumberFormat="1" applyFont="1" applyBorder="1" applyAlignment="1" applyProtection="1">
      <alignment horizontal="center"/>
      <protection locked="0"/>
    </xf>
    <xf numFmtId="166" fontId="15" fillId="0" borderId="20" xfId="0" applyNumberFormat="1" applyFont="1" applyBorder="1" applyAlignment="1" applyProtection="1">
      <alignment horizontal="center" vertical="center"/>
      <protection locked="0"/>
    </xf>
    <xf numFmtId="14" fontId="15" fillId="0" borderId="20" xfId="0" applyNumberFormat="1" applyFont="1" applyBorder="1" applyAlignment="1" applyProtection="1">
      <alignment horizontal="center" vertical="center"/>
      <protection locked="0"/>
    </xf>
    <xf numFmtId="167" fontId="15" fillId="0" borderId="20" xfId="0" applyNumberFormat="1" applyFont="1" applyBorder="1" applyAlignment="1" applyProtection="1">
      <alignment horizontal="center" vertical="center"/>
      <protection locked="0"/>
    </xf>
    <xf numFmtId="0" fontId="0" fillId="0" borderId="20" xfId="1" applyNumberFormat="1" applyFont="1" applyFill="1" applyBorder="1" applyAlignment="1">
      <alignment horizontal="right" vertical="center"/>
    </xf>
    <xf numFmtId="9" fontId="0" fillId="0" borderId="20" xfId="3" applyFont="1" applyFill="1" applyBorder="1" applyAlignment="1">
      <alignment horizontal="center" vertical="center"/>
    </xf>
    <xf numFmtId="0" fontId="0" fillId="0" borderId="0" xfId="0" applyAlignment="1">
      <alignment horizontal="center"/>
    </xf>
    <xf numFmtId="0" fontId="10" fillId="10" borderId="13" xfId="0" applyFont="1" applyFill="1" applyBorder="1" applyAlignment="1">
      <alignment horizontal="center" vertical="center"/>
    </xf>
    <xf numFmtId="0" fontId="15" fillId="0" borderId="0" xfId="0" applyFont="1"/>
    <xf numFmtId="0" fontId="15" fillId="0" borderId="18" xfId="1" applyNumberFormat="1" applyFont="1" applyFill="1" applyBorder="1" applyAlignment="1" applyProtection="1">
      <alignment horizontal="right"/>
      <protection locked="0"/>
    </xf>
    <xf numFmtId="0" fontId="15" fillId="0" borderId="19" xfId="1" applyNumberFormat="1" applyFont="1" applyFill="1" applyBorder="1" applyAlignment="1" applyProtection="1">
      <alignment horizontal="right"/>
      <protection locked="0"/>
    </xf>
    <xf numFmtId="0" fontId="17" fillId="0" borderId="19" xfId="5" applyFont="1" applyFill="1" applyBorder="1"/>
    <xf numFmtId="0" fontId="15" fillId="0" borderId="20" xfId="0" applyFont="1" applyBorder="1" applyAlignment="1" applyProtection="1">
      <alignment horizontal="right"/>
      <protection locked="0"/>
    </xf>
    <xf numFmtId="0" fontId="15" fillId="0" borderId="20" xfId="1" applyNumberFormat="1" applyFont="1" applyFill="1" applyBorder="1" applyAlignment="1" applyProtection="1">
      <alignment horizontal="right"/>
      <protection locked="0"/>
    </xf>
    <xf numFmtId="0" fontId="17" fillId="0" borderId="20" xfId="5" applyFont="1" applyFill="1" applyBorder="1"/>
    <xf numFmtId="0" fontId="15" fillId="0" borderId="18" xfId="1" applyNumberFormat="1" applyFont="1" applyFill="1" applyBorder="1" applyAlignment="1">
      <alignment horizontal="right" vertical="center"/>
    </xf>
    <xf numFmtId="9" fontId="15" fillId="0" borderId="18" xfId="3" applyFont="1" applyFill="1" applyBorder="1" applyAlignment="1">
      <alignment horizontal="center" vertical="center"/>
    </xf>
    <xf numFmtId="0" fontId="17" fillId="0" borderId="19" xfId="5" applyFont="1" applyFill="1" applyBorder="1" applyProtection="1">
      <protection locked="0"/>
    </xf>
    <xf numFmtId="0" fontId="15" fillId="0" borderId="19" xfId="0" applyFont="1" applyBorder="1" applyAlignment="1">
      <alignment vertical="center"/>
    </xf>
    <xf numFmtId="0" fontId="15" fillId="0" borderId="19" xfId="1" applyNumberFormat="1" applyFont="1" applyFill="1" applyBorder="1" applyAlignment="1">
      <alignment horizontal="right" vertical="center"/>
    </xf>
    <xf numFmtId="0" fontId="15" fillId="0" borderId="20" xfId="1" applyNumberFormat="1" applyFont="1" applyFill="1" applyBorder="1" applyAlignment="1">
      <alignment horizontal="right" vertical="center"/>
    </xf>
    <xf numFmtId="9" fontId="15" fillId="0" borderId="20" xfId="3" applyFont="1" applyFill="1" applyBorder="1" applyAlignment="1">
      <alignment horizontal="center" vertical="center"/>
    </xf>
    <xf numFmtId="0" fontId="15" fillId="0" borderId="18" xfId="0" applyFont="1" applyBorder="1" applyAlignment="1">
      <alignment vertical="center"/>
    </xf>
    <xf numFmtId="0" fontId="17" fillId="0" borderId="20" xfId="5" applyFont="1" applyFill="1" applyBorder="1" applyProtection="1">
      <protection locked="0"/>
    </xf>
    <xf numFmtId="0" fontId="15" fillId="0" borderId="20" xfId="0" applyFont="1" applyBorder="1" applyAlignment="1">
      <alignment vertical="center"/>
    </xf>
    <xf numFmtId="0" fontId="6" fillId="12" borderId="12" xfId="4" applyFont="1" applyFill="1" applyBorder="1" applyAlignment="1">
      <alignment horizontal="center" vertical="center" wrapText="1"/>
    </xf>
    <xf numFmtId="0" fontId="0" fillId="0" borderId="0" xfId="0" applyAlignment="1">
      <alignment vertical="center"/>
    </xf>
    <xf numFmtId="0" fontId="5" fillId="0" borderId="0" xfId="0" applyFont="1" applyAlignment="1">
      <alignment vertical="center"/>
    </xf>
    <xf numFmtId="168" fontId="15" fillId="0" borderId="18" xfId="0" applyNumberFormat="1" applyFont="1" applyBorder="1" applyAlignment="1" applyProtection="1">
      <alignment horizontal="center" vertical="center"/>
      <protection locked="0"/>
    </xf>
    <xf numFmtId="0" fontId="15" fillId="0" borderId="18" xfId="1" applyNumberFormat="1" applyFont="1" applyFill="1" applyBorder="1" applyAlignment="1" applyProtection="1">
      <alignment horizontal="right" vertical="center"/>
      <protection locked="0"/>
    </xf>
    <xf numFmtId="0" fontId="15" fillId="0" borderId="19" xfId="0" applyFont="1" applyBorder="1" applyAlignment="1" applyProtection="1">
      <alignment horizontal="left"/>
      <protection locked="0"/>
    </xf>
    <xf numFmtId="168" fontId="15" fillId="0" borderId="19" xfId="0" applyNumberFormat="1" applyFont="1" applyBorder="1" applyAlignment="1" applyProtection="1">
      <alignment horizontal="center"/>
      <protection locked="0"/>
    </xf>
    <xf numFmtId="0" fontId="15" fillId="0" borderId="19" xfId="0" applyFont="1" applyBorder="1" applyAlignment="1" applyProtection="1">
      <alignment horizontal="right" vertical="center" wrapText="1"/>
      <protection locked="0"/>
    </xf>
    <xf numFmtId="168" fontId="15" fillId="0" borderId="19" xfId="0" applyNumberFormat="1" applyFont="1" applyBorder="1" applyAlignment="1" applyProtection="1">
      <alignment horizontal="center" vertical="center"/>
      <protection locked="0"/>
    </xf>
    <xf numFmtId="168" fontId="15" fillId="0" borderId="20" xfId="0" applyNumberFormat="1" applyFont="1" applyBorder="1" applyAlignment="1" applyProtection="1">
      <alignment horizontal="center"/>
      <protection locked="0"/>
    </xf>
    <xf numFmtId="172" fontId="0" fillId="0" borderId="0" xfId="2" applyNumberFormat="1" applyFont="1"/>
    <xf numFmtId="173" fontId="15" fillId="0" borderId="0" xfId="0" applyNumberFormat="1" applyFont="1" applyAlignment="1">
      <alignment horizontal="center"/>
    </xf>
    <xf numFmtId="0" fontId="15" fillId="0" borderId="0" xfId="0" applyFont="1" applyAlignment="1">
      <alignment horizontal="center"/>
    </xf>
    <xf numFmtId="0" fontId="15" fillId="0" borderId="0" xfId="0" applyFont="1" applyAlignment="1">
      <alignment horizontal="left"/>
    </xf>
    <xf numFmtId="172" fontId="0" fillId="0" borderId="0" xfId="0" applyNumberFormat="1"/>
    <xf numFmtId="172" fontId="15" fillId="0" borderId="0" xfId="0" applyNumberFormat="1" applyFont="1"/>
    <xf numFmtId="0" fontId="9" fillId="0" borderId="0" xfId="0" applyFont="1"/>
    <xf numFmtId="0" fontId="19" fillId="7" borderId="21" xfId="4" applyFont="1" applyFill="1" applyBorder="1" applyAlignment="1">
      <alignment horizontal="center" vertical="center" wrapText="1"/>
    </xf>
    <xf numFmtId="172" fontId="0" fillId="5" borderId="0" xfId="2" applyNumberFormat="1" applyFont="1" applyFill="1"/>
    <xf numFmtId="0" fontId="15" fillId="5" borderId="0" xfId="0" applyFont="1" applyFill="1"/>
    <xf numFmtId="44" fontId="10" fillId="6" borderId="6" xfId="0" applyNumberFormat="1" applyFont="1" applyFill="1" applyBorder="1" applyAlignment="1">
      <alignment vertical="center"/>
    </xf>
    <xf numFmtId="0" fontId="18" fillId="6" borderId="5" xfId="0" applyFont="1" applyFill="1" applyBorder="1" applyAlignment="1">
      <alignment vertical="center"/>
    </xf>
    <xf numFmtId="0" fontId="2" fillId="6" borderId="4" xfId="0" applyFont="1" applyFill="1" applyBorder="1" applyAlignment="1">
      <alignment horizontal="center" vertical="center"/>
    </xf>
    <xf numFmtId="173" fontId="15" fillId="5" borderId="0" xfId="0" applyNumberFormat="1" applyFont="1" applyFill="1" applyAlignment="1">
      <alignment horizontal="center"/>
    </xf>
    <xf numFmtId="0" fontId="15" fillId="5" borderId="0" xfId="0" applyFont="1" applyFill="1" applyAlignment="1">
      <alignment horizontal="center"/>
    </xf>
    <xf numFmtId="0" fontId="15" fillId="5" borderId="0" xfId="0" applyFont="1" applyFill="1" applyAlignment="1">
      <alignment horizontal="left"/>
    </xf>
    <xf numFmtId="0" fontId="10" fillId="4" borderId="12" xfId="0" applyFont="1" applyFill="1" applyBorder="1" applyAlignment="1">
      <alignment horizontal="center" vertical="center"/>
    </xf>
    <xf numFmtId="165" fontId="10" fillId="3" borderId="12" xfId="1" applyNumberFormat="1" applyFont="1" applyFill="1" applyBorder="1" applyAlignment="1">
      <alignment vertical="center"/>
    </xf>
    <xf numFmtId="0" fontId="18" fillId="4" borderId="6" xfId="0" applyFont="1" applyFill="1" applyBorder="1" applyAlignment="1">
      <alignment horizontal="center" vertical="center"/>
    </xf>
    <xf numFmtId="165" fontId="18" fillId="3" borderId="6" xfId="1" applyNumberFormat="1" applyFont="1" applyFill="1" applyBorder="1" applyAlignment="1">
      <alignment horizontal="center" vertical="center"/>
    </xf>
    <xf numFmtId="0" fontId="15" fillId="0" borderId="2" xfId="0" applyFont="1" applyBorder="1"/>
    <xf numFmtId="0" fontId="10" fillId="10" borderId="13" xfId="0" applyFont="1" applyFill="1" applyBorder="1" applyAlignment="1">
      <alignment horizontal="left" vertical="center"/>
    </xf>
    <xf numFmtId="173" fontId="10" fillId="10" borderId="13" xfId="0" applyNumberFormat="1" applyFont="1" applyFill="1" applyBorder="1" applyAlignment="1">
      <alignment horizontal="center" vertical="center"/>
    </xf>
    <xf numFmtId="0" fontId="17" fillId="0" borderId="19" xfId="5" applyFont="1" applyFill="1" applyBorder="1" applyAlignment="1">
      <alignment vertical="center"/>
    </xf>
    <xf numFmtId="0" fontId="19" fillId="0" borderId="0" xfId="0" applyFont="1" applyAlignment="1">
      <alignment horizontal="center" vertical="center" wrapText="1"/>
    </xf>
    <xf numFmtId="0" fontId="19" fillId="7" borderId="12" xfId="4" applyFont="1" applyFill="1" applyBorder="1" applyAlignment="1">
      <alignment horizontal="center" vertical="center" wrapText="1"/>
    </xf>
    <xf numFmtId="0" fontId="19" fillId="7" borderId="12" xfId="0" applyFont="1" applyFill="1" applyBorder="1" applyAlignment="1">
      <alignment horizontal="center" vertical="center" wrapText="1"/>
    </xf>
    <xf numFmtId="0" fontId="19" fillId="7" borderId="21" xfId="0" applyFont="1" applyFill="1" applyBorder="1" applyAlignment="1">
      <alignment horizontal="center" vertical="center" wrapText="1"/>
    </xf>
    <xf numFmtId="0" fontId="19" fillId="7" borderId="12" xfId="0" applyFont="1" applyFill="1" applyBorder="1" applyAlignment="1">
      <alignment horizontal="left" vertical="center" wrapText="1"/>
    </xf>
    <xf numFmtId="173" fontId="19" fillId="7" borderId="12" xfId="4" applyNumberFormat="1" applyFont="1" applyFill="1" applyBorder="1" applyAlignment="1">
      <alignment horizontal="center" vertical="center" wrapText="1"/>
    </xf>
    <xf numFmtId="166" fontId="19" fillId="7" borderId="12" xfId="0" applyNumberFormat="1" applyFont="1" applyFill="1" applyBorder="1" applyAlignment="1">
      <alignment horizontal="center" vertical="center" wrapText="1"/>
    </xf>
    <xf numFmtId="0" fontId="20" fillId="7" borderId="12" xfId="4" applyFont="1" applyFill="1" applyBorder="1" applyAlignment="1">
      <alignment horizontal="center" vertical="center" wrapText="1"/>
    </xf>
    <xf numFmtId="172" fontId="20" fillId="7" borderId="12" xfId="2" applyNumberFormat="1" applyFont="1" applyFill="1" applyBorder="1" applyAlignment="1">
      <alignment horizontal="center" vertical="center" wrapText="1"/>
    </xf>
    <xf numFmtId="172" fontId="19" fillId="7" borderId="12" xfId="2" applyNumberFormat="1" applyFont="1" applyFill="1" applyBorder="1" applyAlignment="1">
      <alignment horizontal="center" vertical="center" wrapText="1"/>
    </xf>
    <xf numFmtId="5" fontId="20" fillId="7" borderId="12" xfId="2" applyNumberFormat="1" applyFont="1" applyFill="1" applyBorder="1" applyAlignment="1">
      <alignment horizontal="center" vertical="center" wrapText="1"/>
    </xf>
    <xf numFmtId="5" fontId="19" fillId="7" borderId="12" xfId="2" applyNumberFormat="1" applyFont="1" applyFill="1" applyBorder="1" applyAlignment="1">
      <alignment horizontal="center" vertical="center" wrapText="1"/>
    </xf>
    <xf numFmtId="9" fontId="20" fillId="7" borderId="12" xfId="3" applyFont="1" applyFill="1" applyBorder="1" applyAlignment="1">
      <alignment horizontal="center" vertical="center" wrapText="1"/>
    </xf>
    <xf numFmtId="0" fontId="19" fillId="8" borderId="0" xfId="0" applyFont="1" applyFill="1" applyAlignment="1">
      <alignment horizontal="center" vertical="center" wrapText="1"/>
    </xf>
    <xf numFmtId="0" fontId="2" fillId="9" borderId="15" xfId="2" applyNumberFormat="1" applyFont="1" applyFill="1" applyBorder="1"/>
    <xf numFmtId="0" fontId="2" fillId="9" borderId="10" xfId="2" applyNumberFormat="1" applyFont="1" applyFill="1" applyBorder="1"/>
    <xf numFmtId="0" fontId="2" fillId="9" borderId="15" xfId="2" applyNumberFormat="1" applyFont="1" applyFill="1" applyBorder="1" applyAlignment="1"/>
    <xf numFmtId="0" fontId="2" fillId="9" borderId="17" xfId="2" applyNumberFormat="1" applyFont="1" applyFill="1" applyBorder="1" applyAlignment="1"/>
    <xf numFmtId="0" fontId="18" fillId="9" borderId="14" xfId="2" applyNumberFormat="1" applyFont="1" applyFill="1" applyBorder="1" applyAlignment="1">
      <alignment horizontal="right"/>
    </xf>
    <xf numFmtId="0" fontId="0" fillId="0" borderId="0" xfId="0" applyAlignment="1">
      <alignment horizontal="right"/>
    </xf>
    <xf numFmtId="0" fontId="2" fillId="9" borderId="14" xfId="2" applyNumberFormat="1" applyFont="1" applyFill="1" applyBorder="1"/>
    <xf numFmtId="173" fontId="15" fillId="0" borderId="20" xfId="0" applyNumberFormat="1" applyFont="1" applyBorder="1"/>
    <xf numFmtId="168" fontId="15" fillId="0" borderId="20" xfId="0" applyNumberFormat="1" applyFont="1" applyBorder="1" applyAlignment="1">
      <alignment horizontal="right"/>
    </xf>
    <xf numFmtId="173" fontId="15" fillId="0" borderId="20" xfId="0" applyNumberFormat="1" applyFont="1" applyBorder="1" applyAlignment="1">
      <alignment horizontal="right"/>
    </xf>
    <xf numFmtId="1" fontId="15" fillId="0" borderId="20" xfId="0" applyNumberFormat="1" applyFont="1" applyBorder="1"/>
    <xf numFmtId="0" fontId="15" fillId="0" borderId="20" xfId="0" applyFont="1" applyBorder="1" applyAlignment="1">
      <alignment horizontal="center" vertical="center"/>
    </xf>
    <xf numFmtId="1" fontId="15" fillId="0" borderId="20" xfId="0" applyNumberFormat="1" applyFont="1" applyBorder="1" applyAlignment="1" applyProtection="1">
      <alignment horizontal="center"/>
      <protection locked="0"/>
    </xf>
    <xf numFmtId="168" fontId="15" fillId="0" borderId="19" xfId="0" applyNumberFormat="1" applyFont="1" applyBorder="1" applyAlignment="1">
      <alignment horizontal="right"/>
    </xf>
    <xf numFmtId="168" fontId="15" fillId="0" borderId="19" xfId="0" applyNumberFormat="1" applyFont="1" applyBorder="1" applyAlignment="1" applyProtection="1">
      <alignment horizontal="right" vertical="center"/>
      <protection locked="0"/>
    </xf>
    <xf numFmtId="1" fontId="15" fillId="0" borderId="19" xfId="0" applyNumberFormat="1" applyFont="1" applyBorder="1"/>
    <xf numFmtId="1" fontId="15" fillId="0" borderId="19" xfId="0" applyNumberFormat="1" applyFont="1" applyBorder="1" applyAlignment="1" applyProtection="1">
      <alignment horizontal="center"/>
      <protection locked="0"/>
    </xf>
    <xf numFmtId="0" fontId="15" fillId="0" borderId="19" xfId="0" applyFont="1" applyBorder="1" applyAlignment="1">
      <alignment horizontal="center" vertical="center"/>
    </xf>
    <xf numFmtId="173" fontId="15" fillId="0" borderId="19" xfId="0" applyNumberFormat="1" applyFont="1" applyBorder="1" applyAlignment="1" applyProtection="1">
      <alignment horizontal="center" vertical="center"/>
      <protection locked="0"/>
    </xf>
    <xf numFmtId="173" fontId="15" fillId="0" borderId="19" xfId="0" applyNumberFormat="1" applyFont="1" applyBorder="1" applyAlignment="1" applyProtection="1">
      <alignment horizontal="center"/>
      <protection locked="0"/>
    </xf>
    <xf numFmtId="168" fontId="15" fillId="0" borderId="19" xfId="0" applyNumberFormat="1" applyFont="1" applyBorder="1" applyAlignment="1">
      <alignment horizontal="right" vertical="center"/>
    </xf>
    <xf numFmtId="1" fontId="15" fillId="0" borderId="19" xfId="0" applyNumberFormat="1" applyFont="1" applyBorder="1" applyAlignment="1">
      <alignment vertical="center"/>
    </xf>
    <xf numFmtId="168" fontId="15" fillId="0" borderId="19" xfId="0" applyNumberFormat="1" applyFont="1" applyBorder="1" applyAlignment="1" applyProtection="1">
      <alignment horizontal="center" vertical="center" wrapText="1"/>
      <protection locked="0"/>
    </xf>
    <xf numFmtId="1" fontId="15" fillId="0" borderId="19" xfId="0" applyNumberFormat="1" applyFont="1" applyBorder="1" applyAlignment="1" applyProtection="1">
      <alignment horizontal="center" vertical="center"/>
      <protection locked="0"/>
    </xf>
    <xf numFmtId="168" fontId="15" fillId="0" borderId="19" xfId="0" applyNumberFormat="1" applyFont="1" applyBorder="1" applyAlignment="1" applyProtection="1">
      <alignment horizontal="right"/>
      <protection locked="0"/>
    </xf>
    <xf numFmtId="0" fontId="15" fillId="0" borderId="19" xfId="0" applyFont="1" applyBorder="1" applyAlignment="1">
      <alignment horizontal="right"/>
    </xf>
    <xf numFmtId="0" fontId="15" fillId="0" borderId="19" xfId="0" applyFont="1" applyBorder="1" applyAlignment="1">
      <alignment horizontal="left"/>
    </xf>
    <xf numFmtId="173" fontId="15" fillId="0" borderId="19" xfId="0" applyNumberFormat="1" applyFont="1" applyBorder="1" applyAlignment="1">
      <alignment horizontal="right"/>
    </xf>
    <xf numFmtId="0" fontId="15" fillId="0" borderId="19" xfId="0" applyFont="1" applyBorder="1" applyAlignment="1">
      <alignment horizontal="right" vertical="center" wrapText="1"/>
    </xf>
    <xf numFmtId="0" fontId="15" fillId="0" borderId="19" xfId="0" applyFont="1" applyBorder="1" applyAlignment="1" applyProtection="1">
      <alignment horizontal="center" wrapText="1"/>
      <protection locked="0"/>
    </xf>
    <xf numFmtId="1" fontId="15" fillId="0" borderId="19" xfId="9" applyNumberFormat="1" applyFont="1" applyBorder="1"/>
    <xf numFmtId="168" fontId="15" fillId="0" borderId="18" xfId="0" applyNumberFormat="1" applyFont="1" applyBorder="1" applyAlignment="1" applyProtection="1">
      <alignment horizontal="right"/>
      <protection locked="0"/>
    </xf>
    <xf numFmtId="168" fontId="15" fillId="0" borderId="18" xfId="0" applyNumberFormat="1" applyFont="1" applyBorder="1" applyAlignment="1" applyProtection="1">
      <alignment horizontal="right" vertical="center"/>
      <protection locked="0"/>
    </xf>
    <xf numFmtId="168" fontId="15" fillId="0" borderId="18" xfId="0" applyNumberFormat="1" applyFont="1" applyBorder="1" applyAlignment="1">
      <alignment horizontal="right"/>
    </xf>
    <xf numFmtId="0" fontId="15" fillId="0" borderId="18" xfId="0" applyFont="1" applyBorder="1" applyAlignment="1">
      <alignment horizontal="left"/>
    </xf>
    <xf numFmtId="1" fontId="15" fillId="0" borderId="18" xfId="0" applyNumberFormat="1" applyFont="1" applyBorder="1"/>
    <xf numFmtId="9" fontId="0" fillId="5" borderId="0" xfId="3" applyFont="1" applyFill="1" applyAlignment="1">
      <alignment horizontal="right"/>
    </xf>
    <xf numFmtId="0" fontId="0" fillId="5" borderId="0" xfId="0" applyFill="1" applyAlignment="1">
      <alignment horizontal="right"/>
    </xf>
    <xf numFmtId="0" fontId="15" fillId="0" borderId="19" xfId="0" applyFont="1" applyBorder="1" applyAlignment="1">
      <alignment horizontal="left" vertical="center"/>
    </xf>
    <xf numFmtId="0" fontId="15" fillId="0" borderId="20" xfId="0" applyFont="1" applyBorder="1" applyAlignment="1">
      <alignment horizontal="left"/>
    </xf>
    <xf numFmtId="0" fontId="0" fillId="0" borderId="18" xfId="0" applyBorder="1" applyAlignment="1" applyProtection="1">
      <alignment horizontal="right"/>
      <protection locked="0"/>
    </xf>
    <xf numFmtId="170" fontId="15" fillId="0" borderId="18" xfId="0" applyNumberFormat="1" applyFont="1" applyBorder="1" applyAlignment="1">
      <alignment horizontal="center"/>
    </xf>
    <xf numFmtId="0" fontId="15" fillId="0" borderId="19" xfId="0" applyFont="1" applyBorder="1" applyAlignment="1">
      <alignment horizontal="left" wrapText="1"/>
    </xf>
    <xf numFmtId="0" fontId="15" fillId="0" borderId="19" xfId="0" applyFont="1" applyBorder="1" applyAlignment="1">
      <alignment wrapText="1"/>
    </xf>
    <xf numFmtId="170" fontId="15" fillId="0" borderId="19" xfId="0" applyNumberFormat="1" applyFont="1" applyBorder="1" applyAlignment="1">
      <alignment horizontal="center"/>
    </xf>
    <xf numFmtId="170" fontId="15" fillId="0" borderId="20" xfId="0" applyNumberFormat="1" applyFont="1" applyBorder="1" applyAlignment="1">
      <alignment horizontal="center"/>
    </xf>
    <xf numFmtId="0" fontId="15" fillId="0" borderId="20" xfId="0" applyFont="1" applyBorder="1" applyAlignment="1">
      <alignment horizontal="right"/>
    </xf>
    <xf numFmtId="0" fontId="15" fillId="0" borderId="19" xfId="0" applyFont="1" applyBorder="1" applyAlignment="1">
      <alignment horizontal="left" vertical="center" wrapText="1"/>
    </xf>
    <xf numFmtId="166" fontId="15" fillId="0" borderId="19" xfId="0" applyNumberFormat="1" applyFont="1" applyBorder="1" applyAlignment="1" applyProtection="1">
      <alignment horizontal="center"/>
      <protection locked="0"/>
    </xf>
    <xf numFmtId="0" fontId="15" fillId="0" borderId="19" xfId="5" applyFont="1" applyFill="1" applyBorder="1" applyAlignment="1">
      <alignment horizontal="right" wrapText="1"/>
    </xf>
    <xf numFmtId="1" fontId="15" fillId="0" borderId="19" xfId="7" applyNumberFormat="1" applyFont="1" applyBorder="1"/>
    <xf numFmtId="1" fontId="15" fillId="0" borderId="19" xfId="0" applyNumberFormat="1" applyFont="1" applyBorder="1" applyAlignment="1">
      <alignment horizontal="right"/>
    </xf>
    <xf numFmtId="166" fontId="15" fillId="0" borderId="20" xfId="0" applyNumberFormat="1" applyFont="1" applyBorder="1" applyAlignment="1" applyProtection="1">
      <alignment horizontal="center"/>
      <protection locked="0"/>
    </xf>
    <xf numFmtId="0" fontId="15" fillId="0" borderId="20" xfId="1" applyNumberFormat="1" applyFont="1" applyFill="1" applyBorder="1" applyAlignment="1" applyProtection="1">
      <alignment horizontal="right" vertical="center"/>
      <protection locked="0"/>
    </xf>
    <xf numFmtId="168" fontId="15" fillId="0" borderId="18" xfId="0" applyNumberFormat="1" applyFont="1" applyBorder="1" applyAlignment="1">
      <alignment horizontal="center" vertical="center" wrapText="1"/>
    </xf>
    <xf numFmtId="168" fontId="15" fillId="0" borderId="19" xfId="0" applyNumberFormat="1" applyFont="1" applyBorder="1" applyAlignment="1">
      <alignment horizontal="center" vertical="center" wrapText="1"/>
    </xf>
    <xf numFmtId="0" fontId="17" fillId="0" borderId="19" xfId="5" applyFont="1" applyFill="1" applyBorder="1" applyAlignment="1" applyProtection="1">
      <alignment horizontal="left" vertical="center"/>
      <protection locked="0"/>
    </xf>
    <xf numFmtId="0" fontId="15" fillId="0" borderId="20" xfId="0" applyFont="1" applyBorder="1" applyAlignment="1">
      <alignment horizontal="center"/>
    </xf>
    <xf numFmtId="168" fontId="15" fillId="0" borderId="20" xfId="0" applyNumberFormat="1" applyFont="1" applyBorder="1" applyAlignment="1">
      <alignment horizontal="center" vertical="center" wrapText="1"/>
    </xf>
    <xf numFmtId="0" fontId="17" fillId="0" borderId="18" xfId="5" applyFont="1" applyBorder="1" applyProtection="1">
      <protection locked="0"/>
    </xf>
    <xf numFmtId="0" fontId="17" fillId="0" borderId="20" xfId="5" applyFont="1" applyBorder="1" applyProtection="1">
      <protection locked="0"/>
    </xf>
    <xf numFmtId="9" fontId="0" fillId="0" borderId="19" xfId="3" applyFont="1" applyFill="1" applyBorder="1" applyAlignment="1">
      <alignment horizontal="center" vertical="center"/>
    </xf>
    <xf numFmtId="0" fontId="15" fillId="0" borderId="18" xfId="2" applyNumberFormat="1" applyFont="1" applyFill="1" applyBorder="1" applyAlignment="1">
      <alignment horizontal="right" vertical="center"/>
    </xf>
    <xf numFmtId="14" fontId="15" fillId="0" borderId="18" xfId="0" applyNumberFormat="1" applyFont="1" applyBorder="1" applyAlignment="1">
      <alignment horizontal="center"/>
    </xf>
    <xf numFmtId="0" fontId="17" fillId="0" borderId="18" xfId="5" applyFont="1" applyBorder="1"/>
    <xf numFmtId="0" fontId="15" fillId="0" borderId="19" xfId="2" applyNumberFormat="1" applyFont="1" applyFill="1" applyBorder="1" applyAlignment="1">
      <alignment horizontal="right" vertical="center"/>
    </xf>
    <xf numFmtId="14" fontId="15" fillId="0" borderId="19" xfId="0" applyNumberFormat="1" applyFont="1" applyBorder="1" applyAlignment="1">
      <alignment horizontal="center"/>
    </xf>
    <xf numFmtId="0" fontId="15" fillId="0" borderId="19" xfId="1" applyNumberFormat="1" applyFont="1" applyBorder="1" applyAlignment="1" applyProtection="1">
      <alignment horizontal="right"/>
      <protection locked="0"/>
    </xf>
    <xf numFmtId="0" fontId="17" fillId="0" borderId="19" xfId="5" applyFont="1" applyBorder="1"/>
    <xf numFmtId="0" fontId="15" fillId="0" borderId="20" xfId="1" applyNumberFormat="1" applyFont="1" applyBorder="1" applyAlignment="1" applyProtection="1">
      <alignment horizontal="right"/>
      <protection locked="0"/>
    </xf>
    <xf numFmtId="0" fontId="0" fillId="11" borderId="18" xfId="0" applyFill="1" applyBorder="1" applyAlignment="1" applyProtection="1">
      <alignment horizontal="center"/>
      <protection locked="0"/>
    </xf>
    <xf numFmtId="0" fontId="0" fillId="0" borderId="18" xfId="0" applyBorder="1" applyAlignment="1" applyProtection="1">
      <alignment horizontal="left"/>
      <protection locked="0"/>
    </xf>
    <xf numFmtId="0" fontId="0" fillId="0" borderId="18" xfId="0" applyBorder="1" applyAlignment="1" applyProtection="1">
      <alignment horizontal="left" vertical="center"/>
      <protection locked="0"/>
    </xf>
    <xf numFmtId="14" fontId="0" fillId="0" borderId="18" xfId="0" applyNumberFormat="1" applyBorder="1" applyAlignment="1" applyProtection="1">
      <alignment horizontal="center"/>
      <protection locked="0"/>
    </xf>
    <xf numFmtId="0" fontId="0" fillId="11" borderId="19" xfId="0" applyFill="1" applyBorder="1" applyAlignment="1" applyProtection="1">
      <alignment horizontal="center"/>
      <protection locked="0"/>
    </xf>
    <xf numFmtId="0" fontId="0" fillId="0" borderId="19" xfId="0" applyBorder="1" applyAlignment="1" applyProtection="1">
      <alignment horizontal="left"/>
      <protection locked="0"/>
    </xf>
    <xf numFmtId="0" fontId="15" fillId="11" borderId="19" xfId="0" applyFont="1" applyFill="1" applyBorder="1" applyAlignment="1" applyProtection="1">
      <alignment horizontal="right"/>
      <protection locked="0"/>
    </xf>
    <xf numFmtId="0" fontId="0" fillId="0" borderId="19" xfId="0" applyBorder="1" applyAlignment="1" applyProtection="1">
      <alignment horizontal="left" vertical="center"/>
      <protection locked="0"/>
    </xf>
    <xf numFmtId="0" fontId="0" fillId="11" borderId="19" xfId="0" applyFill="1" applyBorder="1" applyAlignment="1" applyProtection="1">
      <alignment horizontal="center" wrapText="1"/>
      <protection locked="0"/>
    </xf>
    <xf numFmtId="0" fontId="0" fillId="0" borderId="19" xfId="0" applyBorder="1" applyAlignment="1" applyProtection="1">
      <alignment horizontal="right" vertical="center"/>
      <protection locked="0"/>
    </xf>
    <xf numFmtId="14" fontId="15" fillId="11" borderId="19" xfId="0" applyNumberFormat="1" applyFont="1" applyFill="1" applyBorder="1" applyAlignment="1" applyProtection="1">
      <alignment horizontal="center" vertical="center"/>
      <protection locked="0"/>
    </xf>
    <xf numFmtId="0" fontId="0" fillId="11" borderId="19" xfId="0" applyFill="1" applyBorder="1" applyProtection="1">
      <protection locked="0"/>
    </xf>
    <xf numFmtId="0" fontId="0" fillId="11" borderId="20" xfId="0" applyFill="1" applyBorder="1" applyAlignment="1" applyProtection="1">
      <alignment horizontal="center"/>
      <protection locked="0"/>
    </xf>
    <xf numFmtId="0" fontId="0" fillId="0" borderId="20" xfId="0" applyBorder="1" applyAlignment="1" applyProtection="1">
      <alignment horizontal="left" vertical="center"/>
      <protection locked="0"/>
    </xf>
    <xf numFmtId="0" fontId="0" fillId="0" borderId="20" xfId="0" applyBorder="1" applyAlignment="1" applyProtection="1">
      <alignment horizontal="right" vertical="center"/>
      <protection locked="0"/>
    </xf>
    <xf numFmtId="0" fontId="0" fillId="0" borderId="20" xfId="0" applyBorder="1" applyAlignment="1" applyProtection="1">
      <alignment horizontal="left"/>
      <protection locked="0"/>
    </xf>
    <xf numFmtId="14" fontId="15" fillId="11" borderId="20" xfId="0" applyNumberFormat="1" applyFont="1" applyFill="1" applyBorder="1" applyAlignment="1" applyProtection="1">
      <alignment horizontal="center" vertical="center"/>
      <protection locked="0"/>
    </xf>
    <xf numFmtId="0" fontId="17" fillId="0" borderId="18" xfId="5" applyFont="1" applyFill="1" applyBorder="1" applyAlignment="1"/>
    <xf numFmtId="0" fontId="17" fillId="0" borderId="19" xfId="5" applyFont="1" applyFill="1" applyBorder="1" applyAlignment="1"/>
    <xf numFmtId="0" fontId="17" fillId="0" borderId="19" xfId="0" applyFont="1" applyBorder="1"/>
    <xf numFmtId="168" fontId="15" fillId="0" borderId="20" xfId="0" applyNumberFormat="1" applyFont="1" applyBorder="1" applyAlignment="1" applyProtection="1">
      <alignment horizontal="center" vertical="center"/>
      <protection locked="0"/>
    </xf>
    <xf numFmtId="0" fontId="17" fillId="0" borderId="20" xfId="0" applyFont="1" applyBorder="1"/>
    <xf numFmtId="168" fontId="0" fillId="0" borderId="0" xfId="0" applyNumberFormat="1"/>
    <xf numFmtId="0" fontId="0" fillId="0" borderId="0" xfId="2" applyNumberFormat="1" applyFont="1"/>
    <xf numFmtId="1" fontId="0" fillId="0" borderId="0" xfId="0" applyNumberFormat="1"/>
    <xf numFmtId="0" fontId="2" fillId="9" borderId="15" xfId="2" applyNumberFormat="1" applyFont="1" applyFill="1" applyBorder="1" applyAlignment="1">
      <alignment horizontal="right"/>
    </xf>
    <xf numFmtId="0" fontId="18" fillId="10" borderId="11" xfId="0" applyFont="1" applyFill="1" applyBorder="1" applyAlignment="1">
      <alignment vertical="center"/>
    </xf>
    <xf numFmtId="168" fontId="18" fillId="10" borderId="11" xfId="0" applyNumberFormat="1" applyFont="1" applyFill="1" applyBorder="1" applyAlignment="1">
      <alignment vertical="center"/>
    </xf>
    <xf numFmtId="0" fontId="2" fillId="9" borderId="16" xfId="2" applyNumberFormat="1" applyFont="1" applyFill="1" applyBorder="1"/>
    <xf numFmtId="0" fontId="18" fillId="10" borderId="13" xfId="0" applyFont="1" applyFill="1" applyBorder="1" applyAlignment="1">
      <alignment vertical="center"/>
    </xf>
    <xf numFmtId="1" fontId="18" fillId="10" borderId="13" xfId="0" applyNumberFormat="1" applyFont="1" applyFill="1" applyBorder="1" applyAlignment="1">
      <alignment vertical="center"/>
    </xf>
    <xf numFmtId="0" fontId="18" fillId="10" borderId="10" xfId="0" applyFont="1" applyFill="1" applyBorder="1" applyAlignment="1">
      <alignment vertical="center"/>
    </xf>
    <xf numFmtId="0" fontId="15" fillId="0" borderId="19" xfId="2" applyNumberFormat="1" applyFont="1" applyFill="1" applyBorder="1" applyAlignment="1" applyProtection="1">
      <alignment horizontal="right" vertical="center"/>
    </xf>
    <xf numFmtId="0" fontId="15" fillId="0" borderId="19" xfId="2" applyNumberFormat="1" applyFont="1" applyFill="1" applyBorder="1" applyProtection="1">
      <protection locked="0"/>
    </xf>
    <xf numFmtId="168" fontId="0" fillId="0" borderId="19" xfId="0" applyNumberFormat="1" applyBorder="1" applyAlignment="1" applyProtection="1">
      <alignment horizontal="center"/>
      <protection locked="0"/>
    </xf>
    <xf numFmtId="0" fontId="13" fillId="0" borderId="19" xfId="5" applyFill="1" applyBorder="1" applyProtection="1"/>
    <xf numFmtId="0" fontId="15" fillId="0" borderId="19" xfId="2" applyNumberFormat="1" applyFont="1" applyBorder="1" applyProtection="1">
      <protection locked="0"/>
    </xf>
    <xf numFmtId="0" fontId="0" fillId="11" borderId="19" xfId="0" applyFill="1" applyBorder="1"/>
    <xf numFmtId="0" fontId="13" fillId="0" borderId="19" xfId="5" applyBorder="1" applyProtection="1">
      <protection locked="0"/>
    </xf>
    <xf numFmtId="168" fontId="15" fillId="11" borderId="19" xfId="0" applyNumberFormat="1" applyFont="1" applyFill="1" applyBorder="1" applyAlignment="1" applyProtection="1">
      <alignment horizontal="center" vertical="center"/>
      <protection locked="0"/>
    </xf>
    <xf numFmtId="0" fontId="15" fillId="0" borderId="18" xfId="2" applyNumberFormat="1" applyFont="1" applyFill="1" applyBorder="1" applyAlignment="1" applyProtection="1">
      <alignment horizontal="right" vertical="center"/>
    </xf>
    <xf numFmtId="0" fontId="15" fillId="0" borderId="18" xfId="2" applyNumberFormat="1" applyFont="1" applyBorder="1" applyProtection="1">
      <protection locked="0"/>
    </xf>
    <xf numFmtId="168" fontId="15" fillId="0" borderId="18" xfId="0" applyNumberFormat="1" applyFont="1" applyBorder="1" applyAlignment="1" applyProtection="1">
      <alignment horizontal="center"/>
      <protection locked="0"/>
    </xf>
    <xf numFmtId="1" fontId="15" fillId="0" borderId="18" xfId="0" applyNumberFormat="1" applyFont="1" applyBorder="1" applyAlignment="1" applyProtection="1">
      <alignment horizontal="center"/>
      <protection locked="0"/>
    </xf>
    <xf numFmtId="0" fontId="21" fillId="8" borderId="0" xfId="0" applyFont="1" applyFill="1" applyAlignment="1">
      <alignment horizontal="center" vertical="center" wrapText="1"/>
    </xf>
    <xf numFmtId="0" fontId="22" fillId="0" borderId="0" xfId="0" applyFont="1" applyAlignment="1">
      <alignment horizontal="center" vertical="center"/>
    </xf>
    <xf numFmtId="0" fontId="21" fillId="7" borderId="6" xfId="4" applyFont="1" applyFill="1" applyBorder="1" applyAlignment="1">
      <alignment horizontal="center" vertical="center" wrapText="1"/>
    </xf>
    <xf numFmtId="0" fontId="21" fillId="7" borderId="6" xfId="0" applyFont="1" applyFill="1" applyBorder="1" applyAlignment="1">
      <alignment horizontal="center" vertical="center" wrapText="1"/>
    </xf>
    <xf numFmtId="168" fontId="21" fillId="7" borderId="6" xfId="4" applyNumberFormat="1" applyFont="1" applyFill="1" applyBorder="1" applyAlignment="1">
      <alignment horizontal="center" vertical="center" wrapText="1"/>
    </xf>
    <xf numFmtId="9" fontId="23" fillId="7" borderId="6" xfId="3" applyFont="1" applyFill="1" applyBorder="1" applyAlignment="1">
      <alignment horizontal="center" vertical="center" wrapText="1"/>
    </xf>
    <xf numFmtId="5" fontId="23" fillId="7" borderId="6" xfId="2" applyNumberFormat="1" applyFont="1" applyFill="1" applyBorder="1" applyAlignment="1">
      <alignment horizontal="center" vertical="center" wrapText="1"/>
    </xf>
    <xf numFmtId="0" fontId="21" fillId="7" borderId="6" xfId="2" applyNumberFormat="1" applyFont="1" applyFill="1" applyBorder="1" applyAlignment="1">
      <alignment horizontal="center" vertical="center" wrapText="1"/>
    </xf>
    <xf numFmtId="0" fontId="23" fillId="7" borderId="6" xfId="4" applyFont="1" applyFill="1" applyBorder="1" applyAlignment="1">
      <alignment horizontal="center" vertical="center" wrapText="1"/>
    </xf>
    <xf numFmtId="166" fontId="21" fillId="7" borderId="6" xfId="0" applyNumberFormat="1" applyFont="1" applyFill="1" applyBorder="1" applyAlignment="1">
      <alignment horizontal="center" vertical="center" wrapText="1"/>
    </xf>
    <xf numFmtId="168" fontId="21" fillId="7" borderId="6" xfId="0" applyNumberFormat="1" applyFont="1" applyFill="1" applyBorder="1" applyAlignment="1">
      <alignment horizontal="center" vertical="center" wrapText="1"/>
    </xf>
    <xf numFmtId="1" fontId="21" fillId="7" borderId="14" xfId="0" applyNumberFormat="1" applyFont="1" applyFill="1" applyBorder="1" applyAlignment="1">
      <alignment horizontal="center" vertical="center" wrapText="1"/>
    </xf>
    <xf numFmtId="0" fontId="21" fillId="7" borderId="14" xfId="4" applyFont="1" applyFill="1" applyBorder="1" applyAlignment="1">
      <alignment horizontal="center" vertical="center" wrapText="1"/>
    </xf>
    <xf numFmtId="0" fontId="21" fillId="7" borderId="14" xfId="0" applyFont="1" applyFill="1" applyBorder="1" applyAlignment="1">
      <alignment horizontal="center" vertical="center" wrapText="1"/>
    </xf>
    <xf numFmtId="0" fontId="21" fillId="0" borderId="0" xfId="0" applyFont="1" applyAlignment="1">
      <alignment horizontal="center" vertical="center" wrapText="1"/>
    </xf>
    <xf numFmtId="44" fontId="2" fillId="6" borderId="6" xfId="0" applyNumberFormat="1" applyFont="1" applyFill="1" applyBorder="1" applyAlignment="1">
      <alignment vertical="center"/>
    </xf>
    <xf numFmtId="168" fontId="0" fillId="5" borderId="0" xfId="0" applyNumberFormat="1" applyFill="1"/>
    <xf numFmtId="0" fontId="0" fillId="5" borderId="0" xfId="2" applyNumberFormat="1" applyFont="1" applyFill="1"/>
    <xf numFmtId="168" fontId="0" fillId="5" borderId="0" xfId="3" applyNumberFormat="1" applyFont="1" applyFill="1" applyAlignment="1">
      <alignment horizontal="center"/>
    </xf>
    <xf numFmtId="0" fontId="2" fillId="4" borderId="12" xfId="0" applyFont="1" applyFill="1" applyBorder="1" applyAlignment="1">
      <alignment horizontal="center" vertical="center"/>
    </xf>
    <xf numFmtId="165"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0" fontId="2" fillId="0" borderId="0" xfId="0" applyFont="1" applyAlignment="1">
      <alignment vertical="center"/>
    </xf>
    <xf numFmtId="0" fontId="15" fillId="0" borderId="18" xfId="1" applyNumberFormat="1" applyFont="1" applyBorder="1" applyAlignment="1" applyProtection="1">
      <alignment horizontal="right"/>
      <protection locked="0"/>
    </xf>
    <xf numFmtId="0" fontId="15" fillId="0" borderId="18" xfId="5" applyFont="1" applyBorder="1" applyAlignment="1" applyProtection="1">
      <alignment horizontal="left" vertical="center"/>
      <protection locked="0"/>
    </xf>
    <xf numFmtId="0" fontId="15" fillId="0" borderId="18" xfId="0" applyFont="1" applyBorder="1" applyAlignment="1" applyProtection="1">
      <alignment horizontal="right" vertical="center" wrapText="1"/>
      <protection locked="0"/>
    </xf>
    <xf numFmtId="3" fontId="15" fillId="0" borderId="18" xfId="0" applyNumberFormat="1" applyFont="1" applyBorder="1" applyAlignment="1" applyProtection="1">
      <alignment vertical="center"/>
      <protection locked="0"/>
    </xf>
    <xf numFmtId="3" fontId="15" fillId="0" borderId="19" xfId="0" applyNumberFormat="1" applyFont="1" applyBorder="1" applyProtection="1">
      <protection locked="0"/>
    </xf>
    <xf numFmtId="0" fontId="18" fillId="0" borderId="19" xfId="0" applyFont="1" applyBorder="1" applyAlignment="1">
      <alignment vertical="center"/>
    </xf>
    <xf numFmtId="0" fontId="15" fillId="0" borderId="19" xfId="0" applyFont="1" applyBorder="1" applyAlignment="1">
      <alignment horizontal="right" vertical="center"/>
    </xf>
    <xf numFmtId="0" fontId="15" fillId="0" borderId="19" xfId="5" applyFont="1" applyBorder="1" applyProtection="1">
      <protection locked="0"/>
    </xf>
    <xf numFmtId="3" fontId="15" fillId="0" borderId="20" xfId="0" applyNumberFormat="1" applyFont="1" applyBorder="1" applyProtection="1">
      <protection locked="0"/>
    </xf>
    <xf numFmtId="0" fontId="17" fillId="0" borderId="18" xfId="5" applyFont="1" applyBorder="1" applyAlignment="1" applyProtection="1">
      <alignment horizontal="left" vertical="center"/>
      <protection locked="0"/>
    </xf>
    <xf numFmtId="0" fontId="15" fillId="0" borderId="18" xfId="0" applyFont="1" applyBorder="1" applyAlignment="1">
      <alignment horizontal="right" vertical="center"/>
    </xf>
    <xf numFmtId="14" fontId="15" fillId="0" borderId="18" xfId="0" applyNumberFormat="1" applyFont="1" applyBorder="1" applyProtection="1">
      <protection locked="0"/>
    </xf>
    <xf numFmtId="14" fontId="15" fillId="0" borderId="19" xfId="0" applyNumberFormat="1" applyFont="1" applyBorder="1" applyProtection="1">
      <protection locked="0"/>
    </xf>
    <xf numFmtId="0" fontId="15" fillId="0" borderId="20" xfId="0" applyFont="1" applyBorder="1" applyAlignment="1">
      <alignment horizontal="right" vertical="center"/>
    </xf>
    <xf numFmtId="14" fontId="15" fillId="0" borderId="20" xfId="0" applyNumberFormat="1" applyFont="1" applyBorder="1" applyProtection="1">
      <protection locked="0"/>
    </xf>
    <xf numFmtId="168" fontId="0" fillId="0" borderId="20" xfId="0" applyNumberFormat="1" applyBorder="1" applyAlignment="1" applyProtection="1">
      <alignment horizontal="center"/>
      <protection locked="0"/>
    </xf>
    <xf numFmtId="0" fontId="15" fillId="0" borderId="20" xfId="2" applyNumberFormat="1" applyFont="1" applyFill="1" applyBorder="1" applyAlignment="1" applyProtection="1">
      <alignment horizontal="right" vertical="center"/>
    </xf>
    <xf numFmtId="0" fontId="15" fillId="0" borderId="20" xfId="2" applyNumberFormat="1" applyFont="1" applyFill="1" applyBorder="1" applyProtection="1">
      <protection locked="0"/>
    </xf>
    <xf numFmtId="0" fontId="17" fillId="0" borderId="20" xfId="5" applyFont="1" applyBorder="1"/>
    <xf numFmtId="1" fontId="15" fillId="0" borderId="18" xfId="0" applyNumberFormat="1" applyFont="1" applyBorder="1" applyAlignment="1">
      <alignment horizontal="center"/>
    </xf>
    <xf numFmtId="0" fontId="17" fillId="0" borderId="18" xfId="6" applyFont="1" applyFill="1" applyBorder="1"/>
    <xf numFmtId="14" fontId="15" fillId="0" borderId="18" xfId="0" applyNumberFormat="1" applyFont="1" applyBorder="1" applyAlignment="1">
      <alignment horizontal="right"/>
    </xf>
    <xf numFmtId="14" fontId="15" fillId="0" borderId="18" xfId="0" applyNumberFormat="1" applyFont="1" applyBorder="1"/>
    <xf numFmtId="1" fontId="15" fillId="0" borderId="19" xfId="0" applyNumberFormat="1" applyFont="1" applyBorder="1" applyAlignment="1">
      <alignment horizontal="center"/>
    </xf>
    <xf numFmtId="14" fontId="15" fillId="0" borderId="19" xfId="0" applyNumberFormat="1" applyFont="1" applyBorder="1" applyAlignment="1">
      <alignment horizontal="right"/>
    </xf>
    <xf numFmtId="14" fontId="15" fillId="0" borderId="19" xfId="0" applyNumberFormat="1" applyFont="1" applyBorder="1"/>
    <xf numFmtId="0" fontId="17" fillId="0" borderId="19" xfId="6" applyFont="1" applyFill="1" applyBorder="1"/>
    <xf numFmtId="14" fontId="15" fillId="0" borderId="19" xfId="0" applyNumberFormat="1" applyFont="1" applyBorder="1" applyAlignment="1" applyProtection="1">
      <alignment horizontal="right"/>
      <protection locked="0"/>
    </xf>
    <xf numFmtId="0" fontId="17" fillId="0" borderId="19" xfId="6" applyFont="1" applyFill="1" applyBorder="1" applyProtection="1">
      <protection locked="0"/>
    </xf>
    <xf numFmtId="14" fontId="15" fillId="0" borderId="19" xfId="0" applyNumberFormat="1" applyFont="1" applyBorder="1" applyAlignment="1">
      <alignment horizontal="left"/>
    </xf>
    <xf numFmtId="0" fontId="15" fillId="0" borderId="19" xfId="0" applyFont="1" applyBorder="1" applyAlignment="1">
      <alignment horizontal="justify" vertical="center"/>
    </xf>
    <xf numFmtId="169" fontId="15" fillId="0" borderId="19" xfId="0" applyNumberFormat="1" applyFont="1" applyBorder="1" applyAlignment="1" applyProtection="1">
      <alignment horizontal="right"/>
      <protection locked="0"/>
    </xf>
    <xf numFmtId="1" fontId="15" fillId="0" borderId="20" xfId="0" applyNumberFormat="1" applyFont="1" applyBorder="1" applyAlignment="1">
      <alignment horizontal="center"/>
    </xf>
    <xf numFmtId="14" fontId="15" fillId="0" borderId="20" xfId="0" applyNumberFormat="1" applyFont="1" applyBorder="1" applyAlignment="1" applyProtection="1">
      <alignment horizontal="right"/>
      <protection locked="0"/>
    </xf>
    <xf numFmtId="0" fontId="15" fillId="0" borderId="18" xfId="2" applyNumberFormat="1" applyFont="1" applyFill="1" applyBorder="1" applyAlignment="1" applyProtection="1">
      <alignment horizontal="right"/>
      <protection locked="0"/>
    </xf>
    <xf numFmtId="0" fontId="15" fillId="0" borderId="18" xfId="0" applyFont="1" applyBorder="1" applyAlignment="1">
      <alignment horizontal="left" vertical="center"/>
    </xf>
    <xf numFmtId="0" fontId="15" fillId="0" borderId="18" xfId="0" applyFont="1" applyBorder="1" applyAlignment="1">
      <alignment horizontal="center" vertical="center"/>
    </xf>
    <xf numFmtId="173" fontId="15" fillId="0" borderId="18" xfId="0" applyNumberFormat="1" applyFont="1" applyBorder="1" applyAlignment="1">
      <alignment horizontal="center" vertical="center"/>
    </xf>
    <xf numFmtId="0" fontId="15" fillId="0" borderId="18" xfId="2" applyNumberFormat="1" applyFont="1" applyFill="1" applyBorder="1" applyProtection="1">
      <protection locked="0"/>
    </xf>
    <xf numFmtId="173" fontId="15" fillId="0" borderId="18" xfId="0" applyNumberFormat="1" applyFont="1" applyBorder="1" applyAlignment="1" applyProtection="1">
      <alignment horizontal="center"/>
      <protection locked="0"/>
    </xf>
    <xf numFmtId="0" fontId="15" fillId="0" borderId="18" xfId="2" applyNumberFormat="1" applyFont="1" applyFill="1" applyBorder="1"/>
    <xf numFmtId="0" fontId="15" fillId="0" borderId="18" xfId="2" applyNumberFormat="1" applyFont="1" applyFill="1" applyBorder="1" applyAlignment="1" applyProtection="1">
      <alignment vertical="center"/>
      <protection locked="0"/>
    </xf>
    <xf numFmtId="0" fontId="15" fillId="0" borderId="18" xfId="2" applyNumberFormat="1" applyFont="1" applyFill="1" applyBorder="1" applyAlignment="1">
      <alignment vertical="center" wrapText="1"/>
    </xf>
    <xf numFmtId="0" fontId="17" fillId="0" borderId="18" xfId="5" applyFont="1" applyFill="1" applyBorder="1" applyAlignment="1">
      <alignment vertical="center"/>
    </xf>
    <xf numFmtId="0" fontId="15" fillId="0" borderId="19" xfId="2" applyNumberFormat="1" applyFont="1" applyFill="1" applyBorder="1" applyAlignment="1" applyProtection="1">
      <alignment horizontal="right"/>
      <protection locked="0"/>
    </xf>
    <xf numFmtId="173" fontId="15" fillId="0" borderId="19" xfId="0" applyNumberFormat="1" applyFont="1" applyBorder="1" applyAlignment="1">
      <alignment horizontal="center" vertical="center"/>
    </xf>
    <xf numFmtId="0" fontId="15" fillId="0" borderId="19" xfId="2" applyNumberFormat="1" applyFont="1" applyFill="1" applyBorder="1"/>
    <xf numFmtId="0" fontId="15" fillId="0" borderId="19" xfId="2" applyNumberFormat="1" applyFont="1" applyFill="1" applyBorder="1" applyAlignment="1" applyProtection="1">
      <alignment vertical="center"/>
      <protection locked="0"/>
    </xf>
    <xf numFmtId="0" fontId="15" fillId="0" borderId="19" xfId="2" applyNumberFormat="1" applyFont="1" applyFill="1" applyBorder="1" applyAlignment="1">
      <alignment vertical="center" wrapText="1"/>
    </xf>
    <xf numFmtId="1" fontId="15" fillId="0" borderId="19" xfId="0" applyNumberFormat="1" applyFont="1" applyBorder="1" applyAlignment="1">
      <alignment horizontal="left" vertical="center"/>
    </xf>
    <xf numFmtId="49" fontId="15" fillId="0" borderId="19" xfId="0" applyNumberFormat="1" applyFont="1" applyBorder="1" applyAlignment="1">
      <alignment vertical="center"/>
    </xf>
    <xf numFmtId="0" fontId="17" fillId="0" borderId="19" xfId="5" applyFont="1" applyFill="1" applyBorder="1" applyAlignment="1">
      <alignment horizontal="left" vertical="center"/>
    </xf>
    <xf numFmtId="0" fontId="15" fillId="0" borderId="19" xfId="5" applyFont="1" applyFill="1" applyBorder="1" applyAlignment="1">
      <alignment vertical="center"/>
    </xf>
    <xf numFmtId="0" fontId="15" fillId="0" borderId="19" xfId="2" applyNumberFormat="1" applyFont="1" applyFill="1" applyBorder="1" applyAlignment="1">
      <alignment horizontal="right" vertical="center" wrapText="1"/>
    </xf>
    <xf numFmtId="0" fontId="15" fillId="0" borderId="19" xfId="2" applyNumberFormat="1" applyFont="1" applyFill="1" applyBorder="1" applyAlignment="1">
      <alignment horizontal="left" vertical="center"/>
    </xf>
    <xf numFmtId="0" fontId="15" fillId="0" borderId="19" xfId="5" applyFont="1" applyFill="1" applyBorder="1" applyAlignment="1">
      <alignment horizontal="center" vertical="center"/>
    </xf>
    <xf numFmtId="0" fontId="15" fillId="0" borderId="19" xfId="5" applyFont="1" applyFill="1" applyBorder="1" applyAlignment="1">
      <alignment horizontal="left" vertical="center"/>
    </xf>
    <xf numFmtId="173" fontId="15" fillId="0" borderId="19" xfId="0" applyNumberFormat="1" applyFont="1" applyBorder="1" applyAlignment="1">
      <alignment horizontal="center"/>
    </xf>
    <xf numFmtId="0" fontId="15" fillId="0" borderId="19" xfId="0" applyFont="1" applyBorder="1" applyAlignment="1">
      <alignment horizontal="center" vertical="center" wrapText="1"/>
    </xf>
    <xf numFmtId="173" fontId="15" fillId="0" borderId="19" xfId="0" applyNumberFormat="1" applyFont="1" applyBorder="1" applyAlignment="1">
      <alignment horizontal="center" vertical="center" wrapText="1"/>
    </xf>
    <xf numFmtId="49" fontId="15" fillId="0" borderId="19" xfId="0" applyNumberFormat="1" applyFont="1" applyBorder="1" applyAlignment="1">
      <alignment vertical="center" wrapText="1"/>
    </xf>
    <xf numFmtId="0" fontId="15" fillId="0" borderId="20" xfId="2" applyNumberFormat="1" applyFont="1" applyFill="1" applyBorder="1" applyAlignment="1">
      <alignment horizontal="right" vertical="center"/>
    </xf>
    <xf numFmtId="49" fontId="15" fillId="0" borderId="20" xfId="0" applyNumberFormat="1" applyFont="1" applyBorder="1" applyAlignment="1">
      <alignment vertical="center"/>
    </xf>
    <xf numFmtId="0" fontId="15" fillId="0" borderId="20" xfId="0" applyFont="1" applyBorder="1" applyAlignment="1">
      <alignment horizontal="left" vertical="center"/>
    </xf>
    <xf numFmtId="173" fontId="15" fillId="0" borderId="20" xfId="0" applyNumberFormat="1" applyFont="1" applyBorder="1" applyAlignment="1">
      <alignment horizontal="center" vertical="center"/>
    </xf>
    <xf numFmtId="0" fontId="15" fillId="0" borderId="20" xfId="2" applyNumberFormat="1" applyFont="1" applyFill="1" applyBorder="1" applyAlignment="1">
      <alignment horizontal="right" vertical="center" wrapText="1"/>
    </xf>
    <xf numFmtId="173" fontId="15" fillId="0" borderId="20" xfId="0" applyNumberFormat="1" applyFont="1" applyBorder="1" applyAlignment="1" applyProtection="1">
      <alignment horizontal="center"/>
      <protection locked="0"/>
    </xf>
    <xf numFmtId="0" fontId="15" fillId="0" borderId="20" xfId="2" applyNumberFormat="1" applyFont="1" applyFill="1" applyBorder="1"/>
    <xf numFmtId="0" fontId="15" fillId="0" borderId="20" xfId="2" applyNumberFormat="1" applyFont="1" applyFill="1" applyBorder="1" applyAlignment="1" applyProtection="1">
      <alignment vertical="center"/>
      <protection locked="0"/>
    </xf>
    <xf numFmtId="0" fontId="15" fillId="0" borderId="20" xfId="2" applyNumberFormat="1" applyFont="1" applyFill="1" applyBorder="1" applyAlignment="1">
      <alignment vertical="center" wrapText="1"/>
    </xf>
    <xf numFmtId="0" fontId="17" fillId="0" borderId="20" xfId="5" applyFont="1" applyFill="1" applyBorder="1" applyAlignment="1">
      <alignment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4" fillId="5" borderId="3" xfId="0" applyFont="1" applyFill="1" applyBorder="1" applyAlignment="1">
      <alignment horizontal="center" vertical="center"/>
    </xf>
    <xf numFmtId="0" fontId="4" fillId="5" borderId="5" xfId="0"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1" xfId="0" applyBorder="1" applyAlignment="1">
      <alignment horizontal="left" vertical="center"/>
    </xf>
    <xf numFmtId="0" fontId="18" fillId="10" borderId="10" xfId="0" applyFont="1" applyFill="1" applyBorder="1" applyAlignment="1">
      <alignment horizontal="center" vertical="center"/>
    </xf>
    <xf numFmtId="0" fontId="18" fillId="10" borderId="13" xfId="0" applyFont="1" applyFill="1" applyBorder="1" applyAlignment="1">
      <alignment horizontal="center" vertical="center"/>
    </xf>
    <xf numFmtId="0" fontId="18" fillId="10" borderId="11"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168" fontId="2" fillId="5" borderId="4" xfId="3" applyNumberFormat="1" applyFont="1" applyFill="1" applyBorder="1" applyAlignment="1">
      <alignment horizontal="center" vertical="center"/>
    </xf>
    <xf numFmtId="168" fontId="2" fillId="5" borderId="5" xfId="0" applyNumberFormat="1"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18" fillId="5" borderId="5" xfId="0" applyFont="1" applyFill="1" applyBorder="1" applyAlignment="1">
      <alignment horizontal="center" vertical="center"/>
    </xf>
    <xf numFmtId="173" fontId="10" fillId="5" borderId="3" xfId="0" applyNumberFormat="1" applyFont="1" applyFill="1" applyBorder="1" applyAlignment="1">
      <alignment horizontal="center" vertical="center" wrapText="1"/>
    </xf>
    <xf numFmtId="173" fontId="10" fillId="5" borderId="5" xfId="0" applyNumberFormat="1" applyFont="1" applyFill="1" applyBorder="1" applyAlignment="1">
      <alignment horizontal="center" vertical="center" wrapText="1"/>
    </xf>
  </cellXfs>
  <cellStyles count="10">
    <cellStyle name="Hipervínculo" xfId="5" builtinId="8"/>
    <cellStyle name="Hyperlink" xfId="6" xr:uid="{00000000-0005-0000-0000-000001000000}"/>
    <cellStyle name="Millares" xfId="1" builtinId="3"/>
    <cellStyle name="Moneda" xfId="2" builtinId="4"/>
    <cellStyle name="Moneda [0] 2" xfId="8" xr:uid="{450A3297-A9CC-4350-91B3-F7C95BF6BE66}"/>
    <cellStyle name="Normal" xfId="0" builtinId="0"/>
    <cellStyle name="Normal 2" xfId="4" xr:uid="{00000000-0005-0000-0000-000005000000}"/>
    <cellStyle name="Normal 3" xfId="9" xr:uid="{18E9BB41-9789-441D-89D3-7FDE27385F97}"/>
    <cellStyle name="Normal 4" xfId="7" xr:uid="{621B1FA5-EB41-4B8F-BC09-93BB1E75609C}"/>
    <cellStyle name="Porcentaje" xfId="3" builtinId="5"/>
  </cellStyles>
  <dxfs count="47">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4324BC7-A866-402B-AC8F-2D95EBC968F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6725BAF-EE73-4D93-8532-EDFC804542D7}"/>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6367" cy="927360"/>
    <xdr:pic>
      <xdr:nvPicPr>
        <xdr:cNvPr id="2" name="Imagen 1">
          <a:extLst>
            <a:ext uri="{FF2B5EF4-FFF2-40B4-BE49-F238E27FC236}">
              <a16:creationId xmlns:a16="http://schemas.microsoft.com/office/drawing/2014/main" id="{CACC5D7D-048A-48D8-85F1-6E82D6F4C827}"/>
            </a:ext>
          </a:extLst>
        </xdr:cNvPr>
        <xdr:cNvPicPr>
          <a:picLocks noChangeAspect="1"/>
        </xdr:cNvPicPr>
      </xdr:nvPicPr>
      <xdr:blipFill>
        <a:blip xmlns:r="http://schemas.openxmlformats.org/officeDocument/2006/relationships" r:embed="rId1"/>
        <a:stretch>
          <a:fillRect/>
        </a:stretch>
      </xdr:blipFill>
      <xdr:spPr>
        <a:xfrm>
          <a:off x="1085850" y="571500"/>
          <a:ext cx="986367" cy="92736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2980C05-8390-4521-A072-D6DAAE95957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F175123-142F-46C8-900E-C63A78EA0B7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8C2AF3F-A3BF-4668-A7C9-AC1EAB72C18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A1E16C2-B43E-445D-B2B8-819A1D9A24A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623A8C24-FED0-481E-BE25-CE5D8EC827C6}"/>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70EF2CA-1B77-4851-810B-77CECBCD8CF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B137FDC-4313-4259-B0A2-1DA5F66DC4C7}"/>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829477D-7E7E-437D-8E76-81BA64A3EFD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3DD6073E-6657-4600-9998-5F51FD9D20BC}"/>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41412E7-6B58-47EE-B469-22E70B433D8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my.sharepoint.com/personal/aruiz_unimagdalena_edu_co/Documents/Escritorio/SIA%20OBSERVA/SIA%20OBSERVA%202024/FORMATOS%20PROCESO%20CONTRACTUALES%20QUE%20SE%20ENVIAN%20MWNSUALMENTE%20A%20PLATAFORMAS/FORMATO-PROCESOS%20DE%20CONTRATACION%20ACTUALIZADO%20DIARI%202023.xlsx?4078AD72" TargetMode="External"/><Relationship Id="rId1" Type="http://schemas.openxmlformats.org/officeDocument/2006/relationships/externalLinkPath" Target="file:///\\4078AD72\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honatanbuenaverjw/Downloads/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9434681&amp;isFromPublicArea=True&amp;isModal=False" TargetMode="External"/><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drawing" Target="../drawings/drawing1.xm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printerSettings" Target="../printerSettings/printerSettings1.bin"/><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31183288&amp;isFromPublicArea=True&amp;isModal=False" TargetMode="Externa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s://community.secop.gov.co/Public/Tendering/ContractNoticePhases/View?PPI=CO1.PPI.31463445&amp;isFromPublicArea=True&amp;isModal=False" TargetMode="External"/><Relationship Id="rId7" Type="http://schemas.openxmlformats.org/officeDocument/2006/relationships/printerSettings" Target="../printerSettings/printerSettings12.bin"/><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6" Type="http://schemas.openxmlformats.org/officeDocument/2006/relationships/hyperlink" Target="https://community.secop.gov.co/Public/Tendering/ContractNoticePhases/View?PPI=CO1.PPI.31464625&amp;isFromPublicArea=True&amp;isModal=False" TargetMode="External"/><Relationship Id="rId5" Type="http://schemas.openxmlformats.org/officeDocument/2006/relationships/hyperlink" Target="https://community.secop.gov.co/Public/Tendering/ContractNoticePhases/View?PPI=CO1.PPI.31463728&amp;isFromPublicArea=True&amp;isModal=False" TargetMode="External"/><Relationship Id="rId4" Type="http://schemas.openxmlformats.org/officeDocument/2006/relationships/hyperlink" Target="https://community.secop.gov.co/Public/Tendering/ContractNoticePhases/View?PPI=CO1.PPI.31463031&amp;isFromPublicArea=True&amp;isModal=False"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9956997&amp;isFromPublicArea=True&amp;isModal=False" TargetMode="External"/><Relationship Id="rId117" Type="http://schemas.openxmlformats.org/officeDocument/2006/relationships/hyperlink" Target="https://community.secop.gov.co/Public/Tendering/ContractNoticePhases/View?PPI=CO1.PPI.31104375&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42" Type="http://schemas.openxmlformats.org/officeDocument/2006/relationships/printerSettings" Target="../printerSettings/printerSettings13.bin"/><Relationship Id="rId3" Type="http://schemas.openxmlformats.org/officeDocument/2006/relationships/hyperlink" Target="https://community.secop.gov.co/Public/Tendering/ContractNoticePhases/View?PPI=CO1.PPI.29780667&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43" Type="http://schemas.openxmlformats.org/officeDocument/2006/relationships/drawing" Target="../drawings/drawing13.xml"/><Relationship Id="rId4" Type="http://schemas.openxmlformats.org/officeDocument/2006/relationships/hyperlink" Target="https://community.secop.gov.co/Public/Tendering/ContractNoticePhases/View?PPI=CO1.PPI.29783757&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26" Type="http://schemas.openxmlformats.org/officeDocument/2006/relationships/hyperlink" Target="https://community.secop.gov.co/Public/Tendering/OpportunityDetail/Index?noticeUID=CO1.NTC.5739868&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37" Type="http://schemas.openxmlformats.org/officeDocument/2006/relationships/hyperlink" Target="https://community.secop.gov.co/Public/Tendering/OpportunityDetail/Index?noticeUID=CO1.NTC.5960184&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79" Type="http://schemas.openxmlformats.org/officeDocument/2006/relationships/drawing" Target="../drawings/drawing14.xml"/><Relationship Id="rId5" Type="http://schemas.openxmlformats.org/officeDocument/2006/relationships/hyperlink" Target="https://community.secop.gov.co/Public/Tendering/OpportunityDetail/Index?noticeUID=CO1.NTC.5454529&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printerSettings" Target="../printerSettings/printerSettings14.bin"/><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22" Type="http://schemas.openxmlformats.org/officeDocument/2006/relationships/hyperlink" Target="https://community.secop.gov.co/Public/Tendering/OpportunityDetail/Index?noticeUID=CO1.NTC.5482386" TargetMode="External"/><Relationship Id="rId27" Type="http://schemas.openxmlformats.org/officeDocument/2006/relationships/hyperlink" Target="https://community.secop.gov.co/Public/Tendering/OpportunityDetail/Index?noticeUID=CO1.NTC.574028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43" Type="http://schemas.openxmlformats.org/officeDocument/2006/relationships/hyperlink" Target="https://community.secop.gov.co/Public/Tendering/OpportunityDetail/Index?noticeUID=CO1.NTC.6028511&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15" Type="http://schemas.openxmlformats.org/officeDocument/2006/relationships/hyperlink" Target="https://community.secop.gov.co/Public/Tendering/OpportunityDetail/Index?noticeUID=CO1.NTC.5471271&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ommunity.secop.gov.co/Public/Tendering/ContractNoticePhases/View?PPI=CO1.PPI.31397429&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5696639" TargetMode="Externa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community.secop.gov.co/Public/Tendering/OpportunityDetail/Index?noticeUID=CO1.NTC.588085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0" Type="http://schemas.openxmlformats.org/officeDocument/2006/relationships/drawing" Target="../drawings/drawing7.xm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5534183&amp;isFromPublicArea=True&amp;isModal=False" TargetMode="Externa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community.secop.gov.co/Public/Tendering/OpportunityDetail/Index?noticeUID=CO1.NTC.5992263&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8A020-3923-424D-B300-1F8217249F8A}">
  <dimension ref="A1:BT39"/>
  <sheetViews>
    <sheetView showGridLines="0" tabSelected="1" workbookViewId="0">
      <selection activeCell="H3" sqref="H3:I5"/>
    </sheetView>
  </sheetViews>
  <sheetFormatPr baseColWidth="10" defaultRowHeight="15" x14ac:dyDescent="0.25"/>
  <cols>
    <col min="1" max="1" width="2.5703125" customWidth="1"/>
    <col min="2" max="2" width="9.28515625" customWidth="1"/>
    <col min="3" max="3" width="13.5703125" customWidth="1"/>
    <col min="4" max="4" width="26.140625" customWidth="1"/>
    <col min="5" max="5" width="21.42578125" customWidth="1"/>
    <col min="6" max="6" width="17.140625" customWidth="1"/>
    <col min="7" max="7" width="15.85546875" customWidth="1"/>
    <col min="8" max="8" width="16.5703125" customWidth="1"/>
    <col min="9" max="9" width="17.42578125" customWidth="1"/>
    <col min="10" max="10" width="18.42578125" customWidth="1"/>
    <col min="11" max="11" width="13.85546875" customWidth="1"/>
    <col min="12" max="12" width="13.42578125" customWidth="1"/>
    <col min="13" max="13" width="24.85546875"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7.14062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710937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1610</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58" t="s">
        <v>16</v>
      </c>
      <c r="C7" s="59" t="s">
        <v>17</v>
      </c>
      <c r="D7" s="65" t="s">
        <v>18</v>
      </c>
      <c r="E7" s="66" t="s">
        <v>19</v>
      </c>
      <c r="F7" s="66" t="s">
        <v>20</v>
      </c>
      <c r="G7" s="65" t="s">
        <v>21</v>
      </c>
      <c r="H7" s="58" t="s">
        <v>22</v>
      </c>
      <c r="I7" s="58" t="s">
        <v>71</v>
      </c>
      <c r="J7" s="58" t="s">
        <v>23</v>
      </c>
      <c r="K7" s="58" t="s">
        <v>24</v>
      </c>
      <c r="L7" s="58" t="s">
        <v>25</v>
      </c>
      <c r="M7" s="58" t="s">
        <v>26</v>
      </c>
      <c r="N7" s="59" t="s">
        <v>27</v>
      </c>
      <c r="O7" s="59" t="s">
        <v>28</v>
      </c>
      <c r="P7" s="58" t="s">
        <v>29</v>
      </c>
      <c r="Q7" s="58" t="s">
        <v>30</v>
      </c>
      <c r="R7" s="58" t="s">
        <v>31</v>
      </c>
      <c r="S7" s="58" t="s">
        <v>32</v>
      </c>
      <c r="T7" s="58" t="s">
        <v>33</v>
      </c>
      <c r="U7" s="59" t="s">
        <v>34</v>
      </c>
      <c r="V7" s="58" t="s">
        <v>35</v>
      </c>
      <c r="W7" s="58" t="s">
        <v>69</v>
      </c>
      <c r="X7" s="58" t="s">
        <v>36</v>
      </c>
      <c r="Y7" s="58" t="s">
        <v>37</v>
      </c>
      <c r="Z7" s="64" t="s">
        <v>38</v>
      </c>
      <c r="AA7" s="63" t="s">
        <v>39</v>
      </c>
      <c r="AB7" s="58" t="s">
        <v>40</v>
      </c>
      <c r="AC7" s="58" t="s">
        <v>41</v>
      </c>
      <c r="AD7" s="58" t="s">
        <v>42</v>
      </c>
      <c r="AE7" s="64" t="s">
        <v>43</v>
      </c>
      <c r="AF7" s="63" t="s">
        <v>44</v>
      </c>
      <c r="AG7" s="58" t="s">
        <v>45</v>
      </c>
      <c r="AH7" s="58" t="s">
        <v>46</v>
      </c>
      <c r="AI7" s="64" t="s">
        <v>47</v>
      </c>
      <c r="AJ7" s="58" t="s">
        <v>48</v>
      </c>
      <c r="AK7" s="64" t="s">
        <v>49</v>
      </c>
      <c r="AL7" s="64" t="s">
        <v>50</v>
      </c>
      <c r="AM7" s="63" t="s">
        <v>51</v>
      </c>
      <c r="AN7" s="63" t="s">
        <v>52</v>
      </c>
      <c r="AO7" s="58" t="s">
        <v>78</v>
      </c>
      <c r="AP7" s="58" t="s">
        <v>79</v>
      </c>
      <c r="AQ7" s="58" t="s">
        <v>53</v>
      </c>
      <c r="AR7" s="58" t="s">
        <v>54</v>
      </c>
      <c r="AS7" s="58" t="s">
        <v>55</v>
      </c>
      <c r="AT7" s="132" t="s">
        <v>56</v>
      </c>
      <c r="AU7" s="61" t="s">
        <v>57</v>
      </c>
      <c r="AV7" s="60" t="s">
        <v>58</v>
      </c>
      <c r="AW7" s="58" t="s">
        <v>59</v>
      </c>
      <c r="AX7" s="58" t="s">
        <v>60</v>
      </c>
      <c r="AY7" s="59" t="s">
        <v>61</v>
      </c>
      <c r="AZ7" s="59" t="s">
        <v>62</v>
      </c>
      <c r="BA7" s="59" t="s">
        <v>63</v>
      </c>
      <c r="BB7" s="21"/>
      <c r="BC7" s="21"/>
      <c r="BD7" s="21"/>
      <c r="BE7" s="21"/>
      <c r="BF7" s="21"/>
      <c r="BG7" s="21"/>
      <c r="BH7" s="21"/>
      <c r="BI7" s="21"/>
      <c r="BJ7" s="21"/>
      <c r="BK7" s="21"/>
      <c r="BL7" s="21"/>
      <c r="BM7" s="21"/>
      <c r="BN7" s="21"/>
      <c r="BO7" s="21"/>
      <c r="BP7" s="21"/>
      <c r="BQ7" s="21"/>
      <c r="BR7" s="21"/>
      <c r="BS7" s="21"/>
      <c r="BT7" s="21"/>
    </row>
    <row r="8" spans="1:72" x14ac:dyDescent="0.25">
      <c r="B8" s="71">
        <v>2024</v>
      </c>
      <c r="C8" s="71">
        <v>891780111</v>
      </c>
      <c r="D8" s="72" t="s">
        <v>64</v>
      </c>
      <c r="E8" s="79" t="s">
        <v>1609</v>
      </c>
      <c r="F8" s="79" t="s">
        <v>1608</v>
      </c>
      <c r="G8" s="74">
        <v>0</v>
      </c>
      <c r="H8" s="74" t="s">
        <v>72</v>
      </c>
      <c r="I8" s="72" t="s">
        <v>65</v>
      </c>
      <c r="J8" s="79" t="s">
        <v>1607</v>
      </c>
      <c r="K8" s="73">
        <v>27500000</v>
      </c>
      <c r="L8" s="71" t="s">
        <v>67</v>
      </c>
      <c r="M8" s="214" t="s">
        <v>1606</v>
      </c>
      <c r="N8" s="79">
        <v>1082845810</v>
      </c>
      <c r="O8" s="73">
        <v>41</v>
      </c>
      <c r="P8" s="221">
        <v>45306</v>
      </c>
      <c r="Q8" s="73">
        <v>44550000</v>
      </c>
      <c r="R8" s="221">
        <v>45310</v>
      </c>
      <c r="S8" s="73">
        <v>27500000</v>
      </c>
      <c r="T8" s="74" t="s">
        <v>203</v>
      </c>
      <c r="U8" s="79">
        <v>1082976788</v>
      </c>
      <c r="V8" s="129" t="s">
        <v>1463</v>
      </c>
      <c r="W8" s="221">
        <v>45310</v>
      </c>
      <c r="X8" s="221">
        <v>45310</v>
      </c>
      <c r="Y8" s="80" t="s">
        <v>74</v>
      </c>
      <c r="Z8" s="221">
        <v>45473</v>
      </c>
      <c r="AA8" s="79">
        <f t="shared" ref="AA8:AA38" si="0">+IF(Y8="1800-01-01",Z8-X8,Z8-Y8)</f>
        <v>163</v>
      </c>
      <c r="AB8" s="73">
        <v>0</v>
      </c>
      <c r="AC8" s="73">
        <v>0</v>
      </c>
      <c r="AD8" s="73">
        <v>0</v>
      </c>
      <c r="AE8" s="81" t="s">
        <v>74</v>
      </c>
      <c r="AF8" s="79">
        <f t="shared" ref="AF8:AF38" si="1">+IF(AE8="1800-01-01",0,AE8-Z8)</f>
        <v>0</v>
      </c>
      <c r="AG8" s="73">
        <v>0</v>
      </c>
      <c r="AH8" s="73">
        <v>0</v>
      </c>
      <c r="AI8" s="78" t="s">
        <v>74</v>
      </c>
      <c r="AJ8" s="77">
        <v>0</v>
      </c>
      <c r="AK8" s="82" t="s">
        <v>74</v>
      </c>
      <c r="AL8" s="82" t="s">
        <v>74</v>
      </c>
      <c r="AM8" s="79">
        <f t="shared" ref="AM8:AM38" si="2">+IF(AK8="1800-01-01",0,AL8-AK8)</f>
        <v>0</v>
      </c>
      <c r="AN8" s="79">
        <f>+K8+AC9-AH8</f>
        <v>27500000</v>
      </c>
      <c r="AO8" s="74" t="s">
        <v>66</v>
      </c>
      <c r="AP8" s="73">
        <v>27500000</v>
      </c>
      <c r="AQ8" s="74" t="s">
        <v>85</v>
      </c>
      <c r="AR8" s="73">
        <v>0</v>
      </c>
      <c r="AS8" s="82" t="s">
        <v>74</v>
      </c>
      <c r="AT8" s="116">
        <v>17500000</v>
      </c>
      <c r="AU8" s="122">
        <f t="shared" ref="AU8:AU38" si="3">AN8-AT8</f>
        <v>10000000</v>
      </c>
      <c r="AV8" s="123">
        <f t="shared" ref="AV8:AV38" si="4">+IFERROR(AT8/AN8,"_")</f>
        <v>0.63636363636363635</v>
      </c>
      <c r="AW8" s="82" t="s">
        <v>74</v>
      </c>
      <c r="AX8" s="74" t="s">
        <v>86</v>
      </c>
      <c r="AY8" s="79" t="s">
        <v>1605</v>
      </c>
      <c r="AZ8" s="71" t="s">
        <v>66</v>
      </c>
      <c r="BA8" s="71" t="s">
        <v>66</v>
      </c>
      <c r="BB8" s="12"/>
    </row>
    <row r="9" spans="1:72" ht="18" customHeight="1" x14ac:dyDescent="0.25">
      <c r="B9" s="85">
        <v>2024</v>
      </c>
      <c r="C9" s="85">
        <v>891780111</v>
      </c>
      <c r="D9" s="86" t="s">
        <v>64</v>
      </c>
      <c r="E9" s="93" t="s">
        <v>1604</v>
      </c>
      <c r="F9" s="93" t="s">
        <v>1603</v>
      </c>
      <c r="G9" s="88">
        <v>0</v>
      </c>
      <c r="H9" s="88" t="s">
        <v>72</v>
      </c>
      <c r="I9" s="86" t="s">
        <v>65</v>
      </c>
      <c r="J9" s="93" t="s">
        <v>1602</v>
      </c>
      <c r="K9" s="87">
        <v>21450000</v>
      </c>
      <c r="L9" s="85" t="s">
        <v>67</v>
      </c>
      <c r="M9" s="222" t="s">
        <v>1601</v>
      </c>
      <c r="N9" s="223">
        <v>57170631</v>
      </c>
      <c r="O9" s="87">
        <v>40</v>
      </c>
      <c r="P9" s="224">
        <v>45306</v>
      </c>
      <c r="Q9" s="87">
        <v>38500000</v>
      </c>
      <c r="R9" s="224">
        <v>45310</v>
      </c>
      <c r="S9" s="87">
        <v>21450000</v>
      </c>
      <c r="T9" s="88" t="s">
        <v>203</v>
      </c>
      <c r="U9" s="93">
        <v>1082976788</v>
      </c>
      <c r="V9" s="125" t="s">
        <v>1463</v>
      </c>
      <c r="W9" s="224">
        <v>45310</v>
      </c>
      <c r="X9" s="224">
        <v>45310</v>
      </c>
      <c r="Y9" s="94" t="s">
        <v>74</v>
      </c>
      <c r="Z9" s="224">
        <v>45473</v>
      </c>
      <c r="AA9" s="93">
        <f t="shared" si="0"/>
        <v>163</v>
      </c>
      <c r="AB9" s="87">
        <v>0</v>
      </c>
      <c r="AC9" s="87">
        <v>0</v>
      </c>
      <c r="AD9" s="87">
        <v>0</v>
      </c>
      <c r="AE9" s="95" t="s">
        <v>74</v>
      </c>
      <c r="AF9" s="93">
        <f t="shared" si="1"/>
        <v>0</v>
      </c>
      <c r="AG9" s="87">
        <v>0</v>
      </c>
      <c r="AH9" s="87">
        <v>0</v>
      </c>
      <c r="AI9" s="92" t="s">
        <v>74</v>
      </c>
      <c r="AJ9" s="91">
        <v>0</v>
      </c>
      <c r="AK9" s="96" t="s">
        <v>74</v>
      </c>
      <c r="AL9" s="96" t="s">
        <v>74</v>
      </c>
      <c r="AM9" s="93">
        <f t="shared" si="2"/>
        <v>0</v>
      </c>
      <c r="AN9" s="93">
        <f>+K9+AC10-AH9</f>
        <v>21450000</v>
      </c>
      <c r="AO9" s="88" t="s">
        <v>66</v>
      </c>
      <c r="AP9" s="87">
        <v>21450000</v>
      </c>
      <c r="AQ9" s="88" t="s">
        <v>85</v>
      </c>
      <c r="AR9" s="87">
        <v>0</v>
      </c>
      <c r="AS9" s="96" t="s">
        <v>74</v>
      </c>
      <c r="AT9" s="117">
        <v>13650000</v>
      </c>
      <c r="AU9" s="126">
        <f t="shared" si="3"/>
        <v>7800000</v>
      </c>
      <c r="AV9" s="99">
        <f t="shared" si="4"/>
        <v>0.63636363636363635</v>
      </c>
      <c r="AW9" s="96" t="s">
        <v>74</v>
      </c>
      <c r="AX9" s="88" t="s">
        <v>86</v>
      </c>
      <c r="AY9" s="118" t="s">
        <v>1600</v>
      </c>
      <c r="AZ9" s="85" t="s">
        <v>66</v>
      </c>
      <c r="BA9" s="85" t="s">
        <v>66</v>
      </c>
      <c r="BB9" s="12"/>
    </row>
    <row r="10" spans="1:72" x14ac:dyDescent="0.25">
      <c r="B10" s="85">
        <v>2024</v>
      </c>
      <c r="C10" s="85">
        <v>891780111</v>
      </c>
      <c r="D10" s="86" t="s">
        <v>64</v>
      </c>
      <c r="E10" s="93" t="s">
        <v>1599</v>
      </c>
      <c r="F10" s="93" t="s">
        <v>1598</v>
      </c>
      <c r="G10" s="88">
        <v>0</v>
      </c>
      <c r="H10" s="88" t="s">
        <v>72</v>
      </c>
      <c r="I10" s="86" t="s">
        <v>65</v>
      </c>
      <c r="J10" s="93" t="s">
        <v>1597</v>
      </c>
      <c r="K10" s="87">
        <v>20350000</v>
      </c>
      <c r="L10" s="85" t="s">
        <v>67</v>
      </c>
      <c r="M10" s="206" t="s">
        <v>1596</v>
      </c>
      <c r="N10" s="93">
        <v>57443718</v>
      </c>
      <c r="O10" s="87">
        <v>43</v>
      </c>
      <c r="P10" s="224">
        <v>45306</v>
      </c>
      <c r="Q10" s="87">
        <v>37950000</v>
      </c>
      <c r="R10" s="224">
        <v>45310</v>
      </c>
      <c r="S10" s="87">
        <v>20350000</v>
      </c>
      <c r="T10" s="88" t="s">
        <v>203</v>
      </c>
      <c r="U10" s="93">
        <v>37331294</v>
      </c>
      <c r="V10" s="125" t="s">
        <v>1515</v>
      </c>
      <c r="W10" s="224">
        <v>45310</v>
      </c>
      <c r="X10" s="224">
        <v>45310</v>
      </c>
      <c r="Y10" s="94" t="s">
        <v>74</v>
      </c>
      <c r="Z10" s="224">
        <v>45473</v>
      </c>
      <c r="AA10" s="93">
        <f t="shared" si="0"/>
        <v>163</v>
      </c>
      <c r="AB10" s="87">
        <v>0</v>
      </c>
      <c r="AC10" s="87">
        <v>0</v>
      </c>
      <c r="AD10" s="87">
        <v>0</v>
      </c>
      <c r="AE10" s="95" t="s">
        <v>74</v>
      </c>
      <c r="AF10" s="93">
        <f t="shared" si="1"/>
        <v>0</v>
      </c>
      <c r="AG10" s="87">
        <v>0</v>
      </c>
      <c r="AH10" s="87">
        <v>0</v>
      </c>
      <c r="AI10" s="92" t="s">
        <v>74</v>
      </c>
      <c r="AJ10" s="91">
        <v>0</v>
      </c>
      <c r="AK10" s="96" t="s">
        <v>74</v>
      </c>
      <c r="AL10" s="96" t="s">
        <v>74</v>
      </c>
      <c r="AM10" s="93">
        <f t="shared" si="2"/>
        <v>0</v>
      </c>
      <c r="AN10" s="93">
        <f>+K10+AC10-AH10</f>
        <v>20350000</v>
      </c>
      <c r="AO10" s="88" t="s">
        <v>66</v>
      </c>
      <c r="AP10" s="87">
        <v>20350000</v>
      </c>
      <c r="AQ10" s="88" t="s">
        <v>85</v>
      </c>
      <c r="AR10" s="87">
        <v>0</v>
      </c>
      <c r="AS10" s="96" t="s">
        <v>74</v>
      </c>
      <c r="AT10" s="117">
        <v>12950000</v>
      </c>
      <c r="AU10" s="126">
        <f t="shared" si="3"/>
        <v>7400000</v>
      </c>
      <c r="AV10" s="99">
        <f t="shared" si="4"/>
        <v>0.63636363636363635</v>
      </c>
      <c r="AW10" s="96" t="s">
        <v>74</v>
      </c>
      <c r="AX10" s="88" t="s">
        <v>86</v>
      </c>
      <c r="AY10" s="118" t="s">
        <v>1595</v>
      </c>
      <c r="AZ10" s="85" t="s">
        <v>66</v>
      </c>
      <c r="BA10" s="85" t="s">
        <v>66</v>
      </c>
    </row>
    <row r="11" spans="1:72" ht="18" customHeight="1" x14ac:dyDescent="0.25">
      <c r="B11" s="85">
        <v>2024</v>
      </c>
      <c r="C11" s="85">
        <v>891780111</v>
      </c>
      <c r="D11" s="86" t="s">
        <v>64</v>
      </c>
      <c r="E11" s="93" t="s">
        <v>1594</v>
      </c>
      <c r="F11" s="93" t="s">
        <v>1593</v>
      </c>
      <c r="G11" s="88">
        <v>0</v>
      </c>
      <c r="H11" s="88" t="s">
        <v>72</v>
      </c>
      <c r="I11" s="86" t="s">
        <v>65</v>
      </c>
      <c r="J11" s="93" t="s">
        <v>1592</v>
      </c>
      <c r="K11" s="87">
        <v>17050000</v>
      </c>
      <c r="L11" s="85" t="s">
        <v>67</v>
      </c>
      <c r="M11" s="206" t="s">
        <v>1591</v>
      </c>
      <c r="N11" s="223">
        <v>1082947568</v>
      </c>
      <c r="O11" s="87">
        <v>40</v>
      </c>
      <c r="P11" s="224">
        <v>45306</v>
      </c>
      <c r="Q11" s="87">
        <v>38500000</v>
      </c>
      <c r="R11" s="224">
        <v>45310</v>
      </c>
      <c r="S11" s="87">
        <v>17050000</v>
      </c>
      <c r="T11" s="88" t="s">
        <v>203</v>
      </c>
      <c r="U11" s="93">
        <v>57426458</v>
      </c>
      <c r="V11" s="125" t="s">
        <v>1449</v>
      </c>
      <c r="W11" s="224">
        <v>45310</v>
      </c>
      <c r="X11" s="224">
        <v>45310</v>
      </c>
      <c r="Y11" s="94" t="s">
        <v>74</v>
      </c>
      <c r="Z11" s="224">
        <v>45473</v>
      </c>
      <c r="AA11" s="93">
        <f t="shared" si="0"/>
        <v>163</v>
      </c>
      <c r="AB11" s="87">
        <v>0</v>
      </c>
      <c r="AC11" s="87">
        <v>0</v>
      </c>
      <c r="AD11" s="87">
        <v>0</v>
      </c>
      <c r="AE11" s="95" t="s">
        <v>74</v>
      </c>
      <c r="AF11" s="93">
        <f t="shared" si="1"/>
        <v>0</v>
      </c>
      <c r="AG11" s="87">
        <v>0</v>
      </c>
      <c r="AH11" s="87">
        <v>0</v>
      </c>
      <c r="AI11" s="92" t="s">
        <v>74</v>
      </c>
      <c r="AJ11" s="91">
        <v>0</v>
      </c>
      <c r="AK11" s="96" t="s">
        <v>74</v>
      </c>
      <c r="AL11" s="96" t="s">
        <v>74</v>
      </c>
      <c r="AM11" s="93">
        <f t="shared" si="2"/>
        <v>0</v>
      </c>
      <c r="AN11" s="93">
        <f>+K11+AC11-AH11</f>
        <v>17050000</v>
      </c>
      <c r="AO11" s="88" t="s">
        <v>66</v>
      </c>
      <c r="AP11" s="87">
        <v>17050000</v>
      </c>
      <c r="AQ11" s="88" t="s">
        <v>85</v>
      </c>
      <c r="AR11" s="87">
        <v>0</v>
      </c>
      <c r="AS11" s="96" t="s">
        <v>74</v>
      </c>
      <c r="AT11" s="117">
        <v>10850000</v>
      </c>
      <c r="AU11" s="126">
        <f t="shared" si="3"/>
        <v>6200000</v>
      </c>
      <c r="AV11" s="99">
        <f t="shared" si="4"/>
        <v>0.63636363636363635</v>
      </c>
      <c r="AW11" s="96" t="s">
        <v>74</v>
      </c>
      <c r="AX11" s="88" t="s">
        <v>86</v>
      </c>
      <c r="AY11" s="118" t="s">
        <v>1590</v>
      </c>
      <c r="AZ11" s="85" t="s">
        <v>66</v>
      </c>
      <c r="BA11" s="85" t="s">
        <v>66</v>
      </c>
    </row>
    <row r="12" spans="1:72" x14ac:dyDescent="0.25">
      <c r="B12" s="85">
        <v>2024</v>
      </c>
      <c r="C12" s="85">
        <v>891780111</v>
      </c>
      <c r="D12" s="86" t="s">
        <v>64</v>
      </c>
      <c r="E12" s="93" t="s">
        <v>1589</v>
      </c>
      <c r="F12" s="93" t="s">
        <v>1588</v>
      </c>
      <c r="G12" s="88">
        <v>0</v>
      </c>
      <c r="H12" s="88" t="s">
        <v>72</v>
      </c>
      <c r="I12" s="86" t="s">
        <v>65</v>
      </c>
      <c r="J12" s="93" t="s">
        <v>1587</v>
      </c>
      <c r="K12" s="87">
        <v>20350000</v>
      </c>
      <c r="L12" s="85" t="s">
        <v>67</v>
      </c>
      <c r="M12" s="206" t="s">
        <v>1586</v>
      </c>
      <c r="N12" s="93">
        <v>1082961155</v>
      </c>
      <c r="O12" s="87">
        <v>46</v>
      </c>
      <c r="P12" s="224">
        <v>45306</v>
      </c>
      <c r="Q12" s="87">
        <v>3740000</v>
      </c>
      <c r="R12" s="224">
        <v>45310</v>
      </c>
      <c r="S12" s="87">
        <v>20350000</v>
      </c>
      <c r="T12" s="88" t="s">
        <v>203</v>
      </c>
      <c r="U12" s="93">
        <v>1082976788</v>
      </c>
      <c r="V12" s="125" t="s">
        <v>1463</v>
      </c>
      <c r="W12" s="224">
        <v>45310</v>
      </c>
      <c r="X12" s="224">
        <v>45310</v>
      </c>
      <c r="Y12" s="94" t="s">
        <v>74</v>
      </c>
      <c r="Z12" s="224">
        <v>45473</v>
      </c>
      <c r="AA12" s="93">
        <f t="shared" si="0"/>
        <v>163</v>
      </c>
      <c r="AB12" s="87">
        <v>0</v>
      </c>
      <c r="AC12" s="87">
        <v>0</v>
      </c>
      <c r="AD12" s="87">
        <v>0</v>
      </c>
      <c r="AE12" s="95" t="s">
        <v>74</v>
      </c>
      <c r="AF12" s="93">
        <f t="shared" si="1"/>
        <v>0</v>
      </c>
      <c r="AG12" s="87">
        <v>0</v>
      </c>
      <c r="AH12" s="87">
        <v>0</v>
      </c>
      <c r="AI12" s="92" t="s">
        <v>74</v>
      </c>
      <c r="AJ12" s="91">
        <v>0</v>
      </c>
      <c r="AK12" s="96" t="s">
        <v>74</v>
      </c>
      <c r="AL12" s="96" t="s">
        <v>74</v>
      </c>
      <c r="AM12" s="93">
        <f t="shared" si="2"/>
        <v>0</v>
      </c>
      <c r="AN12" s="93">
        <f>+K12+AC12-AH12</f>
        <v>20350000</v>
      </c>
      <c r="AO12" s="88" t="s">
        <v>66</v>
      </c>
      <c r="AP12" s="87">
        <v>20350000</v>
      </c>
      <c r="AQ12" s="88" t="s">
        <v>85</v>
      </c>
      <c r="AR12" s="87">
        <v>0</v>
      </c>
      <c r="AS12" s="96" t="s">
        <v>74</v>
      </c>
      <c r="AT12" s="117">
        <v>12950000</v>
      </c>
      <c r="AU12" s="126">
        <f t="shared" si="3"/>
        <v>7400000</v>
      </c>
      <c r="AV12" s="99">
        <f t="shared" si="4"/>
        <v>0.63636363636363635</v>
      </c>
      <c r="AW12" s="96" t="s">
        <v>74</v>
      </c>
      <c r="AX12" s="88" t="s">
        <v>86</v>
      </c>
      <c r="AY12" s="118" t="s">
        <v>1585</v>
      </c>
      <c r="AZ12" s="85" t="s">
        <v>66</v>
      </c>
      <c r="BA12" s="85" t="s">
        <v>66</v>
      </c>
    </row>
    <row r="13" spans="1:72" x14ac:dyDescent="0.25">
      <c r="B13" s="85">
        <v>2024</v>
      </c>
      <c r="C13" s="85">
        <v>891780111</v>
      </c>
      <c r="D13" s="86" t="s">
        <v>64</v>
      </c>
      <c r="E13" s="93" t="s">
        <v>1584</v>
      </c>
      <c r="F13" s="93" t="s">
        <v>1583</v>
      </c>
      <c r="G13" s="88">
        <v>0</v>
      </c>
      <c r="H13" s="88" t="s">
        <v>72</v>
      </c>
      <c r="I13" s="86" t="s">
        <v>65</v>
      </c>
      <c r="J13" s="87" t="s">
        <v>1582</v>
      </c>
      <c r="K13" s="87">
        <v>38500000</v>
      </c>
      <c r="L13" s="85" t="s">
        <v>67</v>
      </c>
      <c r="M13" s="206" t="s">
        <v>1581</v>
      </c>
      <c r="N13" s="87">
        <v>37511267</v>
      </c>
      <c r="O13" s="87">
        <v>42</v>
      </c>
      <c r="P13" s="224">
        <v>45306</v>
      </c>
      <c r="Q13" s="87">
        <v>50600000</v>
      </c>
      <c r="R13" s="224">
        <v>45310</v>
      </c>
      <c r="S13" s="87">
        <v>38500000</v>
      </c>
      <c r="T13" s="88" t="s">
        <v>203</v>
      </c>
      <c r="U13" s="93">
        <v>1082976788</v>
      </c>
      <c r="V13" s="125" t="s">
        <v>1463</v>
      </c>
      <c r="W13" s="224">
        <v>45310</v>
      </c>
      <c r="X13" s="224">
        <v>45310</v>
      </c>
      <c r="Y13" s="94" t="s">
        <v>74</v>
      </c>
      <c r="Z13" s="224">
        <v>45473</v>
      </c>
      <c r="AA13" s="93">
        <f t="shared" si="0"/>
        <v>163</v>
      </c>
      <c r="AB13" s="87">
        <v>0</v>
      </c>
      <c r="AC13" s="87">
        <v>0</v>
      </c>
      <c r="AD13" s="87">
        <v>0</v>
      </c>
      <c r="AE13" s="95" t="s">
        <v>74</v>
      </c>
      <c r="AF13" s="93">
        <f t="shared" si="1"/>
        <v>0</v>
      </c>
      <c r="AG13" s="87">
        <v>0</v>
      </c>
      <c r="AH13" s="87">
        <v>0</v>
      </c>
      <c r="AI13" s="92" t="s">
        <v>74</v>
      </c>
      <c r="AJ13" s="91">
        <v>0</v>
      </c>
      <c r="AK13" s="96" t="s">
        <v>74</v>
      </c>
      <c r="AL13" s="96" t="s">
        <v>74</v>
      </c>
      <c r="AM13" s="93">
        <f t="shared" si="2"/>
        <v>0</v>
      </c>
      <c r="AN13" s="93">
        <f>+K13+AC13-AH13</f>
        <v>38500000</v>
      </c>
      <c r="AO13" s="88" t="s">
        <v>66</v>
      </c>
      <c r="AP13" s="87">
        <v>38500000</v>
      </c>
      <c r="AQ13" s="88" t="s">
        <v>85</v>
      </c>
      <c r="AR13" s="87">
        <v>0</v>
      </c>
      <c r="AS13" s="96" t="s">
        <v>74</v>
      </c>
      <c r="AT13" s="117">
        <v>24500000</v>
      </c>
      <c r="AU13" s="126">
        <f t="shared" si="3"/>
        <v>14000000</v>
      </c>
      <c r="AV13" s="99">
        <f t="shared" si="4"/>
        <v>0.63636363636363635</v>
      </c>
      <c r="AW13" s="96" t="s">
        <v>74</v>
      </c>
      <c r="AX13" s="88" t="s">
        <v>86</v>
      </c>
      <c r="AY13" s="118" t="s">
        <v>1580</v>
      </c>
      <c r="AZ13" s="85" t="s">
        <v>66</v>
      </c>
      <c r="BA13" s="85" t="s">
        <v>66</v>
      </c>
    </row>
    <row r="14" spans="1:72" x14ac:dyDescent="0.25">
      <c r="B14" s="85">
        <v>2024</v>
      </c>
      <c r="C14" s="85">
        <v>891780111</v>
      </c>
      <c r="D14" s="86" t="s">
        <v>64</v>
      </c>
      <c r="E14" s="93" t="s">
        <v>1579</v>
      </c>
      <c r="F14" s="93" t="s">
        <v>1578</v>
      </c>
      <c r="G14" s="88">
        <v>0</v>
      </c>
      <c r="H14" s="88" t="s">
        <v>72</v>
      </c>
      <c r="I14" s="86" t="s">
        <v>65</v>
      </c>
      <c r="J14" s="87" t="s">
        <v>1577</v>
      </c>
      <c r="K14" s="87">
        <v>17050000</v>
      </c>
      <c r="L14" s="85" t="s">
        <v>67</v>
      </c>
      <c r="M14" s="206" t="s">
        <v>1576</v>
      </c>
      <c r="N14" s="93">
        <v>1083033623</v>
      </c>
      <c r="O14" s="87">
        <v>41</v>
      </c>
      <c r="P14" s="224">
        <v>45306</v>
      </c>
      <c r="Q14" s="87">
        <v>44550000</v>
      </c>
      <c r="R14" s="224">
        <v>45310</v>
      </c>
      <c r="S14" s="87">
        <v>17050000</v>
      </c>
      <c r="T14" s="88" t="s">
        <v>203</v>
      </c>
      <c r="U14" s="93">
        <v>1082976788</v>
      </c>
      <c r="V14" s="125" t="s">
        <v>1463</v>
      </c>
      <c r="W14" s="224">
        <v>45310</v>
      </c>
      <c r="X14" s="224">
        <v>45310</v>
      </c>
      <c r="Y14" s="94" t="s">
        <v>74</v>
      </c>
      <c r="Z14" s="224">
        <v>45473</v>
      </c>
      <c r="AA14" s="93">
        <f t="shared" si="0"/>
        <v>163</v>
      </c>
      <c r="AB14" s="87">
        <v>0</v>
      </c>
      <c r="AC14" s="87">
        <v>0</v>
      </c>
      <c r="AD14" s="87">
        <v>0</v>
      </c>
      <c r="AE14" s="95" t="s">
        <v>74</v>
      </c>
      <c r="AF14" s="93">
        <f t="shared" si="1"/>
        <v>0</v>
      </c>
      <c r="AG14" s="87">
        <v>0</v>
      </c>
      <c r="AH14" s="87">
        <v>0</v>
      </c>
      <c r="AI14" s="92" t="s">
        <v>74</v>
      </c>
      <c r="AJ14" s="91">
        <v>0</v>
      </c>
      <c r="AK14" s="96" t="s">
        <v>74</v>
      </c>
      <c r="AL14" s="96" t="s">
        <v>74</v>
      </c>
      <c r="AM14" s="93">
        <f t="shared" si="2"/>
        <v>0</v>
      </c>
      <c r="AN14" s="93">
        <f>+K14+AC14-AH14</f>
        <v>17050000</v>
      </c>
      <c r="AO14" s="88" t="s">
        <v>66</v>
      </c>
      <c r="AP14" s="87">
        <v>17050000</v>
      </c>
      <c r="AQ14" s="88" t="s">
        <v>85</v>
      </c>
      <c r="AR14" s="87">
        <v>0</v>
      </c>
      <c r="AS14" s="96" t="s">
        <v>74</v>
      </c>
      <c r="AT14" s="117">
        <v>10850000</v>
      </c>
      <c r="AU14" s="126">
        <f t="shared" si="3"/>
        <v>6200000</v>
      </c>
      <c r="AV14" s="99">
        <f t="shared" si="4"/>
        <v>0.63636363636363635</v>
      </c>
      <c r="AW14" s="96" t="s">
        <v>74</v>
      </c>
      <c r="AX14" s="88" t="s">
        <v>86</v>
      </c>
      <c r="AY14" s="118" t="s">
        <v>1575</v>
      </c>
      <c r="AZ14" s="85" t="s">
        <v>66</v>
      </c>
      <c r="BA14" s="85" t="s">
        <v>66</v>
      </c>
    </row>
    <row r="15" spans="1:72" x14ac:dyDescent="0.25">
      <c r="B15" s="85">
        <v>2024</v>
      </c>
      <c r="C15" s="85">
        <v>891780111</v>
      </c>
      <c r="D15" s="86" t="s">
        <v>64</v>
      </c>
      <c r="E15" s="93" t="s">
        <v>1574</v>
      </c>
      <c r="F15" s="93" t="s">
        <v>1573</v>
      </c>
      <c r="G15" s="88">
        <v>0</v>
      </c>
      <c r="H15" s="88" t="s">
        <v>72</v>
      </c>
      <c r="I15" s="86" t="s">
        <v>65</v>
      </c>
      <c r="J15" s="87" t="s">
        <v>1572</v>
      </c>
      <c r="K15" s="87">
        <v>12100000</v>
      </c>
      <c r="L15" s="85" t="s">
        <v>67</v>
      </c>
      <c r="M15" s="206" t="s">
        <v>1571</v>
      </c>
      <c r="N15" s="93">
        <v>1082942857</v>
      </c>
      <c r="O15" s="87">
        <v>42</v>
      </c>
      <c r="P15" s="224">
        <v>45306</v>
      </c>
      <c r="Q15" s="87">
        <v>50600000</v>
      </c>
      <c r="R15" s="224">
        <v>45310</v>
      </c>
      <c r="S15" s="87">
        <v>12100000</v>
      </c>
      <c r="T15" s="88" t="s">
        <v>203</v>
      </c>
      <c r="U15" s="93">
        <v>57426458</v>
      </c>
      <c r="V15" s="125" t="s">
        <v>1449</v>
      </c>
      <c r="W15" s="224">
        <v>45310</v>
      </c>
      <c r="X15" s="224">
        <v>45310</v>
      </c>
      <c r="Y15" s="94" t="s">
        <v>74</v>
      </c>
      <c r="Z15" s="224">
        <v>45473</v>
      </c>
      <c r="AA15" s="93">
        <f t="shared" si="0"/>
        <v>163</v>
      </c>
      <c r="AB15" s="87">
        <v>0</v>
      </c>
      <c r="AC15" s="87">
        <v>0</v>
      </c>
      <c r="AD15" s="87">
        <v>0</v>
      </c>
      <c r="AE15" s="95" t="s">
        <v>74</v>
      </c>
      <c r="AF15" s="93">
        <f t="shared" si="1"/>
        <v>0</v>
      </c>
      <c r="AG15" s="87">
        <v>0</v>
      </c>
      <c r="AH15" s="87">
        <v>0</v>
      </c>
      <c r="AI15" s="92" t="s">
        <v>74</v>
      </c>
      <c r="AJ15" s="91">
        <v>0</v>
      </c>
      <c r="AK15" s="96" t="s">
        <v>74</v>
      </c>
      <c r="AL15" s="96" t="s">
        <v>74</v>
      </c>
      <c r="AM15" s="93">
        <f t="shared" si="2"/>
        <v>0</v>
      </c>
      <c r="AN15" s="93">
        <f>+K15+AC15-AH15</f>
        <v>12100000</v>
      </c>
      <c r="AO15" s="88" t="s">
        <v>66</v>
      </c>
      <c r="AP15" s="87">
        <v>12100000</v>
      </c>
      <c r="AQ15" s="88" t="s">
        <v>85</v>
      </c>
      <c r="AR15" s="87">
        <v>0</v>
      </c>
      <c r="AS15" s="96" t="s">
        <v>74</v>
      </c>
      <c r="AT15" s="117">
        <v>7700000</v>
      </c>
      <c r="AU15" s="126">
        <f t="shared" si="3"/>
        <v>4400000</v>
      </c>
      <c r="AV15" s="99">
        <f t="shared" si="4"/>
        <v>0.63636363636363635</v>
      </c>
      <c r="AW15" s="96" t="s">
        <v>74</v>
      </c>
      <c r="AX15" s="88" t="s">
        <v>86</v>
      </c>
      <c r="AY15" s="118" t="s">
        <v>1570</v>
      </c>
      <c r="AZ15" s="85" t="s">
        <v>66</v>
      </c>
      <c r="BA15" s="85" t="s">
        <v>66</v>
      </c>
    </row>
    <row r="16" spans="1:72" x14ac:dyDescent="0.25">
      <c r="B16" s="85">
        <v>2024</v>
      </c>
      <c r="C16" s="85">
        <v>891780111</v>
      </c>
      <c r="D16" s="86" t="s">
        <v>64</v>
      </c>
      <c r="E16" s="93" t="s">
        <v>1569</v>
      </c>
      <c r="F16" s="93" t="s">
        <v>1568</v>
      </c>
      <c r="G16" s="88">
        <v>0</v>
      </c>
      <c r="H16" s="88" t="s">
        <v>72</v>
      </c>
      <c r="I16" s="86" t="s">
        <v>65</v>
      </c>
      <c r="J16" s="87" t="s">
        <v>1567</v>
      </c>
      <c r="K16" s="87">
        <v>20350000</v>
      </c>
      <c r="L16" s="85" t="s">
        <v>67</v>
      </c>
      <c r="M16" s="206" t="s">
        <v>1566</v>
      </c>
      <c r="N16" s="93">
        <v>57442105</v>
      </c>
      <c r="O16" s="87">
        <v>44</v>
      </c>
      <c r="P16" s="224">
        <v>45306</v>
      </c>
      <c r="Q16" s="87">
        <v>40700000</v>
      </c>
      <c r="R16" s="224">
        <v>45314</v>
      </c>
      <c r="S16" s="87">
        <v>20350000</v>
      </c>
      <c r="T16" s="88" t="s">
        <v>203</v>
      </c>
      <c r="U16" s="93">
        <v>37331294</v>
      </c>
      <c r="V16" s="125" t="s">
        <v>1515</v>
      </c>
      <c r="W16" s="224">
        <v>45314</v>
      </c>
      <c r="X16" s="224">
        <v>45314</v>
      </c>
      <c r="Y16" s="94" t="s">
        <v>74</v>
      </c>
      <c r="Z16" s="224">
        <v>45473</v>
      </c>
      <c r="AA16" s="93">
        <f t="shared" si="0"/>
        <v>159</v>
      </c>
      <c r="AB16" s="87">
        <v>1</v>
      </c>
      <c r="AC16" s="87">
        <v>2250000</v>
      </c>
      <c r="AD16" s="87">
        <v>0</v>
      </c>
      <c r="AE16" s="95" t="s">
        <v>74</v>
      </c>
      <c r="AF16" s="93">
        <f t="shared" si="1"/>
        <v>0</v>
      </c>
      <c r="AG16" s="87">
        <v>0</v>
      </c>
      <c r="AH16" s="87">
        <v>0</v>
      </c>
      <c r="AI16" s="92" t="s">
        <v>74</v>
      </c>
      <c r="AJ16" s="91">
        <v>0</v>
      </c>
      <c r="AK16" s="96" t="s">
        <v>74</v>
      </c>
      <c r="AL16" s="96" t="s">
        <v>74</v>
      </c>
      <c r="AM16" s="93">
        <f t="shared" si="2"/>
        <v>0</v>
      </c>
      <c r="AN16" s="93">
        <f>+K16+AC16-AH16</f>
        <v>22600000</v>
      </c>
      <c r="AO16" s="88" t="s">
        <v>66</v>
      </c>
      <c r="AP16" s="87">
        <v>22600000</v>
      </c>
      <c r="AQ16" s="88" t="s">
        <v>85</v>
      </c>
      <c r="AR16" s="87">
        <v>0</v>
      </c>
      <c r="AS16" s="96" t="s">
        <v>74</v>
      </c>
      <c r="AT16" s="117">
        <v>14200000</v>
      </c>
      <c r="AU16" s="126">
        <f t="shared" si="3"/>
        <v>8400000</v>
      </c>
      <c r="AV16" s="99">
        <f t="shared" si="4"/>
        <v>0.62831858407079644</v>
      </c>
      <c r="AW16" s="96" t="s">
        <v>74</v>
      </c>
      <c r="AX16" s="88" t="s">
        <v>86</v>
      </c>
      <c r="AY16" s="118" t="s">
        <v>1565</v>
      </c>
      <c r="AZ16" s="85" t="s">
        <v>66</v>
      </c>
      <c r="BA16" s="85" t="s">
        <v>66</v>
      </c>
    </row>
    <row r="17" spans="2:53" x14ac:dyDescent="0.25">
      <c r="B17" s="85">
        <v>2024</v>
      </c>
      <c r="C17" s="85">
        <v>891780111</v>
      </c>
      <c r="D17" s="86" t="s">
        <v>64</v>
      </c>
      <c r="E17" s="93" t="s">
        <v>1564</v>
      </c>
      <c r="F17" s="93" t="s">
        <v>1563</v>
      </c>
      <c r="G17" s="88">
        <v>0</v>
      </c>
      <c r="H17" s="88" t="s">
        <v>72</v>
      </c>
      <c r="I17" s="86" t="s">
        <v>65</v>
      </c>
      <c r="J17" s="87" t="s">
        <v>1562</v>
      </c>
      <c r="K17" s="87">
        <v>17050000</v>
      </c>
      <c r="L17" s="85" t="s">
        <v>67</v>
      </c>
      <c r="M17" s="206" t="s">
        <v>1561</v>
      </c>
      <c r="N17" s="93">
        <v>1091681564</v>
      </c>
      <c r="O17" s="87">
        <v>46</v>
      </c>
      <c r="P17" s="224">
        <v>45306</v>
      </c>
      <c r="Q17" s="87">
        <v>3740000</v>
      </c>
      <c r="R17" s="224">
        <v>45314</v>
      </c>
      <c r="S17" s="87">
        <v>17050000</v>
      </c>
      <c r="T17" s="88" t="s">
        <v>203</v>
      </c>
      <c r="U17" s="93">
        <v>1082976788</v>
      </c>
      <c r="V17" s="125" t="s">
        <v>1463</v>
      </c>
      <c r="W17" s="224">
        <v>45314</v>
      </c>
      <c r="X17" s="224">
        <v>45314</v>
      </c>
      <c r="Y17" s="94" t="s">
        <v>74</v>
      </c>
      <c r="Z17" s="224">
        <v>45473</v>
      </c>
      <c r="AA17" s="93">
        <f t="shared" si="0"/>
        <v>159</v>
      </c>
      <c r="AB17" s="87">
        <v>1</v>
      </c>
      <c r="AC17" s="87">
        <v>4050000</v>
      </c>
      <c r="AD17" s="87">
        <v>0</v>
      </c>
      <c r="AE17" s="95" t="s">
        <v>74</v>
      </c>
      <c r="AF17" s="93">
        <f t="shared" si="1"/>
        <v>0</v>
      </c>
      <c r="AG17" s="87">
        <v>0</v>
      </c>
      <c r="AH17" s="87">
        <v>0</v>
      </c>
      <c r="AI17" s="92" t="s">
        <v>74</v>
      </c>
      <c r="AJ17" s="91">
        <v>0</v>
      </c>
      <c r="AK17" s="96" t="s">
        <v>74</v>
      </c>
      <c r="AL17" s="96" t="s">
        <v>74</v>
      </c>
      <c r="AM17" s="93">
        <f t="shared" si="2"/>
        <v>0</v>
      </c>
      <c r="AN17" s="93">
        <f>+K17+AC17-AH17</f>
        <v>21100000</v>
      </c>
      <c r="AO17" s="88" t="s">
        <v>66</v>
      </c>
      <c r="AP17" s="87">
        <v>21100000</v>
      </c>
      <c r="AQ17" s="88" t="s">
        <v>85</v>
      </c>
      <c r="AR17" s="87">
        <v>0</v>
      </c>
      <c r="AS17" s="96" t="s">
        <v>74</v>
      </c>
      <c r="AT17" s="117">
        <v>13100000</v>
      </c>
      <c r="AU17" s="126">
        <f t="shared" si="3"/>
        <v>8000000</v>
      </c>
      <c r="AV17" s="99">
        <f t="shared" si="4"/>
        <v>0.62085308056872035</v>
      </c>
      <c r="AW17" s="96" t="s">
        <v>74</v>
      </c>
      <c r="AX17" s="88" t="s">
        <v>86</v>
      </c>
      <c r="AY17" s="118" t="s">
        <v>1560</v>
      </c>
      <c r="AZ17" s="85" t="s">
        <v>66</v>
      </c>
      <c r="BA17" s="85" t="s">
        <v>66</v>
      </c>
    </row>
    <row r="18" spans="2:53" x14ac:dyDescent="0.25">
      <c r="B18" s="85">
        <v>2024</v>
      </c>
      <c r="C18" s="85">
        <v>891780111</v>
      </c>
      <c r="D18" s="86" t="s">
        <v>64</v>
      </c>
      <c r="E18" s="93" t="s">
        <v>1559</v>
      </c>
      <c r="F18" s="93" t="s">
        <v>1558</v>
      </c>
      <c r="G18" s="88">
        <v>0</v>
      </c>
      <c r="H18" s="88" t="s">
        <v>72</v>
      </c>
      <c r="I18" s="86" t="s">
        <v>65</v>
      </c>
      <c r="J18" s="87" t="s">
        <v>1557</v>
      </c>
      <c r="K18" s="87">
        <v>13750000</v>
      </c>
      <c r="L18" s="85" t="s">
        <v>67</v>
      </c>
      <c r="M18" s="206" t="s">
        <v>1556</v>
      </c>
      <c r="N18" s="93">
        <v>36669007</v>
      </c>
      <c r="O18" s="87">
        <v>45</v>
      </c>
      <c r="P18" s="224">
        <v>45306</v>
      </c>
      <c r="Q18" s="87">
        <v>51700000</v>
      </c>
      <c r="R18" s="224">
        <v>45314</v>
      </c>
      <c r="S18" s="87">
        <v>13750000</v>
      </c>
      <c r="T18" s="88" t="s">
        <v>203</v>
      </c>
      <c r="U18" s="93">
        <v>37331294</v>
      </c>
      <c r="V18" s="125" t="s">
        <v>1515</v>
      </c>
      <c r="W18" s="224">
        <v>45314</v>
      </c>
      <c r="X18" s="224">
        <v>45314</v>
      </c>
      <c r="Y18" s="94" t="s">
        <v>74</v>
      </c>
      <c r="Z18" s="224">
        <v>45473</v>
      </c>
      <c r="AA18" s="93">
        <f t="shared" si="0"/>
        <v>159</v>
      </c>
      <c r="AB18" s="87">
        <v>0</v>
      </c>
      <c r="AC18" s="87">
        <v>0</v>
      </c>
      <c r="AD18" s="87">
        <v>0</v>
      </c>
      <c r="AE18" s="95" t="s">
        <v>74</v>
      </c>
      <c r="AF18" s="93">
        <f t="shared" si="1"/>
        <v>0</v>
      </c>
      <c r="AG18" s="87">
        <v>0</v>
      </c>
      <c r="AH18" s="87">
        <v>0</v>
      </c>
      <c r="AI18" s="92" t="s">
        <v>74</v>
      </c>
      <c r="AJ18" s="91">
        <v>0</v>
      </c>
      <c r="AK18" s="96" t="s">
        <v>74</v>
      </c>
      <c r="AL18" s="96" t="s">
        <v>74</v>
      </c>
      <c r="AM18" s="93">
        <f t="shared" si="2"/>
        <v>0</v>
      </c>
      <c r="AN18" s="93">
        <f>+K18+AC18-AH18</f>
        <v>13750000</v>
      </c>
      <c r="AO18" s="88" t="s">
        <v>66</v>
      </c>
      <c r="AP18" s="87">
        <v>13750000</v>
      </c>
      <c r="AQ18" s="88" t="s">
        <v>85</v>
      </c>
      <c r="AR18" s="87">
        <v>0</v>
      </c>
      <c r="AS18" s="96" t="s">
        <v>74</v>
      </c>
      <c r="AT18" s="117">
        <v>8750000</v>
      </c>
      <c r="AU18" s="126">
        <f t="shared" si="3"/>
        <v>5000000</v>
      </c>
      <c r="AV18" s="99">
        <f t="shared" si="4"/>
        <v>0.63636363636363635</v>
      </c>
      <c r="AW18" s="96" t="s">
        <v>74</v>
      </c>
      <c r="AX18" s="88" t="s">
        <v>86</v>
      </c>
      <c r="AY18" s="118" t="s">
        <v>1555</v>
      </c>
      <c r="AZ18" s="85" t="s">
        <v>66</v>
      </c>
      <c r="BA18" s="85" t="s">
        <v>66</v>
      </c>
    </row>
    <row r="19" spans="2:53" x14ac:dyDescent="0.25">
      <c r="B19" s="85">
        <v>2024</v>
      </c>
      <c r="C19" s="85">
        <v>891780111</v>
      </c>
      <c r="D19" s="86" t="s">
        <v>64</v>
      </c>
      <c r="E19" s="93" t="s">
        <v>1554</v>
      </c>
      <c r="F19" s="93" t="s">
        <v>1553</v>
      </c>
      <c r="G19" s="88">
        <v>0</v>
      </c>
      <c r="H19" s="88" t="s">
        <v>72</v>
      </c>
      <c r="I19" s="86" t="s">
        <v>65</v>
      </c>
      <c r="J19" s="87" t="s">
        <v>1552</v>
      </c>
      <c r="K19" s="87">
        <v>13750000</v>
      </c>
      <c r="L19" s="85" t="s">
        <v>67</v>
      </c>
      <c r="M19" s="206" t="s">
        <v>1551</v>
      </c>
      <c r="N19" s="93">
        <v>1083565949</v>
      </c>
      <c r="O19" s="87">
        <v>45</v>
      </c>
      <c r="P19" s="224">
        <v>45306</v>
      </c>
      <c r="Q19" s="87">
        <v>51700000</v>
      </c>
      <c r="R19" s="224">
        <v>45314</v>
      </c>
      <c r="S19" s="87">
        <v>13750000</v>
      </c>
      <c r="T19" s="88" t="s">
        <v>203</v>
      </c>
      <c r="U19" s="93">
        <v>37331294</v>
      </c>
      <c r="V19" s="125" t="s">
        <v>1515</v>
      </c>
      <c r="W19" s="224">
        <v>45314</v>
      </c>
      <c r="X19" s="224">
        <v>45314</v>
      </c>
      <c r="Y19" s="94" t="s">
        <v>74</v>
      </c>
      <c r="Z19" s="224">
        <v>45473</v>
      </c>
      <c r="AA19" s="93">
        <f t="shared" si="0"/>
        <v>159</v>
      </c>
      <c r="AB19" s="87">
        <v>0</v>
      </c>
      <c r="AC19" s="87">
        <v>0</v>
      </c>
      <c r="AD19" s="87">
        <v>0</v>
      </c>
      <c r="AE19" s="95" t="s">
        <v>74</v>
      </c>
      <c r="AF19" s="93">
        <f t="shared" si="1"/>
        <v>0</v>
      </c>
      <c r="AG19" s="87">
        <v>0</v>
      </c>
      <c r="AH19" s="87">
        <v>0</v>
      </c>
      <c r="AI19" s="92" t="s">
        <v>74</v>
      </c>
      <c r="AJ19" s="91">
        <v>0</v>
      </c>
      <c r="AK19" s="96" t="s">
        <v>74</v>
      </c>
      <c r="AL19" s="96" t="s">
        <v>74</v>
      </c>
      <c r="AM19" s="93">
        <f t="shared" si="2"/>
        <v>0</v>
      </c>
      <c r="AN19" s="93">
        <f>+K19+AC19-AH19</f>
        <v>13750000</v>
      </c>
      <c r="AO19" s="88" t="s">
        <v>66</v>
      </c>
      <c r="AP19" s="87">
        <v>13750000</v>
      </c>
      <c r="AQ19" s="88" t="s">
        <v>85</v>
      </c>
      <c r="AR19" s="87">
        <v>0</v>
      </c>
      <c r="AS19" s="96" t="s">
        <v>74</v>
      </c>
      <c r="AT19" s="117">
        <v>8750000</v>
      </c>
      <c r="AU19" s="126">
        <f t="shared" si="3"/>
        <v>5000000</v>
      </c>
      <c r="AV19" s="99">
        <f t="shared" si="4"/>
        <v>0.63636363636363635</v>
      </c>
      <c r="AW19" s="96" t="s">
        <v>74</v>
      </c>
      <c r="AX19" s="88" t="s">
        <v>86</v>
      </c>
      <c r="AY19" s="118" t="s">
        <v>1550</v>
      </c>
      <c r="AZ19" s="85" t="s">
        <v>66</v>
      </c>
      <c r="BA19" s="85" t="s">
        <v>66</v>
      </c>
    </row>
    <row r="20" spans="2:53" x14ac:dyDescent="0.25">
      <c r="B20" s="85">
        <v>2024</v>
      </c>
      <c r="C20" s="85">
        <v>891780111</v>
      </c>
      <c r="D20" s="86" t="s">
        <v>64</v>
      </c>
      <c r="E20" s="93" t="s">
        <v>1549</v>
      </c>
      <c r="F20" s="93" t="s">
        <v>1548</v>
      </c>
      <c r="G20" s="88">
        <v>0</v>
      </c>
      <c r="H20" s="88" t="s">
        <v>72</v>
      </c>
      <c r="I20" s="86" t="s">
        <v>65</v>
      </c>
      <c r="J20" s="87" t="s">
        <v>1547</v>
      </c>
      <c r="K20" s="87">
        <v>17600000</v>
      </c>
      <c r="L20" s="85" t="s">
        <v>67</v>
      </c>
      <c r="M20" s="206" t="s">
        <v>1546</v>
      </c>
      <c r="N20" s="93">
        <v>1221979591</v>
      </c>
      <c r="O20" s="87">
        <v>43</v>
      </c>
      <c r="P20" s="224">
        <v>45306</v>
      </c>
      <c r="Q20" s="87">
        <v>37950000</v>
      </c>
      <c r="R20" s="224">
        <v>45314</v>
      </c>
      <c r="S20" s="87">
        <v>17600000</v>
      </c>
      <c r="T20" s="88" t="s">
        <v>203</v>
      </c>
      <c r="U20" s="93">
        <v>57426458</v>
      </c>
      <c r="V20" s="125" t="s">
        <v>1449</v>
      </c>
      <c r="W20" s="224">
        <v>45314</v>
      </c>
      <c r="X20" s="224">
        <v>45314</v>
      </c>
      <c r="Y20" s="94" t="s">
        <v>74</v>
      </c>
      <c r="Z20" s="224">
        <v>45473</v>
      </c>
      <c r="AA20" s="93">
        <f t="shared" si="0"/>
        <v>159</v>
      </c>
      <c r="AB20" s="87">
        <v>0</v>
      </c>
      <c r="AC20" s="87">
        <v>0</v>
      </c>
      <c r="AD20" s="87">
        <v>0</v>
      </c>
      <c r="AE20" s="95" t="s">
        <v>74</v>
      </c>
      <c r="AF20" s="93">
        <f t="shared" si="1"/>
        <v>0</v>
      </c>
      <c r="AG20" s="87">
        <v>0</v>
      </c>
      <c r="AH20" s="87">
        <v>0</v>
      </c>
      <c r="AI20" s="92" t="s">
        <v>74</v>
      </c>
      <c r="AJ20" s="91">
        <v>0</v>
      </c>
      <c r="AK20" s="96" t="s">
        <v>74</v>
      </c>
      <c r="AL20" s="96" t="s">
        <v>74</v>
      </c>
      <c r="AM20" s="93">
        <f t="shared" si="2"/>
        <v>0</v>
      </c>
      <c r="AN20" s="93">
        <f>+K20+AC20-AH20</f>
        <v>17600000</v>
      </c>
      <c r="AO20" s="88" t="s">
        <v>66</v>
      </c>
      <c r="AP20" s="87">
        <v>17600000</v>
      </c>
      <c r="AQ20" s="88" t="s">
        <v>85</v>
      </c>
      <c r="AR20" s="87">
        <v>0</v>
      </c>
      <c r="AS20" s="96" t="s">
        <v>74</v>
      </c>
      <c r="AT20" s="117">
        <v>11200000</v>
      </c>
      <c r="AU20" s="126">
        <f t="shared" si="3"/>
        <v>6400000</v>
      </c>
      <c r="AV20" s="99">
        <f t="shared" si="4"/>
        <v>0.63636363636363635</v>
      </c>
      <c r="AW20" s="96" t="s">
        <v>74</v>
      </c>
      <c r="AX20" s="88" t="s">
        <v>86</v>
      </c>
      <c r="AY20" s="118" t="s">
        <v>1545</v>
      </c>
      <c r="AZ20" s="85" t="s">
        <v>66</v>
      </c>
      <c r="BA20" s="85" t="s">
        <v>66</v>
      </c>
    </row>
    <row r="21" spans="2:53" x14ac:dyDescent="0.25">
      <c r="B21" s="85">
        <v>2024</v>
      </c>
      <c r="C21" s="85">
        <v>891780111</v>
      </c>
      <c r="D21" s="86" t="s">
        <v>64</v>
      </c>
      <c r="E21" s="93" t="s">
        <v>1544</v>
      </c>
      <c r="F21" s="93" t="s">
        <v>1543</v>
      </c>
      <c r="G21" s="88">
        <v>0</v>
      </c>
      <c r="H21" s="88" t="s">
        <v>72</v>
      </c>
      <c r="I21" s="86" t="s">
        <v>65</v>
      </c>
      <c r="J21" s="87" t="s">
        <v>1542</v>
      </c>
      <c r="K21" s="87">
        <v>17067000</v>
      </c>
      <c r="L21" s="85" t="s">
        <v>67</v>
      </c>
      <c r="M21" s="206" t="s">
        <v>1541</v>
      </c>
      <c r="N21" s="93">
        <v>1082991569</v>
      </c>
      <c r="O21" s="87">
        <v>99</v>
      </c>
      <c r="P21" s="224">
        <v>45309</v>
      </c>
      <c r="Q21" s="87">
        <v>51201000</v>
      </c>
      <c r="R21" s="224">
        <v>45315</v>
      </c>
      <c r="S21" s="87">
        <v>17067000</v>
      </c>
      <c r="T21" s="88" t="s">
        <v>203</v>
      </c>
      <c r="U21" s="93">
        <v>37331294</v>
      </c>
      <c r="V21" s="125" t="s">
        <v>1515</v>
      </c>
      <c r="W21" s="224">
        <v>45315</v>
      </c>
      <c r="X21" s="224">
        <v>45315</v>
      </c>
      <c r="Y21" s="94" t="s">
        <v>74</v>
      </c>
      <c r="Z21" s="224">
        <v>45473</v>
      </c>
      <c r="AA21" s="93">
        <f t="shared" si="0"/>
        <v>158</v>
      </c>
      <c r="AB21" s="87">
        <v>0</v>
      </c>
      <c r="AC21" s="87">
        <v>0</v>
      </c>
      <c r="AD21" s="87">
        <v>0</v>
      </c>
      <c r="AE21" s="95" t="s">
        <v>74</v>
      </c>
      <c r="AF21" s="93">
        <f t="shared" si="1"/>
        <v>0</v>
      </c>
      <c r="AG21" s="87">
        <v>0</v>
      </c>
      <c r="AH21" s="87">
        <v>0</v>
      </c>
      <c r="AI21" s="92" t="s">
        <v>74</v>
      </c>
      <c r="AJ21" s="91">
        <v>0</v>
      </c>
      <c r="AK21" s="96" t="s">
        <v>74</v>
      </c>
      <c r="AL21" s="96" t="s">
        <v>74</v>
      </c>
      <c r="AM21" s="93">
        <f t="shared" si="2"/>
        <v>0</v>
      </c>
      <c r="AN21" s="93">
        <f>+K21+AC21-AH21</f>
        <v>17067000</v>
      </c>
      <c r="AO21" s="88" t="s">
        <v>66</v>
      </c>
      <c r="AP21" s="87">
        <v>17067000</v>
      </c>
      <c r="AQ21" s="88" t="s">
        <v>85</v>
      </c>
      <c r="AR21" s="87">
        <v>0</v>
      </c>
      <c r="AS21" s="96" t="s">
        <v>74</v>
      </c>
      <c r="AT21" s="117">
        <v>10667000</v>
      </c>
      <c r="AU21" s="126">
        <f t="shared" si="3"/>
        <v>6400000</v>
      </c>
      <c r="AV21" s="99">
        <f t="shared" si="4"/>
        <v>0.6250073240757017</v>
      </c>
      <c r="AW21" s="96" t="s">
        <v>74</v>
      </c>
      <c r="AX21" s="88" t="s">
        <v>86</v>
      </c>
      <c r="AY21" s="118" t="s">
        <v>1540</v>
      </c>
      <c r="AZ21" s="85" t="s">
        <v>66</v>
      </c>
      <c r="BA21" s="85" t="s">
        <v>66</v>
      </c>
    </row>
    <row r="22" spans="2:53" x14ac:dyDescent="0.25">
      <c r="B22" s="85">
        <v>2024</v>
      </c>
      <c r="C22" s="85">
        <v>891780111</v>
      </c>
      <c r="D22" s="86" t="s">
        <v>64</v>
      </c>
      <c r="E22" s="93" t="s">
        <v>1539</v>
      </c>
      <c r="F22" s="93" t="s">
        <v>1538</v>
      </c>
      <c r="G22" s="88">
        <v>0</v>
      </c>
      <c r="H22" s="88" t="s">
        <v>72</v>
      </c>
      <c r="I22" s="86" t="s">
        <v>65</v>
      </c>
      <c r="J22" s="87" t="s">
        <v>1537</v>
      </c>
      <c r="K22" s="87">
        <v>17067000</v>
      </c>
      <c r="L22" s="85" t="s">
        <v>67</v>
      </c>
      <c r="M22" s="206" t="s">
        <v>1536</v>
      </c>
      <c r="N22" s="93">
        <v>1082989749</v>
      </c>
      <c r="O22" s="87">
        <v>99</v>
      </c>
      <c r="P22" s="224">
        <v>45309</v>
      </c>
      <c r="Q22" s="87">
        <v>51201000</v>
      </c>
      <c r="R22" s="224">
        <v>45315</v>
      </c>
      <c r="S22" s="87">
        <v>17067000</v>
      </c>
      <c r="T22" s="88" t="s">
        <v>203</v>
      </c>
      <c r="U22" s="93">
        <v>37331294</v>
      </c>
      <c r="V22" s="125" t="s">
        <v>1515</v>
      </c>
      <c r="W22" s="224">
        <v>45315</v>
      </c>
      <c r="X22" s="224">
        <v>45315</v>
      </c>
      <c r="Y22" s="94" t="s">
        <v>74</v>
      </c>
      <c r="Z22" s="224">
        <v>45473</v>
      </c>
      <c r="AA22" s="93">
        <f t="shared" si="0"/>
        <v>158</v>
      </c>
      <c r="AB22" s="87">
        <v>0</v>
      </c>
      <c r="AC22" s="87">
        <v>0</v>
      </c>
      <c r="AD22" s="87">
        <v>0</v>
      </c>
      <c r="AE22" s="95" t="s">
        <v>74</v>
      </c>
      <c r="AF22" s="93">
        <f t="shared" si="1"/>
        <v>0</v>
      </c>
      <c r="AG22" s="87">
        <v>0</v>
      </c>
      <c r="AH22" s="87">
        <v>0</v>
      </c>
      <c r="AI22" s="92" t="s">
        <v>74</v>
      </c>
      <c r="AJ22" s="91">
        <v>0</v>
      </c>
      <c r="AK22" s="96" t="s">
        <v>74</v>
      </c>
      <c r="AL22" s="96" t="s">
        <v>74</v>
      </c>
      <c r="AM22" s="93">
        <f t="shared" si="2"/>
        <v>0</v>
      </c>
      <c r="AN22" s="93">
        <f>+K22+AC22-AH22</f>
        <v>17067000</v>
      </c>
      <c r="AO22" s="88" t="s">
        <v>66</v>
      </c>
      <c r="AP22" s="87">
        <v>17067000</v>
      </c>
      <c r="AQ22" s="88" t="s">
        <v>85</v>
      </c>
      <c r="AR22" s="87">
        <v>0</v>
      </c>
      <c r="AS22" s="96" t="s">
        <v>74</v>
      </c>
      <c r="AT22" s="117">
        <v>10667000</v>
      </c>
      <c r="AU22" s="126">
        <f t="shared" si="3"/>
        <v>6400000</v>
      </c>
      <c r="AV22" s="99">
        <f t="shared" si="4"/>
        <v>0.6250073240757017</v>
      </c>
      <c r="AW22" s="96" t="s">
        <v>74</v>
      </c>
      <c r="AX22" s="88" t="s">
        <v>86</v>
      </c>
      <c r="AY22" s="118" t="s">
        <v>1535</v>
      </c>
      <c r="AZ22" s="85" t="s">
        <v>66</v>
      </c>
      <c r="BA22" s="85" t="s">
        <v>66</v>
      </c>
    </row>
    <row r="23" spans="2:53" x14ac:dyDescent="0.25">
      <c r="B23" s="85">
        <v>2024</v>
      </c>
      <c r="C23" s="85">
        <v>891780111</v>
      </c>
      <c r="D23" s="86" t="s">
        <v>64</v>
      </c>
      <c r="E23" s="93" t="s">
        <v>1534</v>
      </c>
      <c r="F23" s="93" t="s">
        <v>1533</v>
      </c>
      <c r="G23" s="88">
        <v>0</v>
      </c>
      <c r="H23" s="88" t="s">
        <v>72</v>
      </c>
      <c r="I23" s="86" t="s">
        <v>65</v>
      </c>
      <c r="J23" s="87" t="s">
        <v>1532</v>
      </c>
      <c r="K23" s="87">
        <v>17067000</v>
      </c>
      <c r="L23" s="85" t="s">
        <v>67</v>
      </c>
      <c r="M23" s="206" t="s">
        <v>1531</v>
      </c>
      <c r="N23" s="93">
        <v>1083020130</v>
      </c>
      <c r="O23" s="87">
        <v>99</v>
      </c>
      <c r="P23" s="224">
        <v>45309</v>
      </c>
      <c r="Q23" s="87">
        <v>51201000</v>
      </c>
      <c r="R23" s="224">
        <v>45315</v>
      </c>
      <c r="S23" s="87">
        <v>17067000</v>
      </c>
      <c r="T23" s="88" t="s">
        <v>203</v>
      </c>
      <c r="U23" s="93">
        <v>37331294</v>
      </c>
      <c r="V23" s="125" t="s">
        <v>1515</v>
      </c>
      <c r="W23" s="224">
        <v>45315</v>
      </c>
      <c r="X23" s="224">
        <v>45315</v>
      </c>
      <c r="Y23" s="94" t="s">
        <v>74</v>
      </c>
      <c r="Z23" s="224">
        <v>45473</v>
      </c>
      <c r="AA23" s="93">
        <f t="shared" si="0"/>
        <v>158</v>
      </c>
      <c r="AB23" s="87">
        <v>0</v>
      </c>
      <c r="AC23" s="87">
        <v>0</v>
      </c>
      <c r="AD23" s="87">
        <v>0</v>
      </c>
      <c r="AE23" s="95" t="s">
        <v>74</v>
      </c>
      <c r="AF23" s="93">
        <f t="shared" si="1"/>
        <v>0</v>
      </c>
      <c r="AG23" s="87">
        <v>0</v>
      </c>
      <c r="AH23" s="87">
        <v>0</v>
      </c>
      <c r="AI23" s="92" t="s">
        <v>74</v>
      </c>
      <c r="AJ23" s="91">
        <v>0</v>
      </c>
      <c r="AK23" s="96" t="s">
        <v>74</v>
      </c>
      <c r="AL23" s="96" t="s">
        <v>74</v>
      </c>
      <c r="AM23" s="93">
        <f t="shared" si="2"/>
        <v>0</v>
      </c>
      <c r="AN23" s="93">
        <f>+K23+AC23-AH23</f>
        <v>17067000</v>
      </c>
      <c r="AO23" s="88" t="s">
        <v>66</v>
      </c>
      <c r="AP23" s="87">
        <v>17067000</v>
      </c>
      <c r="AQ23" s="88" t="s">
        <v>85</v>
      </c>
      <c r="AR23" s="87">
        <v>0</v>
      </c>
      <c r="AS23" s="96" t="s">
        <v>74</v>
      </c>
      <c r="AT23" s="117">
        <v>10667000</v>
      </c>
      <c r="AU23" s="126">
        <f t="shared" si="3"/>
        <v>6400000</v>
      </c>
      <c r="AV23" s="99">
        <f t="shared" si="4"/>
        <v>0.6250073240757017</v>
      </c>
      <c r="AW23" s="96" t="s">
        <v>74</v>
      </c>
      <c r="AX23" s="88" t="s">
        <v>86</v>
      </c>
      <c r="AY23" s="118" t="s">
        <v>1530</v>
      </c>
      <c r="AZ23" s="85" t="s">
        <v>66</v>
      </c>
      <c r="BA23" s="85" t="s">
        <v>66</v>
      </c>
    </row>
    <row r="24" spans="2:53" x14ac:dyDescent="0.25">
      <c r="B24" s="85">
        <v>2024</v>
      </c>
      <c r="C24" s="85">
        <v>891780111</v>
      </c>
      <c r="D24" s="86" t="s">
        <v>64</v>
      </c>
      <c r="E24" s="93" t="s">
        <v>1529</v>
      </c>
      <c r="F24" s="93" t="s">
        <v>1528</v>
      </c>
      <c r="G24" s="88">
        <v>0</v>
      </c>
      <c r="H24" s="88" t="s">
        <v>72</v>
      </c>
      <c r="I24" s="86" t="s">
        <v>65</v>
      </c>
      <c r="J24" s="87" t="s">
        <v>1527</v>
      </c>
      <c r="K24" s="87">
        <v>17067000</v>
      </c>
      <c r="L24" s="85" t="s">
        <v>67</v>
      </c>
      <c r="M24" s="206" t="s">
        <v>1526</v>
      </c>
      <c r="N24" s="93">
        <v>1082905242</v>
      </c>
      <c r="O24" s="87">
        <v>101</v>
      </c>
      <c r="P24" s="224">
        <v>45309</v>
      </c>
      <c r="Q24" s="87">
        <v>41067000</v>
      </c>
      <c r="R24" s="224">
        <v>45315</v>
      </c>
      <c r="S24" s="87">
        <v>17067000</v>
      </c>
      <c r="T24" s="88" t="s">
        <v>203</v>
      </c>
      <c r="U24" s="93">
        <v>37331294</v>
      </c>
      <c r="V24" s="125" t="s">
        <v>1515</v>
      </c>
      <c r="W24" s="224">
        <v>45315</v>
      </c>
      <c r="X24" s="224">
        <v>45315</v>
      </c>
      <c r="Y24" s="94" t="s">
        <v>74</v>
      </c>
      <c r="Z24" s="224">
        <v>45473</v>
      </c>
      <c r="AA24" s="93">
        <f t="shared" si="0"/>
        <v>158</v>
      </c>
      <c r="AB24" s="87">
        <v>0</v>
      </c>
      <c r="AC24" s="87">
        <v>0</v>
      </c>
      <c r="AD24" s="87">
        <v>0</v>
      </c>
      <c r="AE24" s="95" t="s">
        <v>74</v>
      </c>
      <c r="AF24" s="93">
        <f t="shared" si="1"/>
        <v>0</v>
      </c>
      <c r="AG24" s="87">
        <v>0</v>
      </c>
      <c r="AH24" s="87">
        <v>0</v>
      </c>
      <c r="AI24" s="92" t="s">
        <v>74</v>
      </c>
      <c r="AJ24" s="91">
        <v>0</v>
      </c>
      <c r="AK24" s="96" t="s">
        <v>74</v>
      </c>
      <c r="AL24" s="96" t="s">
        <v>74</v>
      </c>
      <c r="AM24" s="93">
        <f t="shared" si="2"/>
        <v>0</v>
      </c>
      <c r="AN24" s="93">
        <f>+K24+AC24-AH24</f>
        <v>17067000</v>
      </c>
      <c r="AO24" s="88" t="s">
        <v>66</v>
      </c>
      <c r="AP24" s="87">
        <v>17067000</v>
      </c>
      <c r="AQ24" s="88" t="s">
        <v>85</v>
      </c>
      <c r="AR24" s="87">
        <v>0</v>
      </c>
      <c r="AS24" s="96" t="s">
        <v>74</v>
      </c>
      <c r="AT24" s="117">
        <v>10667000</v>
      </c>
      <c r="AU24" s="126">
        <f t="shared" si="3"/>
        <v>6400000</v>
      </c>
      <c r="AV24" s="99">
        <f t="shared" si="4"/>
        <v>0.6250073240757017</v>
      </c>
      <c r="AW24" s="96" t="s">
        <v>74</v>
      </c>
      <c r="AX24" s="88" t="s">
        <v>86</v>
      </c>
      <c r="AY24" s="118" t="s">
        <v>1525</v>
      </c>
      <c r="AZ24" s="85" t="s">
        <v>66</v>
      </c>
      <c r="BA24" s="85" t="s">
        <v>66</v>
      </c>
    </row>
    <row r="25" spans="2:53" x14ac:dyDescent="0.25">
      <c r="B25" s="85">
        <v>2024</v>
      </c>
      <c r="C25" s="85">
        <v>891780111</v>
      </c>
      <c r="D25" s="86" t="s">
        <v>64</v>
      </c>
      <c r="E25" s="93" t="s">
        <v>1524</v>
      </c>
      <c r="F25" s="93" t="s">
        <v>1523</v>
      </c>
      <c r="G25" s="88">
        <v>0</v>
      </c>
      <c r="H25" s="88" t="s">
        <v>72</v>
      </c>
      <c r="I25" s="86" t="s">
        <v>65</v>
      </c>
      <c r="J25" s="87" t="s">
        <v>1522</v>
      </c>
      <c r="K25" s="87">
        <v>17067000</v>
      </c>
      <c r="L25" s="85" t="s">
        <v>67</v>
      </c>
      <c r="M25" s="206" t="s">
        <v>1521</v>
      </c>
      <c r="N25" s="93">
        <v>1151184718</v>
      </c>
      <c r="O25" s="87">
        <v>100</v>
      </c>
      <c r="P25" s="224">
        <v>45309</v>
      </c>
      <c r="Q25" s="87">
        <v>34134000</v>
      </c>
      <c r="R25" s="224">
        <v>45315</v>
      </c>
      <c r="S25" s="87">
        <v>17067000</v>
      </c>
      <c r="T25" s="88" t="s">
        <v>203</v>
      </c>
      <c r="U25" s="93">
        <v>57426458</v>
      </c>
      <c r="V25" s="125" t="s">
        <v>1449</v>
      </c>
      <c r="W25" s="224">
        <v>45315</v>
      </c>
      <c r="X25" s="224">
        <v>45315</v>
      </c>
      <c r="Y25" s="94" t="s">
        <v>74</v>
      </c>
      <c r="Z25" s="224">
        <v>45473</v>
      </c>
      <c r="AA25" s="93">
        <f t="shared" si="0"/>
        <v>158</v>
      </c>
      <c r="AB25" s="87">
        <v>0</v>
      </c>
      <c r="AC25" s="87">
        <v>0</v>
      </c>
      <c r="AD25" s="87">
        <v>0</v>
      </c>
      <c r="AE25" s="95" t="s">
        <v>74</v>
      </c>
      <c r="AF25" s="93">
        <f t="shared" si="1"/>
        <v>0</v>
      </c>
      <c r="AG25" s="87">
        <v>0</v>
      </c>
      <c r="AH25" s="87">
        <v>0</v>
      </c>
      <c r="AI25" s="92" t="s">
        <v>74</v>
      </c>
      <c r="AJ25" s="91">
        <v>0</v>
      </c>
      <c r="AK25" s="96" t="s">
        <v>74</v>
      </c>
      <c r="AL25" s="96" t="s">
        <v>74</v>
      </c>
      <c r="AM25" s="93">
        <f t="shared" si="2"/>
        <v>0</v>
      </c>
      <c r="AN25" s="93">
        <f>+K25+AC25-AH25</f>
        <v>17067000</v>
      </c>
      <c r="AO25" s="88" t="s">
        <v>66</v>
      </c>
      <c r="AP25" s="87">
        <v>17067000</v>
      </c>
      <c r="AQ25" s="88" t="s">
        <v>85</v>
      </c>
      <c r="AR25" s="87">
        <v>0</v>
      </c>
      <c r="AS25" s="96" t="s">
        <v>74</v>
      </c>
      <c r="AT25" s="117">
        <v>10667000</v>
      </c>
      <c r="AU25" s="126">
        <f t="shared" si="3"/>
        <v>6400000</v>
      </c>
      <c r="AV25" s="99">
        <f t="shared" si="4"/>
        <v>0.6250073240757017</v>
      </c>
      <c r="AW25" s="96" t="s">
        <v>74</v>
      </c>
      <c r="AX25" s="88" t="s">
        <v>86</v>
      </c>
      <c r="AY25" s="118" t="s">
        <v>1520</v>
      </c>
      <c r="AZ25" s="85" t="s">
        <v>66</v>
      </c>
      <c r="BA25" s="85" t="s">
        <v>66</v>
      </c>
    </row>
    <row r="26" spans="2:53" x14ac:dyDescent="0.25">
      <c r="B26" s="85">
        <v>2024</v>
      </c>
      <c r="C26" s="85">
        <v>891780111</v>
      </c>
      <c r="D26" s="86" t="s">
        <v>64</v>
      </c>
      <c r="E26" s="93" t="s">
        <v>1519</v>
      </c>
      <c r="F26" s="93" t="s">
        <v>1518</v>
      </c>
      <c r="G26" s="88">
        <v>0</v>
      </c>
      <c r="H26" s="88" t="s">
        <v>72</v>
      </c>
      <c r="I26" s="86" t="s">
        <v>65</v>
      </c>
      <c r="J26" s="87" t="s">
        <v>1517</v>
      </c>
      <c r="K26" s="87">
        <v>13200000</v>
      </c>
      <c r="L26" s="85" t="s">
        <v>67</v>
      </c>
      <c r="M26" s="206" t="s">
        <v>1516</v>
      </c>
      <c r="N26" s="93">
        <v>1082852286</v>
      </c>
      <c r="O26" s="87">
        <v>45</v>
      </c>
      <c r="P26" s="224">
        <v>45306</v>
      </c>
      <c r="Q26" s="87">
        <v>51700000</v>
      </c>
      <c r="R26" s="224">
        <v>45316</v>
      </c>
      <c r="S26" s="87">
        <v>13200000</v>
      </c>
      <c r="T26" s="88" t="s">
        <v>203</v>
      </c>
      <c r="U26" s="93">
        <v>37331294</v>
      </c>
      <c r="V26" s="125" t="s">
        <v>1515</v>
      </c>
      <c r="W26" s="224">
        <v>45316</v>
      </c>
      <c r="X26" s="224">
        <v>45316</v>
      </c>
      <c r="Y26" s="94" t="s">
        <v>74</v>
      </c>
      <c r="Z26" s="224">
        <v>45473</v>
      </c>
      <c r="AA26" s="93">
        <f t="shared" si="0"/>
        <v>157</v>
      </c>
      <c r="AB26" s="87">
        <v>0</v>
      </c>
      <c r="AC26" s="87">
        <v>0</v>
      </c>
      <c r="AD26" s="87">
        <v>0</v>
      </c>
      <c r="AE26" s="95" t="s">
        <v>74</v>
      </c>
      <c r="AF26" s="93">
        <f t="shared" si="1"/>
        <v>0</v>
      </c>
      <c r="AG26" s="87">
        <v>0</v>
      </c>
      <c r="AH26" s="87">
        <v>0</v>
      </c>
      <c r="AI26" s="92" t="s">
        <v>74</v>
      </c>
      <c r="AJ26" s="91">
        <v>0</v>
      </c>
      <c r="AK26" s="96" t="s">
        <v>74</v>
      </c>
      <c r="AL26" s="96" t="s">
        <v>74</v>
      </c>
      <c r="AM26" s="93">
        <f t="shared" si="2"/>
        <v>0</v>
      </c>
      <c r="AN26" s="93">
        <f>+K26+AC26-AH26</f>
        <v>13200000</v>
      </c>
      <c r="AO26" s="88" t="s">
        <v>66</v>
      </c>
      <c r="AP26" s="87">
        <v>13200000</v>
      </c>
      <c r="AQ26" s="88" t="s">
        <v>85</v>
      </c>
      <c r="AR26" s="87">
        <v>0</v>
      </c>
      <c r="AS26" s="96" t="s">
        <v>74</v>
      </c>
      <c r="AT26" s="117">
        <v>8400000</v>
      </c>
      <c r="AU26" s="126">
        <f t="shared" si="3"/>
        <v>4800000</v>
      </c>
      <c r="AV26" s="99">
        <f t="shared" si="4"/>
        <v>0.63636363636363635</v>
      </c>
      <c r="AW26" s="96" t="s">
        <v>74</v>
      </c>
      <c r="AX26" s="88" t="s">
        <v>86</v>
      </c>
      <c r="AY26" s="118" t="s">
        <v>1514</v>
      </c>
      <c r="AZ26" s="85" t="s">
        <v>66</v>
      </c>
      <c r="BA26" s="85" t="s">
        <v>66</v>
      </c>
    </row>
    <row r="27" spans="2:53" x14ac:dyDescent="0.25">
      <c r="B27" s="85">
        <v>2024</v>
      </c>
      <c r="C27" s="85">
        <v>891780111</v>
      </c>
      <c r="D27" s="86" t="s">
        <v>64</v>
      </c>
      <c r="E27" s="93" t="s">
        <v>1513</v>
      </c>
      <c r="F27" s="93" t="s">
        <v>1512</v>
      </c>
      <c r="G27" s="88">
        <v>0</v>
      </c>
      <c r="H27" s="88" t="s">
        <v>72</v>
      </c>
      <c r="I27" s="86" t="s">
        <v>65</v>
      </c>
      <c r="J27" s="87" t="s">
        <v>1511</v>
      </c>
      <c r="K27" s="87">
        <v>14166000</v>
      </c>
      <c r="L27" s="85" t="s">
        <v>67</v>
      </c>
      <c r="M27" s="206" t="s">
        <v>1510</v>
      </c>
      <c r="N27" s="93">
        <v>36726367</v>
      </c>
      <c r="O27" s="87">
        <v>147</v>
      </c>
      <c r="P27" s="224">
        <v>45315</v>
      </c>
      <c r="Q27" s="87">
        <v>14166000</v>
      </c>
      <c r="R27" s="224">
        <v>45321</v>
      </c>
      <c r="S27" s="87">
        <v>14166000</v>
      </c>
      <c r="T27" s="88" t="s">
        <v>203</v>
      </c>
      <c r="U27" s="93">
        <v>85472735</v>
      </c>
      <c r="V27" s="125" t="s">
        <v>1509</v>
      </c>
      <c r="W27" s="224">
        <v>45321</v>
      </c>
      <c r="X27" s="224">
        <v>45321</v>
      </c>
      <c r="Y27" s="94" t="s">
        <v>74</v>
      </c>
      <c r="Z27" s="224">
        <v>45471</v>
      </c>
      <c r="AA27" s="93">
        <f t="shared" si="0"/>
        <v>150</v>
      </c>
      <c r="AB27" s="87">
        <v>0</v>
      </c>
      <c r="AC27" s="87">
        <v>0</v>
      </c>
      <c r="AD27" s="87">
        <v>0</v>
      </c>
      <c r="AE27" s="95" t="s">
        <v>74</v>
      </c>
      <c r="AF27" s="93">
        <f t="shared" si="1"/>
        <v>0</v>
      </c>
      <c r="AG27" s="87">
        <v>0</v>
      </c>
      <c r="AH27" s="87">
        <v>0</v>
      </c>
      <c r="AI27" s="92" t="s">
        <v>74</v>
      </c>
      <c r="AJ27" s="91">
        <v>0</v>
      </c>
      <c r="AK27" s="96" t="s">
        <v>74</v>
      </c>
      <c r="AL27" s="96" t="s">
        <v>74</v>
      </c>
      <c r="AM27" s="93">
        <f t="shared" si="2"/>
        <v>0</v>
      </c>
      <c r="AN27" s="93">
        <f>+K27+AC27-AH27</f>
        <v>14166000</v>
      </c>
      <c r="AO27" s="88" t="s">
        <v>66</v>
      </c>
      <c r="AP27" s="87">
        <v>14166000</v>
      </c>
      <c r="AQ27" s="88" t="s">
        <v>85</v>
      </c>
      <c r="AR27" s="87">
        <v>0</v>
      </c>
      <c r="AS27" s="96" t="s">
        <v>74</v>
      </c>
      <c r="AT27" s="117">
        <v>9166000</v>
      </c>
      <c r="AU27" s="126">
        <f t="shared" si="3"/>
        <v>5000000</v>
      </c>
      <c r="AV27" s="99">
        <f t="shared" si="4"/>
        <v>0.64704221375123538</v>
      </c>
      <c r="AW27" s="96" t="s">
        <v>74</v>
      </c>
      <c r="AX27" s="88" t="s">
        <v>86</v>
      </c>
      <c r="AY27" s="118" t="s">
        <v>1508</v>
      </c>
      <c r="AZ27" s="85" t="s">
        <v>66</v>
      </c>
      <c r="BA27" s="85" t="s">
        <v>66</v>
      </c>
    </row>
    <row r="28" spans="2:53" x14ac:dyDescent="0.25">
      <c r="B28" s="85">
        <v>2024</v>
      </c>
      <c r="C28" s="85">
        <v>891780111</v>
      </c>
      <c r="D28" s="86" t="s">
        <v>64</v>
      </c>
      <c r="E28" s="93" t="s">
        <v>1507</v>
      </c>
      <c r="F28" s="93" t="s">
        <v>1506</v>
      </c>
      <c r="G28" s="88">
        <v>0</v>
      </c>
      <c r="H28" s="88" t="s">
        <v>72</v>
      </c>
      <c r="I28" s="86" t="s">
        <v>65</v>
      </c>
      <c r="J28" s="87" t="s">
        <v>1505</v>
      </c>
      <c r="K28" s="87">
        <v>11000000</v>
      </c>
      <c r="L28" s="85" t="s">
        <v>67</v>
      </c>
      <c r="M28" s="206" t="s">
        <v>1504</v>
      </c>
      <c r="N28" s="93">
        <v>36549178</v>
      </c>
      <c r="O28" s="87">
        <v>45</v>
      </c>
      <c r="P28" s="224">
        <v>45306</v>
      </c>
      <c r="Q28" s="87">
        <v>51700000</v>
      </c>
      <c r="R28" s="224">
        <v>45323</v>
      </c>
      <c r="S28" s="87">
        <v>11000000</v>
      </c>
      <c r="T28" s="88" t="s">
        <v>203</v>
      </c>
      <c r="U28" s="93">
        <v>57426458</v>
      </c>
      <c r="V28" s="125" t="s">
        <v>1449</v>
      </c>
      <c r="W28" s="224">
        <v>45323</v>
      </c>
      <c r="X28" s="224">
        <v>45323</v>
      </c>
      <c r="Y28" s="94" t="s">
        <v>74</v>
      </c>
      <c r="Z28" s="224">
        <v>45473</v>
      </c>
      <c r="AA28" s="93">
        <f t="shared" si="0"/>
        <v>150</v>
      </c>
      <c r="AB28" s="87">
        <v>0</v>
      </c>
      <c r="AC28" s="87">
        <v>0</v>
      </c>
      <c r="AD28" s="87">
        <v>0</v>
      </c>
      <c r="AE28" s="95" t="s">
        <v>74</v>
      </c>
      <c r="AF28" s="93">
        <f t="shared" si="1"/>
        <v>0</v>
      </c>
      <c r="AG28" s="87">
        <v>0</v>
      </c>
      <c r="AH28" s="87">
        <v>0</v>
      </c>
      <c r="AI28" s="92" t="s">
        <v>74</v>
      </c>
      <c r="AJ28" s="91">
        <v>0</v>
      </c>
      <c r="AK28" s="96" t="s">
        <v>74</v>
      </c>
      <c r="AL28" s="96" t="s">
        <v>74</v>
      </c>
      <c r="AM28" s="93">
        <f t="shared" si="2"/>
        <v>0</v>
      </c>
      <c r="AN28" s="93">
        <f>+K28+AC28-AH28</f>
        <v>11000000</v>
      </c>
      <c r="AO28" s="88" t="s">
        <v>66</v>
      </c>
      <c r="AP28" s="87">
        <v>11000000</v>
      </c>
      <c r="AQ28" s="88" t="s">
        <v>85</v>
      </c>
      <c r="AR28" s="87">
        <v>0</v>
      </c>
      <c r="AS28" s="96" t="s">
        <v>74</v>
      </c>
      <c r="AT28" s="117">
        <v>6600000</v>
      </c>
      <c r="AU28" s="126">
        <f t="shared" si="3"/>
        <v>4400000</v>
      </c>
      <c r="AV28" s="99">
        <f t="shared" si="4"/>
        <v>0.6</v>
      </c>
      <c r="AW28" s="96" t="s">
        <v>74</v>
      </c>
      <c r="AX28" s="88" t="s">
        <v>86</v>
      </c>
      <c r="AY28" s="118" t="s">
        <v>1503</v>
      </c>
      <c r="AZ28" s="85" t="s">
        <v>66</v>
      </c>
      <c r="BA28" s="85" t="s">
        <v>66</v>
      </c>
    </row>
    <row r="29" spans="2:53" x14ac:dyDescent="0.25">
      <c r="B29" s="85">
        <v>2024</v>
      </c>
      <c r="C29" s="85">
        <v>891780111</v>
      </c>
      <c r="D29" s="86" t="s">
        <v>64</v>
      </c>
      <c r="E29" s="93" t="s">
        <v>1502</v>
      </c>
      <c r="F29" s="93" t="s">
        <v>1501</v>
      </c>
      <c r="G29" s="88">
        <v>0</v>
      </c>
      <c r="H29" s="88" t="s">
        <v>72</v>
      </c>
      <c r="I29" s="86" t="s">
        <v>65</v>
      </c>
      <c r="J29" s="87" t="s">
        <v>1500</v>
      </c>
      <c r="K29" s="87">
        <v>24000000</v>
      </c>
      <c r="L29" s="85" t="s">
        <v>67</v>
      </c>
      <c r="M29" s="206" t="s">
        <v>1499</v>
      </c>
      <c r="N29" s="93">
        <v>7143983</v>
      </c>
      <c r="O29" s="87">
        <v>101</v>
      </c>
      <c r="P29" s="224">
        <v>45309</v>
      </c>
      <c r="Q29" s="87">
        <v>41067000</v>
      </c>
      <c r="R29" s="224">
        <v>45324</v>
      </c>
      <c r="S29" s="87">
        <v>24000000</v>
      </c>
      <c r="T29" s="88" t="s">
        <v>203</v>
      </c>
      <c r="U29" s="93">
        <v>57426458</v>
      </c>
      <c r="V29" s="125" t="s">
        <v>1449</v>
      </c>
      <c r="W29" s="224">
        <v>45324</v>
      </c>
      <c r="X29" s="224">
        <v>45324</v>
      </c>
      <c r="Y29" s="94" t="s">
        <v>74</v>
      </c>
      <c r="Z29" s="224">
        <v>45473</v>
      </c>
      <c r="AA29" s="93">
        <f t="shared" si="0"/>
        <v>149</v>
      </c>
      <c r="AB29" s="87">
        <v>0</v>
      </c>
      <c r="AC29" s="87">
        <v>0</v>
      </c>
      <c r="AD29" s="87">
        <v>0</v>
      </c>
      <c r="AE29" s="95" t="s">
        <v>74</v>
      </c>
      <c r="AF29" s="93">
        <f t="shared" si="1"/>
        <v>0</v>
      </c>
      <c r="AG29" s="87">
        <v>0</v>
      </c>
      <c r="AH29" s="87">
        <v>0</v>
      </c>
      <c r="AI29" s="92" t="s">
        <v>74</v>
      </c>
      <c r="AJ29" s="91">
        <v>0</v>
      </c>
      <c r="AK29" s="96" t="s">
        <v>74</v>
      </c>
      <c r="AL29" s="96" t="s">
        <v>74</v>
      </c>
      <c r="AM29" s="93">
        <f t="shared" si="2"/>
        <v>0</v>
      </c>
      <c r="AN29" s="93">
        <f>+K29+AC29-AH29</f>
        <v>24000000</v>
      </c>
      <c r="AO29" s="88" t="s">
        <v>66</v>
      </c>
      <c r="AP29" s="87">
        <v>24000000</v>
      </c>
      <c r="AQ29" s="88" t="s">
        <v>85</v>
      </c>
      <c r="AR29" s="87">
        <v>0</v>
      </c>
      <c r="AS29" s="96" t="s">
        <v>74</v>
      </c>
      <c r="AT29" s="117">
        <v>15000000</v>
      </c>
      <c r="AU29" s="126">
        <f t="shared" si="3"/>
        <v>9000000</v>
      </c>
      <c r="AV29" s="99">
        <f t="shared" si="4"/>
        <v>0.625</v>
      </c>
      <c r="AW29" s="96" t="s">
        <v>74</v>
      </c>
      <c r="AX29" s="88" t="s">
        <v>86</v>
      </c>
      <c r="AY29" s="118" t="s">
        <v>1498</v>
      </c>
      <c r="AZ29" s="85" t="s">
        <v>66</v>
      </c>
      <c r="BA29" s="85" t="s">
        <v>66</v>
      </c>
    </row>
    <row r="30" spans="2:53" x14ac:dyDescent="0.25">
      <c r="B30" s="85">
        <v>2024</v>
      </c>
      <c r="C30" s="85">
        <v>891780111</v>
      </c>
      <c r="D30" s="86" t="s">
        <v>64</v>
      </c>
      <c r="E30" s="93" t="s">
        <v>1497</v>
      </c>
      <c r="F30" s="93" t="s">
        <v>1496</v>
      </c>
      <c r="G30" s="88">
        <v>0</v>
      </c>
      <c r="H30" s="88" t="s">
        <v>72</v>
      </c>
      <c r="I30" s="86" t="s">
        <v>65</v>
      </c>
      <c r="J30" s="87" t="s">
        <v>1495</v>
      </c>
      <c r="K30" s="87">
        <v>10500000</v>
      </c>
      <c r="L30" s="85" t="s">
        <v>67</v>
      </c>
      <c r="M30" s="206" t="s">
        <v>1494</v>
      </c>
      <c r="N30" s="93">
        <v>1082841477</v>
      </c>
      <c r="O30" s="87">
        <v>44</v>
      </c>
      <c r="P30" s="224">
        <v>45306</v>
      </c>
      <c r="Q30" s="87">
        <v>40700000</v>
      </c>
      <c r="R30" s="224">
        <v>45327</v>
      </c>
      <c r="S30" s="87">
        <v>10500000</v>
      </c>
      <c r="T30" s="88" t="s">
        <v>203</v>
      </c>
      <c r="U30" s="93">
        <v>1082976788</v>
      </c>
      <c r="V30" s="125" t="s">
        <v>1463</v>
      </c>
      <c r="W30" s="224">
        <v>45324</v>
      </c>
      <c r="X30" s="224">
        <v>45327</v>
      </c>
      <c r="Y30" s="94" t="s">
        <v>74</v>
      </c>
      <c r="Z30" s="224">
        <v>45412</v>
      </c>
      <c r="AA30" s="93">
        <f t="shared" si="0"/>
        <v>85</v>
      </c>
      <c r="AB30" s="87">
        <v>0</v>
      </c>
      <c r="AC30" s="87">
        <v>0</v>
      </c>
      <c r="AD30" s="87">
        <v>0</v>
      </c>
      <c r="AE30" s="95" t="s">
        <v>74</v>
      </c>
      <c r="AF30" s="93">
        <f t="shared" si="1"/>
        <v>0</v>
      </c>
      <c r="AG30" s="87">
        <v>0</v>
      </c>
      <c r="AH30" s="87">
        <v>0</v>
      </c>
      <c r="AI30" s="92" t="s">
        <v>74</v>
      </c>
      <c r="AJ30" s="91">
        <v>0</v>
      </c>
      <c r="AK30" s="96" t="s">
        <v>74</v>
      </c>
      <c r="AL30" s="96" t="s">
        <v>74</v>
      </c>
      <c r="AM30" s="93">
        <f t="shared" si="2"/>
        <v>0</v>
      </c>
      <c r="AN30" s="93">
        <f>+K30+AC30-AH30</f>
        <v>10500000</v>
      </c>
      <c r="AO30" s="88" t="s">
        <v>66</v>
      </c>
      <c r="AP30" s="87">
        <v>10500000</v>
      </c>
      <c r="AQ30" s="88" t="s">
        <v>85</v>
      </c>
      <c r="AR30" s="87">
        <v>0</v>
      </c>
      <c r="AS30" s="96" t="s">
        <v>74</v>
      </c>
      <c r="AT30" s="117">
        <v>10500000</v>
      </c>
      <c r="AU30" s="126">
        <f t="shared" si="3"/>
        <v>0</v>
      </c>
      <c r="AV30" s="99">
        <f t="shared" si="4"/>
        <v>1</v>
      </c>
      <c r="AW30" s="96" t="s">
        <v>74</v>
      </c>
      <c r="AX30" s="88" t="s">
        <v>86</v>
      </c>
      <c r="AY30" s="118" t="s">
        <v>1493</v>
      </c>
      <c r="AZ30" s="85" t="s">
        <v>66</v>
      </c>
      <c r="BA30" s="85" t="s">
        <v>66</v>
      </c>
    </row>
    <row r="31" spans="2:53" x14ac:dyDescent="0.25">
      <c r="B31" s="85">
        <v>2024</v>
      </c>
      <c r="C31" s="85">
        <v>891780111</v>
      </c>
      <c r="D31" s="86" t="s">
        <v>64</v>
      </c>
      <c r="E31" s="93" t="s">
        <v>1492</v>
      </c>
      <c r="F31" s="93" t="s">
        <v>1491</v>
      </c>
      <c r="G31" s="88">
        <v>0</v>
      </c>
      <c r="H31" s="88" t="s">
        <v>72</v>
      </c>
      <c r="I31" s="86" t="s">
        <v>65</v>
      </c>
      <c r="J31" s="87" t="s">
        <v>1490</v>
      </c>
      <c r="K31" s="87">
        <v>8060000</v>
      </c>
      <c r="L31" s="85" t="s">
        <v>67</v>
      </c>
      <c r="M31" s="206" t="s">
        <v>1464</v>
      </c>
      <c r="N31" s="93">
        <v>84455243</v>
      </c>
      <c r="O31" s="91" t="s">
        <v>1489</v>
      </c>
      <c r="P31" s="224">
        <v>44967</v>
      </c>
      <c r="Q31" s="87" t="s">
        <v>1488</v>
      </c>
      <c r="R31" s="224">
        <v>45328</v>
      </c>
      <c r="S31" s="87">
        <v>8060000</v>
      </c>
      <c r="T31" s="88" t="s">
        <v>203</v>
      </c>
      <c r="U31" s="93">
        <v>1082976788</v>
      </c>
      <c r="V31" s="125" t="s">
        <v>1463</v>
      </c>
      <c r="W31" s="224">
        <v>45328</v>
      </c>
      <c r="X31" s="224">
        <v>45329</v>
      </c>
      <c r="Y31" s="94" t="s">
        <v>74</v>
      </c>
      <c r="Z31" s="224">
        <v>45380</v>
      </c>
      <c r="AA31" s="93">
        <f t="shared" si="0"/>
        <v>51</v>
      </c>
      <c r="AB31" s="87">
        <v>0</v>
      </c>
      <c r="AC31" s="87">
        <v>0</v>
      </c>
      <c r="AD31" s="87">
        <v>0</v>
      </c>
      <c r="AE31" s="95" t="s">
        <v>74</v>
      </c>
      <c r="AF31" s="93">
        <f t="shared" si="1"/>
        <v>0</v>
      </c>
      <c r="AG31" s="87">
        <v>0</v>
      </c>
      <c r="AH31" s="87">
        <v>0</v>
      </c>
      <c r="AI31" s="92" t="s">
        <v>74</v>
      </c>
      <c r="AJ31" s="91">
        <v>0</v>
      </c>
      <c r="AK31" s="96" t="s">
        <v>74</v>
      </c>
      <c r="AL31" s="96" t="s">
        <v>74</v>
      </c>
      <c r="AM31" s="93">
        <f t="shared" si="2"/>
        <v>0</v>
      </c>
      <c r="AN31" s="93">
        <f>+K31+AC31-AH31</f>
        <v>8060000</v>
      </c>
      <c r="AO31" s="88" t="s">
        <v>85</v>
      </c>
      <c r="AP31" s="87">
        <v>0</v>
      </c>
      <c r="AQ31" s="88" t="s">
        <v>85</v>
      </c>
      <c r="AR31" s="87">
        <v>0</v>
      </c>
      <c r="AS31" s="96" t="s">
        <v>74</v>
      </c>
      <c r="AT31" s="117">
        <v>8060000</v>
      </c>
      <c r="AU31" s="126">
        <f t="shared" si="3"/>
        <v>0</v>
      </c>
      <c r="AV31" s="99">
        <f t="shared" si="4"/>
        <v>1</v>
      </c>
      <c r="AW31" s="96" t="s">
        <v>74</v>
      </c>
      <c r="AX31" s="88" t="s">
        <v>86</v>
      </c>
      <c r="AY31" s="118" t="s">
        <v>1487</v>
      </c>
      <c r="AZ31" s="85" t="s">
        <v>66</v>
      </c>
      <c r="BA31" s="85" t="s">
        <v>66</v>
      </c>
    </row>
    <row r="32" spans="2:53" x14ac:dyDescent="0.25">
      <c r="B32" s="85">
        <v>2024</v>
      </c>
      <c r="C32" s="85">
        <v>891780111</v>
      </c>
      <c r="D32" s="86" t="s">
        <v>64</v>
      </c>
      <c r="E32" s="93" t="s">
        <v>1486</v>
      </c>
      <c r="F32" s="93" t="s">
        <v>1485</v>
      </c>
      <c r="G32" s="88">
        <v>0</v>
      </c>
      <c r="H32" s="88" t="s">
        <v>72</v>
      </c>
      <c r="I32" s="86" t="s">
        <v>65</v>
      </c>
      <c r="J32" s="87" t="s">
        <v>4018</v>
      </c>
      <c r="K32" s="87">
        <v>14400000</v>
      </c>
      <c r="L32" s="85" t="s">
        <v>67</v>
      </c>
      <c r="M32" s="206" t="s">
        <v>1484</v>
      </c>
      <c r="N32" s="93">
        <v>36722117</v>
      </c>
      <c r="O32" s="87">
        <v>100</v>
      </c>
      <c r="P32" s="224">
        <v>45309</v>
      </c>
      <c r="Q32" s="87">
        <v>34134000</v>
      </c>
      <c r="R32" s="224">
        <v>45338</v>
      </c>
      <c r="S32" s="87">
        <v>14400000</v>
      </c>
      <c r="T32" s="88" t="s">
        <v>203</v>
      </c>
      <c r="U32" s="93">
        <v>57426458</v>
      </c>
      <c r="V32" s="125" t="s">
        <v>1449</v>
      </c>
      <c r="W32" s="224">
        <v>45338</v>
      </c>
      <c r="X32" s="224">
        <v>45338</v>
      </c>
      <c r="Y32" s="94" t="s">
        <v>74</v>
      </c>
      <c r="Z32" s="224">
        <v>45473</v>
      </c>
      <c r="AA32" s="93">
        <f t="shared" si="0"/>
        <v>135</v>
      </c>
      <c r="AB32" s="87">
        <v>0</v>
      </c>
      <c r="AC32" s="87">
        <v>0</v>
      </c>
      <c r="AD32" s="87">
        <v>0</v>
      </c>
      <c r="AE32" s="95" t="s">
        <v>74</v>
      </c>
      <c r="AF32" s="93">
        <f t="shared" si="1"/>
        <v>0</v>
      </c>
      <c r="AG32" s="87">
        <v>0</v>
      </c>
      <c r="AH32" s="87">
        <v>0</v>
      </c>
      <c r="AI32" s="92" t="s">
        <v>74</v>
      </c>
      <c r="AJ32" s="91">
        <v>0</v>
      </c>
      <c r="AK32" s="96" t="s">
        <v>74</v>
      </c>
      <c r="AL32" s="96" t="s">
        <v>74</v>
      </c>
      <c r="AM32" s="93">
        <f t="shared" si="2"/>
        <v>0</v>
      </c>
      <c r="AN32" s="93">
        <f>+K32+AC32-AH32</f>
        <v>14400000</v>
      </c>
      <c r="AO32" s="88" t="s">
        <v>66</v>
      </c>
      <c r="AP32" s="87">
        <v>14400000</v>
      </c>
      <c r="AQ32" s="88" t="s">
        <v>85</v>
      </c>
      <c r="AR32" s="87">
        <v>0</v>
      </c>
      <c r="AS32" s="96" t="s">
        <v>74</v>
      </c>
      <c r="AT32" s="117">
        <v>8000000</v>
      </c>
      <c r="AU32" s="126">
        <f t="shared" si="3"/>
        <v>6400000</v>
      </c>
      <c r="AV32" s="99">
        <f t="shared" si="4"/>
        <v>0.55555555555555558</v>
      </c>
      <c r="AW32" s="96" t="s">
        <v>74</v>
      </c>
      <c r="AX32" s="88" t="s">
        <v>86</v>
      </c>
      <c r="AY32" s="118" t="s">
        <v>1483</v>
      </c>
      <c r="AZ32" s="85" t="s">
        <v>66</v>
      </c>
      <c r="BA32" s="85" t="s">
        <v>66</v>
      </c>
    </row>
    <row r="33" spans="2:53" s="115" customFormat="1" x14ac:dyDescent="0.25">
      <c r="B33" s="85">
        <v>2024</v>
      </c>
      <c r="C33" s="85">
        <v>891780111</v>
      </c>
      <c r="D33" s="86" t="s">
        <v>64</v>
      </c>
      <c r="E33" s="93" t="s">
        <v>1482</v>
      </c>
      <c r="F33" s="93" t="s">
        <v>1481</v>
      </c>
      <c r="G33" s="88">
        <v>0</v>
      </c>
      <c r="H33" s="88" t="s">
        <v>72</v>
      </c>
      <c r="I33" s="86" t="s">
        <v>65</v>
      </c>
      <c r="J33" s="87" t="s">
        <v>1480</v>
      </c>
      <c r="K33" s="87">
        <v>7500000</v>
      </c>
      <c r="L33" s="85" t="s">
        <v>67</v>
      </c>
      <c r="M33" s="206" t="s">
        <v>1479</v>
      </c>
      <c r="N33" s="93">
        <v>1082965808</v>
      </c>
      <c r="O33" s="87">
        <v>517</v>
      </c>
      <c r="P33" s="224">
        <v>45350</v>
      </c>
      <c r="Q33" s="87">
        <v>7500000</v>
      </c>
      <c r="R33" s="224">
        <v>45355</v>
      </c>
      <c r="S33" s="87">
        <v>7500000</v>
      </c>
      <c r="T33" s="88" t="s">
        <v>203</v>
      </c>
      <c r="U33" s="93">
        <v>57426458</v>
      </c>
      <c r="V33" s="125" t="s">
        <v>1449</v>
      </c>
      <c r="W33" s="224">
        <v>45355</v>
      </c>
      <c r="X33" s="224">
        <v>45355</v>
      </c>
      <c r="Y33" s="94" t="s">
        <v>74</v>
      </c>
      <c r="Z33" s="224">
        <v>45412</v>
      </c>
      <c r="AA33" s="93">
        <f t="shared" si="0"/>
        <v>57</v>
      </c>
      <c r="AB33" s="87">
        <v>0</v>
      </c>
      <c r="AC33" s="87">
        <v>0</v>
      </c>
      <c r="AD33" s="87">
        <v>0</v>
      </c>
      <c r="AE33" s="95" t="s">
        <v>74</v>
      </c>
      <c r="AF33" s="93">
        <f t="shared" si="1"/>
        <v>0</v>
      </c>
      <c r="AG33" s="87">
        <v>0</v>
      </c>
      <c r="AH33" s="87">
        <v>0</v>
      </c>
      <c r="AI33" s="92" t="s">
        <v>74</v>
      </c>
      <c r="AJ33" s="91">
        <v>0</v>
      </c>
      <c r="AK33" s="96" t="s">
        <v>74</v>
      </c>
      <c r="AL33" s="96" t="s">
        <v>74</v>
      </c>
      <c r="AM33" s="93">
        <f t="shared" si="2"/>
        <v>0</v>
      </c>
      <c r="AN33" s="93">
        <f>+K33+AC33-AH33</f>
        <v>7500000</v>
      </c>
      <c r="AO33" s="88" t="s">
        <v>66</v>
      </c>
      <c r="AP33" s="87">
        <v>7500000</v>
      </c>
      <c r="AQ33" s="88" t="s">
        <v>85</v>
      </c>
      <c r="AR33" s="87">
        <v>0</v>
      </c>
      <c r="AS33" s="96" t="s">
        <v>1462</v>
      </c>
      <c r="AT33" s="117">
        <v>7500000</v>
      </c>
      <c r="AU33" s="126">
        <f t="shared" si="3"/>
        <v>0</v>
      </c>
      <c r="AV33" s="99">
        <f t="shared" si="4"/>
        <v>1</v>
      </c>
      <c r="AW33" s="96" t="s">
        <v>1462</v>
      </c>
      <c r="AX33" s="88" t="s">
        <v>86</v>
      </c>
      <c r="AY33" s="118" t="s">
        <v>1478</v>
      </c>
      <c r="AZ33" s="85" t="s">
        <v>66</v>
      </c>
      <c r="BA33" s="85" t="s">
        <v>66</v>
      </c>
    </row>
    <row r="34" spans="2:53" s="115" customFormat="1" x14ac:dyDescent="0.25">
      <c r="B34" s="85">
        <v>2024</v>
      </c>
      <c r="C34" s="85">
        <v>891780111</v>
      </c>
      <c r="D34" s="86" t="s">
        <v>64</v>
      </c>
      <c r="E34" s="93" t="s">
        <v>1477</v>
      </c>
      <c r="F34" s="93" t="s">
        <v>1476</v>
      </c>
      <c r="G34" s="88">
        <v>0</v>
      </c>
      <c r="H34" s="88" t="s">
        <v>72</v>
      </c>
      <c r="I34" s="86" t="s">
        <v>65</v>
      </c>
      <c r="J34" s="87" t="s">
        <v>1475</v>
      </c>
      <c r="K34" s="87">
        <v>14000000</v>
      </c>
      <c r="L34" s="85" t="s">
        <v>67</v>
      </c>
      <c r="M34" s="206" t="s">
        <v>1442</v>
      </c>
      <c r="N34" s="93">
        <v>7144967</v>
      </c>
      <c r="O34" s="87">
        <v>440</v>
      </c>
      <c r="P34" s="224">
        <v>45344</v>
      </c>
      <c r="Q34" s="87">
        <v>14000000</v>
      </c>
      <c r="R34" s="224">
        <v>45366</v>
      </c>
      <c r="S34" s="87">
        <v>14000000</v>
      </c>
      <c r="T34" s="88" t="s">
        <v>203</v>
      </c>
      <c r="U34" s="93">
        <v>57426458</v>
      </c>
      <c r="V34" s="125" t="s">
        <v>1449</v>
      </c>
      <c r="W34" s="224">
        <v>45364</v>
      </c>
      <c r="X34" s="224">
        <v>45366</v>
      </c>
      <c r="Y34" s="224">
        <v>45366</v>
      </c>
      <c r="Z34" s="224">
        <v>45656</v>
      </c>
      <c r="AA34" s="93">
        <f t="shared" si="0"/>
        <v>290</v>
      </c>
      <c r="AB34" s="87">
        <v>0</v>
      </c>
      <c r="AC34" s="87">
        <v>0</v>
      </c>
      <c r="AD34" s="87">
        <v>0</v>
      </c>
      <c r="AE34" s="95" t="s">
        <v>74</v>
      </c>
      <c r="AF34" s="93">
        <f t="shared" si="1"/>
        <v>0</v>
      </c>
      <c r="AG34" s="87">
        <v>0</v>
      </c>
      <c r="AH34" s="87">
        <v>0</v>
      </c>
      <c r="AI34" s="92" t="s">
        <v>74</v>
      </c>
      <c r="AJ34" s="91">
        <v>0</v>
      </c>
      <c r="AK34" s="96" t="s">
        <v>74</v>
      </c>
      <c r="AL34" s="96" t="s">
        <v>74</v>
      </c>
      <c r="AM34" s="93">
        <f t="shared" si="2"/>
        <v>0</v>
      </c>
      <c r="AN34" s="93">
        <f>+K34+AC34-AH34</f>
        <v>14000000</v>
      </c>
      <c r="AO34" s="88" t="s">
        <v>66</v>
      </c>
      <c r="AP34" s="87">
        <v>14000000</v>
      </c>
      <c r="AQ34" s="88" t="s">
        <v>85</v>
      </c>
      <c r="AR34" s="87">
        <v>0</v>
      </c>
      <c r="AS34" s="96" t="s">
        <v>1455</v>
      </c>
      <c r="AT34" s="117"/>
      <c r="AU34" s="126">
        <f t="shared" si="3"/>
        <v>14000000</v>
      </c>
      <c r="AV34" s="99">
        <f t="shared" si="4"/>
        <v>0</v>
      </c>
      <c r="AW34" s="96" t="s">
        <v>1455</v>
      </c>
      <c r="AX34" s="88" t="s">
        <v>86</v>
      </c>
      <c r="AY34" s="118" t="s">
        <v>1474</v>
      </c>
      <c r="AZ34" s="85" t="s">
        <v>66</v>
      </c>
      <c r="BA34" s="85" t="s">
        <v>141</v>
      </c>
    </row>
    <row r="35" spans="2:53" s="115" customFormat="1" x14ac:dyDescent="0.25">
      <c r="B35" s="85">
        <v>2024</v>
      </c>
      <c r="C35" s="85">
        <v>891780111</v>
      </c>
      <c r="D35" s="86" t="s">
        <v>64</v>
      </c>
      <c r="E35" s="93" t="s">
        <v>1473</v>
      </c>
      <c r="F35" s="93" t="s">
        <v>1472</v>
      </c>
      <c r="G35" s="88">
        <v>0</v>
      </c>
      <c r="H35" s="88" t="s">
        <v>72</v>
      </c>
      <c r="I35" s="86" t="s">
        <v>65</v>
      </c>
      <c r="J35" s="87" t="s">
        <v>1471</v>
      </c>
      <c r="K35" s="87">
        <v>15000000</v>
      </c>
      <c r="L35" s="85" t="s">
        <v>67</v>
      </c>
      <c r="M35" s="206" t="s">
        <v>1470</v>
      </c>
      <c r="N35" s="93">
        <v>901758426</v>
      </c>
      <c r="O35" s="87">
        <v>672</v>
      </c>
      <c r="P35" s="224">
        <v>45364</v>
      </c>
      <c r="Q35" s="87">
        <v>15000000</v>
      </c>
      <c r="R35" s="224">
        <v>45371</v>
      </c>
      <c r="S35" s="87">
        <v>15000000</v>
      </c>
      <c r="T35" s="88" t="s">
        <v>203</v>
      </c>
      <c r="U35" s="93">
        <v>72175282</v>
      </c>
      <c r="V35" s="125" t="s">
        <v>1469</v>
      </c>
      <c r="W35" s="224">
        <v>45371</v>
      </c>
      <c r="X35" s="224">
        <v>45371</v>
      </c>
      <c r="Y35" s="94" t="s">
        <v>74</v>
      </c>
      <c r="Z35" s="224">
        <v>45402</v>
      </c>
      <c r="AA35" s="93">
        <f t="shared" si="0"/>
        <v>31</v>
      </c>
      <c r="AB35" s="87">
        <v>0</v>
      </c>
      <c r="AC35" s="87">
        <v>0</v>
      </c>
      <c r="AD35" s="87">
        <v>0</v>
      </c>
      <c r="AE35" s="95" t="s">
        <v>74</v>
      </c>
      <c r="AF35" s="93">
        <f t="shared" si="1"/>
        <v>0</v>
      </c>
      <c r="AG35" s="87">
        <v>0</v>
      </c>
      <c r="AH35" s="87">
        <v>0</v>
      </c>
      <c r="AI35" s="92" t="s">
        <v>74</v>
      </c>
      <c r="AJ35" s="91">
        <v>0</v>
      </c>
      <c r="AK35" s="96" t="s">
        <v>74</v>
      </c>
      <c r="AL35" s="96" t="s">
        <v>74</v>
      </c>
      <c r="AM35" s="93">
        <f t="shared" si="2"/>
        <v>0</v>
      </c>
      <c r="AN35" s="93">
        <f>+K35+AC35-AH35</f>
        <v>15000000</v>
      </c>
      <c r="AO35" s="88" t="s">
        <v>66</v>
      </c>
      <c r="AP35" s="87">
        <v>15000000</v>
      </c>
      <c r="AQ35" s="88" t="s">
        <v>85</v>
      </c>
      <c r="AR35" s="87">
        <v>0</v>
      </c>
      <c r="AS35" s="96" t="s">
        <v>1448</v>
      </c>
      <c r="AT35" s="117"/>
      <c r="AU35" s="126">
        <f t="shared" si="3"/>
        <v>15000000</v>
      </c>
      <c r="AV35" s="99">
        <f t="shared" si="4"/>
        <v>0</v>
      </c>
      <c r="AW35" s="96" t="s">
        <v>1448</v>
      </c>
      <c r="AX35" s="88" t="s">
        <v>86</v>
      </c>
      <c r="AY35" s="118" t="s">
        <v>1468</v>
      </c>
      <c r="AZ35" s="85" t="s">
        <v>66</v>
      </c>
      <c r="BA35" s="85" t="s">
        <v>141</v>
      </c>
    </row>
    <row r="36" spans="2:53" s="115" customFormat="1" x14ac:dyDescent="0.25">
      <c r="B36" s="85">
        <v>2024</v>
      </c>
      <c r="C36" s="85">
        <v>891780111</v>
      </c>
      <c r="D36" s="86" t="s">
        <v>64</v>
      </c>
      <c r="E36" s="93" t="s">
        <v>1467</v>
      </c>
      <c r="F36" s="93" t="s">
        <v>1466</v>
      </c>
      <c r="G36" s="88">
        <v>0</v>
      </c>
      <c r="H36" s="88" t="s">
        <v>72</v>
      </c>
      <c r="I36" s="86" t="s">
        <v>65</v>
      </c>
      <c r="J36" s="87" t="s">
        <v>1465</v>
      </c>
      <c r="K36" s="87">
        <v>18500000</v>
      </c>
      <c r="L36" s="85" t="s">
        <v>67</v>
      </c>
      <c r="M36" s="206" t="s">
        <v>1464</v>
      </c>
      <c r="N36" s="93">
        <v>84455243</v>
      </c>
      <c r="O36" s="87">
        <v>271</v>
      </c>
      <c r="P36" s="224">
        <v>45328</v>
      </c>
      <c r="Q36" s="87">
        <v>18500000</v>
      </c>
      <c r="R36" s="224">
        <v>45384</v>
      </c>
      <c r="S36" s="87">
        <v>18500000</v>
      </c>
      <c r="T36" s="88" t="s">
        <v>66</v>
      </c>
      <c r="U36" s="93">
        <v>1082976788</v>
      </c>
      <c r="V36" s="125" t="s">
        <v>1463</v>
      </c>
      <c r="W36" s="224">
        <v>45383</v>
      </c>
      <c r="X36" s="224">
        <v>45384</v>
      </c>
      <c r="Y36" s="94" t="s">
        <v>74</v>
      </c>
      <c r="Z36" s="224">
        <v>45534</v>
      </c>
      <c r="AA36" s="93">
        <f t="shared" si="0"/>
        <v>150</v>
      </c>
      <c r="AB36" s="87">
        <v>0</v>
      </c>
      <c r="AC36" s="87">
        <v>0</v>
      </c>
      <c r="AD36" s="87">
        <v>0</v>
      </c>
      <c r="AE36" s="95" t="s">
        <v>74</v>
      </c>
      <c r="AF36" s="93">
        <f t="shared" si="1"/>
        <v>0</v>
      </c>
      <c r="AG36" s="87">
        <v>0</v>
      </c>
      <c r="AH36" s="87">
        <v>0</v>
      </c>
      <c r="AI36" s="92" t="s">
        <v>1462</v>
      </c>
      <c r="AJ36" s="91">
        <v>0</v>
      </c>
      <c r="AK36" s="96" t="s">
        <v>74</v>
      </c>
      <c r="AL36" s="96" t="s">
        <v>74</v>
      </c>
      <c r="AM36" s="93">
        <f t="shared" si="2"/>
        <v>0</v>
      </c>
      <c r="AN36" s="93">
        <f>+K36+AC36-AH36</f>
        <v>18500000</v>
      </c>
      <c r="AO36" s="88" t="s">
        <v>66</v>
      </c>
      <c r="AP36" s="87">
        <v>18500000</v>
      </c>
      <c r="AQ36" s="88" t="s">
        <v>85</v>
      </c>
      <c r="AR36" s="87">
        <v>0</v>
      </c>
      <c r="AS36" s="96" t="s">
        <v>1461</v>
      </c>
      <c r="AT36" s="117">
        <v>3700000</v>
      </c>
      <c r="AU36" s="126">
        <f t="shared" si="3"/>
        <v>14800000</v>
      </c>
      <c r="AV36" s="99">
        <f t="shared" si="4"/>
        <v>0.2</v>
      </c>
      <c r="AW36" s="96" t="s">
        <v>1461</v>
      </c>
      <c r="AX36" s="88" t="s">
        <v>86</v>
      </c>
      <c r="AY36" s="118" t="s">
        <v>1460</v>
      </c>
      <c r="AZ36" s="85" t="s">
        <v>66</v>
      </c>
      <c r="BA36" s="85" t="s">
        <v>66</v>
      </c>
    </row>
    <row r="37" spans="2:53" s="115" customFormat="1" x14ac:dyDescent="0.25">
      <c r="B37" s="85">
        <v>2024</v>
      </c>
      <c r="C37" s="85">
        <v>891780111</v>
      </c>
      <c r="D37" s="86" t="s">
        <v>64</v>
      </c>
      <c r="E37" s="93" t="s">
        <v>1459</v>
      </c>
      <c r="F37" s="93" t="s">
        <v>1458</v>
      </c>
      <c r="G37" s="88">
        <v>0</v>
      </c>
      <c r="H37" s="88" t="s">
        <v>72</v>
      </c>
      <c r="I37" s="86" t="s">
        <v>65</v>
      </c>
      <c r="J37" s="87" t="s">
        <v>1457</v>
      </c>
      <c r="K37" s="87">
        <v>44000000</v>
      </c>
      <c r="L37" s="85" t="s">
        <v>67</v>
      </c>
      <c r="M37" s="206" t="s">
        <v>1456</v>
      </c>
      <c r="N37" s="93">
        <v>12561035</v>
      </c>
      <c r="O37" s="87">
        <v>737</v>
      </c>
      <c r="P37" s="224">
        <v>45370</v>
      </c>
      <c r="Q37" s="87">
        <v>44000000</v>
      </c>
      <c r="R37" s="224">
        <v>45385</v>
      </c>
      <c r="S37" s="87">
        <v>44000000</v>
      </c>
      <c r="T37" s="88" t="s">
        <v>66</v>
      </c>
      <c r="U37" s="93">
        <v>57426458</v>
      </c>
      <c r="V37" s="125" t="s">
        <v>1449</v>
      </c>
      <c r="W37" s="224">
        <v>45385</v>
      </c>
      <c r="X37" s="224">
        <v>45385</v>
      </c>
      <c r="Y37" s="94" t="s">
        <v>74</v>
      </c>
      <c r="Z37" s="224">
        <v>45656</v>
      </c>
      <c r="AA37" s="93">
        <f t="shared" si="0"/>
        <v>271</v>
      </c>
      <c r="AB37" s="87">
        <v>0</v>
      </c>
      <c r="AC37" s="87">
        <v>0</v>
      </c>
      <c r="AD37" s="87">
        <v>0</v>
      </c>
      <c r="AE37" s="95" t="s">
        <v>74</v>
      </c>
      <c r="AF37" s="93">
        <f t="shared" si="1"/>
        <v>0</v>
      </c>
      <c r="AG37" s="87">
        <v>0</v>
      </c>
      <c r="AH37" s="87">
        <v>0</v>
      </c>
      <c r="AI37" s="92" t="s">
        <v>1455</v>
      </c>
      <c r="AJ37" s="91">
        <v>0</v>
      </c>
      <c r="AK37" s="96" t="s">
        <v>74</v>
      </c>
      <c r="AL37" s="96" t="s">
        <v>74</v>
      </c>
      <c r="AM37" s="93">
        <f t="shared" si="2"/>
        <v>0</v>
      </c>
      <c r="AN37" s="93">
        <f>+K37+AC37-AH37</f>
        <v>44000000</v>
      </c>
      <c r="AO37" s="88" t="s">
        <v>66</v>
      </c>
      <c r="AP37" s="87">
        <v>44000000</v>
      </c>
      <c r="AQ37" s="88" t="s">
        <v>85</v>
      </c>
      <c r="AR37" s="87">
        <v>0</v>
      </c>
      <c r="AS37" s="96" t="s">
        <v>1454</v>
      </c>
      <c r="AT37" s="117"/>
      <c r="AU37" s="126">
        <f t="shared" si="3"/>
        <v>44000000</v>
      </c>
      <c r="AV37" s="99">
        <f t="shared" si="4"/>
        <v>0</v>
      </c>
      <c r="AW37" s="96" t="s">
        <v>1454</v>
      </c>
      <c r="AX37" s="88" t="s">
        <v>86</v>
      </c>
      <c r="AY37" s="118" t="s">
        <v>1453</v>
      </c>
      <c r="AZ37" s="85" t="s">
        <v>66</v>
      </c>
      <c r="BA37" s="85" t="s">
        <v>141</v>
      </c>
    </row>
    <row r="38" spans="2:53" s="115" customFormat="1" ht="15.75" thickBot="1" x14ac:dyDescent="0.3">
      <c r="B38" s="100">
        <v>2024</v>
      </c>
      <c r="C38" s="100">
        <v>891780111</v>
      </c>
      <c r="D38" s="101" t="s">
        <v>64</v>
      </c>
      <c r="E38" s="106" t="s">
        <v>1452</v>
      </c>
      <c r="F38" s="106" t="s">
        <v>1451</v>
      </c>
      <c r="G38" s="103">
        <v>0</v>
      </c>
      <c r="H38" s="103" t="s">
        <v>72</v>
      </c>
      <c r="I38" s="101" t="s">
        <v>65</v>
      </c>
      <c r="J38" s="102" t="s">
        <v>1450</v>
      </c>
      <c r="K38" s="102">
        <v>45060000</v>
      </c>
      <c r="L38" s="100" t="s">
        <v>67</v>
      </c>
      <c r="M38" s="219" t="s">
        <v>189</v>
      </c>
      <c r="N38" s="106">
        <v>900929739</v>
      </c>
      <c r="O38" s="102">
        <v>686</v>
      </c>
      <c r="P38" s="225">
        <v>45365</v>
      </c>
      <c r="Q38" s="102">
        <v>45060000</v>
      </c>
      <c r="R38" s="225">
        <v>45411</v>
      </c>
      <c r="S38" s="102">
        <v>45060000</v>
      </c>
      <c r="T38" s="103" t="s">
        <v>66</v>
      </c>
      <c r="U38" s="106">
        <v>57426458</v>
      </c>
      <c r="V38" s="131" t="s">
        <v>1449</v>
      </c>
      <c r="W38" s="225">
        <v>45411</v>
      </c>
      <c r="X38" s="225">
        <v>45412</v>
      </c>
      <c r="Y38" s="107" t="s">
        <v>74</v>
      </c>
      <c r="Z38" s="225">
        <v>45657</v>
      </c>
      <c r="AA38" s="106">
        <f t="shared" si="0"/>
        <v>245</v>
      </c>
      <c r="AB38" s="102">
        <v>0</v>
      </c>
      <c r="AC38" s="102">
        <v>0</v>
      </c>
      <c r="AD38" s="102">
        <v>0</v>
      </c>
      <c r="AE38" s="108" t="s">
        <v>74</v>
      </c>
      <c r="AF38" s="106">
        <f t="shared" si="1"/>
        <v>0</v>
      </c>
      <c r="AG38" s="102">
        <v>0</v>
      </c>
      <c r="AH38" s="102">
        <v>0</v>
      </c>
      <c r="AI38" s="109" t="s">
        <v>74</v>
      </c>
      <c r="AJ38" s="119">
        <v>0</v>
      </c>
      <c r="AK38" s="110" t="s">
        <v>74</v>
      </c>
      <c r="AL38" s="110" t="s">
        <v>74</v>
      </c>
      <c r="AM38" s="106">
        <f t="shared" si="2"/>
        <v>0</v>
      </c>
      <c r="AN38" s="106">
        <f>+K38+AC38-AH38</f>
        <v>45060000</v>
      </c>
      <c r="AO38" s="103" t="s">
        <v>66</v>
      </c>
      <c r="AP38" s="102">
        <v>45060000</v>
      </c>
      <c r="AQ38" s="103" t="s">
        <v>85</v>
      </c>
      <c r="AR38" s="102">
        <v>0</v>
      </c>
      <c r="AS38" s="110" t="s">
        <v>1448</v>
      </c>
      <c r="AT38" s="120"/>
      <c r="AU38" s="127">
        <f t="shared" si="3"/>
        <v>45060000</v>
      </c>
      <c r="AV38" s="128">
        <f t="shared" si="4"/>
        <v>0</v>
      </c>
      <c r="AW38" s="110" t="s">
        <v>1448</v>
      </c>
      <c r="AX38" s="103" t="s">
        <v>86</v>
      </c>
      <c r="AY38" s="121" t="s">
        <v>1447</v>
      </c>
      <c r="AZ38" s="100" t="s">
        <v>66</v>
      </c>
      <c r="BA38" s="100" t="s">
        <v>141</v>
      </c>
    </row>
    <row r="39" spans="2:53" s="23" customFormat="1" ht="15.75" thickBot="1" x14ac:dyDescent="0.3">
      <c r="B39" s="404" t="s">
        <v>68</v>
      </c>
      <c r="C39" s="405"/>
      <c r="D39" s="406"/>
      <c r="E39" s="31">
        <f>+SUBTOTAL(3,E8:E38)</f>
        <v>31</v>
      </c>
      <c r="F39" s="32"/>
      <c r="G39" s="33"/>
      <c r="H39" s="33"/>
      <c r="I39" s="33"/>
      <c r="J39" s="33"/>
      <c r="K39" s="34">
        <f>SUM(K8:K38)</f>
        <v>581571000</v>
      </c>
      <c r="L39" s="407"/>
      <c r="M39" s="408"/>
      <c r="N39" s="408"/>
      <c r="O39" s="408"/>
      <c r="P39" s="408"/>
      <c r="Q39" s="408"/>
      <c r="R39" s="408"/>
      <c r="S39" s="408"/>
      <c r="T39" s="408"/>
      <c r="U39" s="408"/>
      <c r="V39" s="408"/>
      <c r="W39" s="408"/>
      <c r="X39" s="408"/>
      <c r="Y39" s="408"/>
      <c r="Z39" s="408"/>
      <c r="AA39" s="409"/>
      <c r="AB39" s="35">
        <f>SUM(AB8:AB38)</f>
        <v>2</v>
      </c>
      <c r="AC39" s="36">
        <f>SUM(AC8:AC38)</f>
        <v>6300000</v>
      </c>
      <c r="AD39" s="36">
        <f>SUM(AD8:AD38)</f>
        <v>0</v>
      </c>
      <c r="AE39" s="37"/>
      <c r="AF39" s="36">
        <f>SUM(AF8:AF38)</f>
        <v>0</v>
      </c>
      <c r="AG39" s="36">
        <f>SUM(AG8:AG38)</f>
        <v>0</v>
      </c>
      <c r="AH39" s="38">
        <f>SUM(AH8:AH38)</f>
        <v>0</v>
      </c>
      <c r="AI39" s="37"/>
      <c r="AJ39" s="39">
        <f>SUM(AJ8:AJ38)</f>
        <v>0</v>
      </c>
      <c r="AK39" s="407"/>
      <c r="AL39" s="408"/>
      <c r="AM39" s="409"/>
      <c r="AN39" s="35">
        <f>SUM(AN8:AN38)</f>
        <v>587871000</v>
      </c>
      <c r="AO39" s="40"/>
      <c r="AP39" s="40"/>
      <c r="AQ39" s="37"/>
      <c r="AR39" s="36">
        <f>SUM(AR8:AR38)</f>
        <v>0</v>
      </c>
      <c r="AS39" s="37"/>
      <c r="AT39" s="42">
        <f>SUM(AT8:AT38)</f>
        <v>297211000</v>
      </c>
      <c r="AU39" s="42">
        <f>SUM(AU8:AU38)</f>
        <v>290660000</v>
      </c>
      <c r="AV39" s="407"/>
      <c r="AW39" s="408"/>
      <c r="AX39" s="408"/>
      <c r="AY39" s="408"/>
      <c r="AZ39" s="408"/>
      <c r="BA39" s="408"/>
    </row>
  </sheetData>
  <sheetProtection formatCells="0" formatColumns="0" formatRows="0" insertRows="0" deleteRows="0" autoFilter="0"/>
  <mergeCells count="22">
    <mergeCell ref="AV6:AX6"/>
    <mergeCell ref="AY6:BA6"/>
    <mergeCell ref="B39:D39"/>
    <mergeCell ref="L39:AA39"/>
    <mergeCell ref="AK39:AM39"/>
    <mergeCell ref="AV39:BA39"/>
    <mergeCell ref="W6:AA6"/>
    <mergeCell ref="AB6:AF6"/>
    <mergeCell ref="AG6:AI6"/>
    <mergeCell ref="AJ6:AM6"/>
    <mergeCell ref="R6:S6"/>
    <mergeCell ref="T6:V6"/>
    <mergeCell ref="AO6:AP6"/>
    <mergeCell ref="AQ6:AU6"/>
    <mergeCell ref="B3:C6"/>
    <mergeCell ref="D3:G4"/>
    <mergeCell ref="H3:I5"/>
    <mergeCell ref="F5:G5"/>
    <mergeCell ref="AB5:AM5"/>
    <mergeCell ref="E6:G6"/>
    <mergeCell ref="M6:N6"/>
    <mergeCell ref="O6:Q6"/>
  </mergeCells>
  <conditionalFormatting sqref="F5 E6">
    <cfRule type="containsText" dxfId="46"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38">
    <cfRule type="expression" dxfId="45" priority="2">
      <formula>+_xlfn.ISFORMULA(AA8)</formula>
    </cfRule>
  </conditionalFormatting>
  <conditionalFormatting sqref="AF8:AF38 AU8:AV38">
    <cfRule type="expression" dxfId="44" priority="3">
      <formula>+_xlfn.ISFORMULA(AF8)</formula>
    </cfRule>
  </conditionalFormatting>
  <conditionalFormatting sqref="AM8:AP38">
    <cfRule type="expression" dxfId="43" priority="1">
      <formula>+_xlfn.ISFORMULA(AM8)</formula>
    </cfRule>
  </conditionalFormatting>
  <dataValidations count="9">
    <dataValidation type="list" allowBlank="1" showInputMessage="1" showErrorMessage="1" sqref="AO8:AO38 T8:T38" xr:uid="{00000000-0002-0000-0000-000008000000}">
      <formula1>"SI,NO"</formula1>
    </dataValidation>
    <dataValidation type="list" allowBlank="1" showInputMessage="1" showErrorMessage="1" sqref="AZ8:AZ38" xr:uid="{00000000-0002-0000-0000-000007000000}">
      <formula1>"SI,NO HA INICIADO"</formula1>
    </dataValidation>
    <dataValidation type="list" allowBlank="1" showInputMessage="1" showErrorMessage="1" sqref="BA8:BA38" xr:uid="{00000000-0002-0000-0000-000006000000}">
      <formula1>"SI,NA por TIPO Contrato"</formula1>
    </dataValidation>
    <dataValidation type="list" allowBlank="1" showInputMessage="1" showErrorMessage="1" sqref="I8:I38" xr:uid="{00000000-0002-0000-0000-000005000000}">
      <formula1>"FUNCIONAMIENTO,INVERSION,OTROS"</formula1>
    </dataValidation>
    <dataValidation type="list" allowBlank="1" showInputMessage="1" showErrorMessage="1" sqref="L8:L38" xr:uid="{00000000-0002-0000-0000-000004000000}">
      <formula1>"DIRECTA"</formula1>
    </dataValidation>
    <dataValidation type="list" allowBlank="1" showInputMessage="1" showErrorMessage="1" sqref="H8:H38" xr:uid="{00000000-0002-0000-0000-000003000000}">
      <formula1>"OTRO SECTOR"</formula1>
    </dataValidation>
    <dataValidation type="list" allowBlank="1" showInputMessage="1" showErrorMessage="1" sqref="AX8:AX38" xr:uid="{00000000-0002-0000-0000-000002000000}">
      <formula1>"Por iniciar,En ejecucion,Suspendido,Terminado,Liquidado"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s>
  <hyperlinks>
    <hyperlink ref="AY9" r:id="rId1" xr:uid="{803D665F-C1FA-4533-B378-FC17B91A7DA3}"/>
    <hyperlink ref="AY10" r:id="rId2" xr:uid="{EAADA388-B263-4B92-BF51-2F325D9B64B5}"/>
    <hyperlink ref="AY11" r:id="rId3" xr:uid="{7AB1CD97-5A94-4428-BF1F-607FCBA7FACA}"/>
    <hyperlink ref="AY12" r:id="rId4" xr:uid="{DDDEDC79-70B7-404E-9B95-4E5C496BF094}"/>
    <hyperlink ref="AY13" r:id="rId5" xr:uid="{234E8CA1-A024-4FC9-85A7-332AB4A55E57}"/>
    <hyperlink ref="AY14" r:id="rId6" xr:uid="{501C5FD8-9524-46D8-BFBF-3EE410CBC216}"/>
    <hyperlink ref="AY15" r:id="rId7" xr:uid="{45A80DDE-F597-4366-A926-92EB46550F50}"/>
    <hyperlink ref="AY16" r:id="rId8" xr:uid="{00AF6585-AD63-460F-AA0E-47266C93C855}"/>
    <hyperlink ref="AY17" r:id="rId9" xr:uid="{F601B02E-D402-47A8-8CFC-D62A1E43B69B}"/>
    <hyperlink ref="AY19" r:id="rId10" xr:uid="{547B520B-16B4-4D88-8D23-819F492ACBB2}"/>
    <hyperlink ref="AY18" r:id="rId11" xr:uid="{A175AF1A-1577-4775-B21E-011286D4715D}"/>
    <hyperlink ref="AY20" r:id="rId12" xr:uid="{F5C3DB1E-2A94-47F1-96C1-88FD841B6328}"/>
    <hyperlink ref="AY21" r:id="rId13" xr:uid="{15064F78-1A95-409D-8374-AFCBEABC5371}"/>
    <hyperlink ref="AY22" r:id="rId14" xr:uid="{73C59207-CD2E-497C-9F29-10671C8D26DC}"/>
    <hyperlink ref="AY23" r:id="rId15" xr:uid="{34AEBA7B-FA95-4258-BA5D-C977F71EA440}"/>
    <hyperlink ref="AY24" r:id="rId16" xr:uid="{41AF7D6B-0049-4E17-AC49-153DEC0082B4}"/>
    <hyperlink ref="AY25" r:id="rId17" xr:uid="{4614FD87-F6C8-40F3-9F6E-94EC1AC4A30C}"/>
    <hyperlink ref="AY26" r:id="rId18" xr:uid="{B34B1206-43E8-46E6-A464-DC192637DAC3}"/>
    <hyperlink ref="AY27" r:id="rId19" xr:uid="{4E9FB0B0-9525-4762-AFE6-F993D64D0D27}"/>
    <hyperlink ref="AY34" r:id="rId20" xr:uid="{D29197A7-1970-4990-A5AB-71E4A4FE2254}"/>
    <hyperlink ref="AY35" r:id="rId21" xr:uid="{3A8C249E-F211-44DA-998D-9775A992B7FD}"/>
    <hyperlink ref="AY37" r:id="rId22" xr:uid="{26E6CC0E-F629-4409-838A-08D12DF11335}"/>
    <hyperlink ref="AY38" r:id="rId23" xr:uid="{1B65DD51-5652-4628-864B-DA7EC715DC20}"/>
  </hyperlinks>
  <pageMargins left="0.7" right="0.7" top="0.75" bottom="0.75" header="0.3" footer="0.3"/>
  <pageSetup orientation="portrait" horizontalDpi="300" verticalDpi="300" r:id="rId24"/>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46024-8B11-4CCC-A7F9-B20A70B15809}">
  <dimension ref="A1:BT11"/>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28515625" customWidth="1"/>
    <col min="6" max="6" width="15.7109375" customWidth="1"/>
    <col min="7" max="7" width="11.71093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22.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325000000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1446</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3" t="s">
        <v>1445</v>
      </c>
      <c r="F8" s="73" t="s">
        <v>1444</v>
      </c>
      <c r="G8" s="74">
        <v>0</v>
      </c>
      <c r="H8" s="74" t="s">
        <v>72</v>
      </c>
      <c r="I8" s="72" t="s">
        <v>65</v>
      </c>
      <c r="J8" s="75" t="s">
        <v>1443</v>
      </c>
      <c r="K8" s="73">
        <v>15000000</v>
      </c>
      <c r="L8" s="71" t="s">
        <v>67</v>
      </c>
      <c r="M8" s="75" t="s">
        <v>1442</v>
      </c>
      <c r="N8" s="76">
        <v>7144967</v>
      </c>
      <c r="O8" s="77">
        <v>249</v>
      </c>
      <c r="P8" s="78">
        <v>45324</v>
      </c>
      <c r="Q8" s="73">
        <v>15000000</v>
      </c>
      <c r="R8" s="78">
        <v>45341</v>
      </c>
      <c r="S8" s="73">
        <v>15000000</v>
      </c>
      <c r="T8" s="74" t="s">
        <v>203</v>
      </c>
      <c r="U8" s="328">
        <v>36718996</v>
      </c>
      <c r="V8" s="73" t="s">
        <v>1432</v>
      </c>
      <c r="W8" s="329">
        <v>45336</v>
      </c>
      <c r="X8" s="80">
        <v>45352</v>
      </c>
      <c r="Y8" s="80">
        <v>45336</v>
      </c>
      <c r="Z8" s="80">
        <v>45657</v>
      </c>
      <c r="AA8" s="79">
        <f>+IF(Y8="1800-01-01",Z8-X8,Z8-Y8)</f>
        <v>321</v>
      </c>
      <c r="AB8" s="73">
        <v>0</v>
      </c>
      <c r="AC8" s="73">
        <v>0</v>
      </c>
      <c r="AD8" s="73">
        <v>0</v>
      </c>
      <c r="AE8" s="81" t="s">
        <v>74</v>
      </c>
      <c r="AF8" s="79">
        <f>+IF(AE8="1800-01-01",0,AE8-Z8)</f>
        <v>0</v>
      </c>
      <c r="AG8" s="73">
        <v>0</v>
      </c>
      <c r="AH8" s="73">
        <v>0</v>
      </c>
      <c r="AI8" s="78" t="s">
        <v>74</v>
      </c>
      <c r="AJ8" s="74">
        <v>0</v>
      </c>
      <c r="AK8" s="78" t="s">
        <v>74</v>
      </c>
      <c r="AL8" s="78" t="s">
        <v>74</v>
      </c>
      <c r="AM8" s="79">
        <f>+IF(AK8="1800-01-01",0,AL8-AK8)</f>
        <v>0</v>
      </c>
      <c r="AN8" s="79">
        <f>+K8+AC8-AH8</f>
        <v>15000000</v>
      </c>
      <c r="AO8" s="74" t="s">
        <v>66</v>
      </c>
      <c r="AP8" s="73">
        <v>15000000</v>
      </c>
      <c r="AQ8" s="74" t="s">
        <v>85</v>
      </c>
      <c r="AR8" s="73">
        <v>0</v>
      </c>
      <c r="AS8" s="82" t="s">
        <v>74</v>
      </c>
      <c r="AT8" s="136">
        <v>0</v>
      </c>
      <c r="AU8" s="122">
        <f>AN8-AT8</f>
        <v>15000000</v>
      </c>
      <c r="AV8" s="123">
        <f>+IFERROR(AT8/AN8,"_")</f>
        <v>0</v>
      </c>
      <c r="AW8" s="82" t="s">
        <v>74</v>
      </c>
      <c r="AX8" s="74" t="s">
        <v>86</v>
      </c>
      <c r="AY8" s="327" t="s">
        <v>1441</v>
      </c>
      <c r="AZ8" s="71" t="s">
        <v>66</v>
      </c>
      <c r="BA8" s="71" t="s">
        <v>141</v>
      </c>
    </row>
    <row r="9" spans="1:72" s="12" customFormat="1" x14ac:dyDescent="0.25">
      <c r="B9" s="85">
        <v>2024</v>
      </c>
      <c r="C9" s="85">
        <v>891780111</v>
      </c>
      <c r="D9" s="86" t="s">
        <v>64</v>
      </c>
      <c r="E9" s="87" t="s">
        <v>1440</v>
      </c>
      <c r="F9" s="87" t="s">
        <v>1439</v>
      </c>
      <c r="G9" s="88">
        <v>0</v>
      </c>
      <c r="H9" s="88" t="s">
        <v>72</v>
      </c>
      <c r="I9" s="87" t="s">
        <v>65</v>
      </c>
      <c r="J9" s="87" t="s">
        <v>1434</v>
      </c>
      <c r="K9" s="87">
        <v>20000000</v>
      </c>
      <c r="L9" s="88" t="s">
        <v>67</v>
      </c>
      <c r="M9" s="87" t="s">
        <v>1438</v>
      </c>
      <c r="N9" s="87">
        <v>9009297397</v>
      </c>
      <c r="O9" s="87">
        <v>301</v>
      </c>
      <c r="P9" s="94">
        <v>45329</v>
      </c>
      <c r="Q9" s="87">
        <v>60000000</v>
      </c>
      <c r="R9" s="94">
        <v>45338</v>
      </c>
      <c r="S9" s="87">
        <v>20000000</v>
      </c>
      <c r="T9" s="88" t="s">
        <v>203</v>
      </c>
      <c r="U9" s="324">
        <v>36718996</v>
      </c>
      <c r="V9" s="87" t="s">
        <v>1432</v>
      </c>
      <c r="W9" s="330">
        <v>45338</v>
      </c>
      <c r="X9" s="94">
        <v>45352</v>
      </c>
      <c r="Y9" s="95" t="s">
        <v>74</v>
      </c>
      <c r="Z9" s="94">
        <v>45657</v>
      </c>
      <c r="AA9" s="93">
        <f>+IF(Y9="1800-01-01",Z9-X9,Z9-Y9)</f>
        <v>305</v>
      </c>
      <c r="AB9" s="87">
        <v>0</v>
      </c>
      <c r="AC9" s="87">
        <v>0</v>
      </c>
      <c r="AD9" s="87">
        <v>0</v>
      </c>
      <c r="AE9" s="88" t="s">
        <v>74</v>
      </c>
      <c r="AF9" s="93">
        <f>+IF(AE9="1800-01-01",0,AE9-Z9)</f>
        <v>0</v>
      </c>
      <c r="AG9" s="87">
        <v>0</v>
      </c>
      <c r="AH9" s="87">
        <v>0</v>
      </c>
      <c r="AI9" s="88" t="s">
        <v>74</v>
      </c>
      <c r="AJ9" s="88">
        <v>0</v>
      </c>
      <c r="AK9" s="88" t="s">
        <v>74</v>
      </c>
      <c r="AL9" s="88" t="s">
        <v>74</v>
      </c>
      <c r="AM9" s="93">
        <f>+IF(AK9="1800-01-01",0,AL9-AK9)</f>
        <v>0</v>
      </c>
      <c r="AN9" s="93">
        <f>+K9+AC9-AH9</f>
        <v>20000000</v>
      </c>
      <c r="AO9" s="88" t="s">
        <v>66</v>
      </c>
      <c r="AP9" s="87">
        <v>20000000</v>
      </c>
      <c r="AQ9" s="88" t="s">
        <v>85</v>
      </c>
      <c r="AR9" s="87">
        <v>0</v>
      </c>
      <c r="AS9" s="88" t="s">
        <v>74</v>
      </c>
      <c r="AT9" s="247">
        <v>0</v>
      </c>
      <c r="AU9" s="126">
        <f>AN9-AT9</f>
        <v>20000000</v>
      </c>
      <c r="AV9" s="99">
        <f>+IFERROR(AT9/AN9,"_")</f>
        <v>0</v>
      </c>
      <c r="AW9" s="88" t="s">
        <v>74</v>
      </c>
      <c r="AX9" s="88" t="s">
        <v>86</v>
      </c>
      <c r="AY9" s="70" t="s">
        <v>1437</v>
      </c>
      <c r="AZ9" s="85" t="s">
        <v>66</v>
      </c>
      <c r="BA9" s="85" t="s">
        <v>141</v>
      </c>
    </row>
    <row r="10" spans="1:72" s="12" customFormat="1" ht="15.75" thickBot="1" x14ac:dyDescent="0.3">
      <c r="B10" s="100">
        <v>2024</v>
      </c>
      <c r="C10" s="100">
        <v>891780111</v>
      </c>
      <c r="D10" s="101" t="s">
        <v>64</v>
      </c>
      <c r="E10" s="102" t="s">
        <v>1436</v>
      </c>
      <c r="F10" s="102" t="s">
        <v>1435</v>
      </c>
      <c r="G10" s="103">
        <v>0</v>
      </c>
      <c r="H10" s="103" t="s">
        <v>72</v>
      </c>
      <c r="I10" s="102" t="s">
        <v>65</v>
      </c>
      <c r="J10" s="102" t="s">
        <v>1434</v>
      </c>
      <c r="K10" s="102">
        <v>15000000</v>
      </c>
      <c r="L10" s="103" t="s">
        <v>67</v>
      </c>
      <c r="M10" s="104" t="s">
        <v>1433</v>
      </c>
      <c r="N10" s="102">
        <v>901094352</v>
      </c>
      <c r="O10" s="102">
        <v>301</v>
      </c>
      <c r="P10" s="107">
        <v>45329</v>
      </c>
      <c r="Q10" s="102">
        <v>60000000</v>
      </c>
      <c r="R10" s="107">
        <v>45373</v>
      </c>
      <c r="S10" s="102">
        <v>15000000</v>
      </c>
      <c r="T10" s="103" t="s">
        <v>203</v>
      </c>
      <c r="U10" s="331">
        <v>36718996</v>
      </c>
      <c r="V10" s="102" t="s">
        <v>1432</v>
      </c>
      <c r="W10" s="332">
        <v>45373</v>
      </c>
      <c r="X10" s="107">
        <v>45373</v>
      </c>
      <c r="Y10" s="108" t="s">
        <v>74</v>
      </c>
      <c r="Z10" s="107">
        <v>45657</v>
      </c>
      <c r="AA10" s="106">
        <f>+IF(Y10="1800-01-01",Z10-X10,Z10-Y10)</f>
        <v>284</v>
      </c>
      <c r="AB10" s="102">
        <v>0</v>
      </c>
      <c r="AC10" s="102">
        <v>0</v>
      </c>
      <c r="AD10" s="102">
        <v>0</v>
      </c>
      <c r="AE10" s="103" t="s">
        <v>74</v>
      </c>
      <c r="AF10" s="106">
        <f>+IF(AE10="1800-01-01",0,AE10-Z10)</f>
        <v>0</v>
      </c>
      <c r="AG10" s="102">
        <v>0</v>
      </c>
      <c r="AH10" s="102">
        <v>0</v>
      </c>
      <c r="AI10" s="103" t="s">
        <v>74</v>
      </c>
      <c r="AJ10" s="103">
        <v>0</v>
      </c>
      <c r="AK10" s="103" t="s">
        <v>74</v>
      </c>
      <c r="AL10" s="103" t="s">
        <v>74</v>
      </c>
      <c r="AM10" s="106">
        <f>+IF(AK10="1800-01-01",0,AL10-AK10)</f>
        <v>0</v>
      </c>
      <c r="AN10" s="106">
        <f>+K10+AC10-AH10</f>
        <v>15000000</v>
      </c>
      <c r="AO10" s="103" t="s">
        <v>66</v>
      </c>
      <c r="AP10" s="102">
        <v>15000000</v>
      </c>
      <c r="AQ10" s="103" t="s">
        <v>85</v>
      </c>
      <c r="AR10" s="102">
        <v>0</v>
      </c>
      <c r="AS10" s="103" t="s">
        <v>74</v>
      </c>
      <c r="AT10" s="249">
        <v>0</v>
      </c>
      <c r="AU10" s="127">
        <f>AN10-AT10</f>
        <v>15000000</v>
      </c>
      <c r="AV10" s="128">
        <f>+IFERROR(AT10/AN10,"_")</f>
        <v>0</v>
      </c>
      <c r="AW10" s="103" t="s">
        <v>74</v>
      </c>
      <c r="AX10" s="103" t="s">
        <v>86</v>
      </c>
      <c r="AY10" s="240" t="s">
        <v>1431</v>
      </c>
      <c r="AZ10" s="100" t="s">
        <v>66</v>
      </c>
      <c r="BA10" s="100" t="s">
        <v>141</v>
      </c>
    </row>
    <row r="11" spans="1:72" s="23" customFormat="1" ht="15.75" thickBot="1" x14ac:dyDescent="0.3">
      <c r="B11" s="404" t="s">
        <v>68</v>
      </c>
      <c r="C11" s="405"/>
      <c r="D11" s="406"/>
      <c r="E11" s="31">
        <f>+SUBTOTAL(3,E8:E10)</f>
        <v>3</v>
      </c>
      <c r="F11" s="32"/>
      <c r="G11" s="33"/>
      <c r="H11" s="33"/>
      <c r="I11" s="33"/>
      <c r="J11" s="33"/>
      <c r="K11" s="34">
        <f>SUM(K8:K10)</f>
        <v>50000000</v>
      </c>
      <c r="L11" s="407"/>
      <c r="M11" s="408"/>
      <c r="N11" s="408"/>
      <c r="O11" s="408"/>
      <c r="P11" s="408"/>
      <c r="Q11" s="408"/>
      <c r="R11" s="408"/>
      <c r="S11" s="408"/>
      <c r="T11" s="408"/>
      <c r="U11" s="408"/>
      <c r="V11" s="408"/>
      <c r="W11" s="408"/>
      <c r="X11" s="408"/>
      <c r="Y11" s="408"/>
      <c r="Z11" s="408"/>
      <c r="AA11" s="409"/>
      <c r="AB11" s="35">
        <f>SUM(AB8:AB10)</f>
        <v>0</v>
      </c>
      <c r="AC11" s="36">
        <f>SUM(AC8:AC10)</f>
        <v>0</v>
      </c>
      <c r="AD11" s="36">
        <f>SUM(AD8:AD10)</f>
        <v>0</v>
      </c>
      <c r="AE11" s="37"/>
      <c r="AF11" s="36">
        <f>SUM(AF8:AF10)</f>
        <v>0</v>
      </c>
      <c r="AG11" s="36">
        <f>SUM(AG8:AG10)</f>
        <v>0</v>
      </c>
      <c r="AH11" s="38">
        <f>SUM(AH8:AH10)</f>
        <v>0</v>
      </c>
      <c r="AI11" s="37"/>
      <c r="AJ11" s="39">
        <f>SUM(AJ8:AJ10)</f>
        <v>0</v>
      </c>
      <c r="AK11" s="407"/>
      <c r="AL11" s="408"/>
      <c r="AM11" s="409"/>
      <c r="AN11" s="35">
        <f>SUM(AN8:AN10)</f>
        <v>50000000</v>
      </c>
      <c r="AO11" s="37"/>
      <c r="AP11" s="40"/>
      <c r="AQ11" s="37"/>
      <c r="AR11" s="36">
        <f>SUM(AR8:AR10)</f>
        <v>0</v>
      </c>
      <c r="AS11" s="37"/>
      <c r="AT11" s="41">
        <f>SUM(AT8:AT10)</f>
        <v>0</v>
      </c>
      <c r="AU11" s="42">
        <f>SUM(AU8:AU10)</f>
        <v>50000000</v>
      </c>
      <c r="AV11" s="407"/>
      <c r="AW11" s="408"/>
      <c r="AX11" s="408"/>
      <c r="AY11" s="408"/>
      <c r="AZ11" s="408"/>
      <c r="BA11" s="408"/>
    </row>
  </sheetData>
  <sheetProtection formatCells="0" formatColumns="0" formatRows="0" insertRows="0" deleteRows="0" autoFilter="0"/>
  <mergeCells count="22">
    <mergeCell ref="B3:C6"/>
    <mergeCell ref="D3:G4"/>
    <mergeCell ref="H3:I5"/>
    <mergeCell ref="E6:G6"/>
    <mergeCell ref="AV11:BA11"/>
    <mergeCell ref="AO6:AP6"/>
    <mergeCell ref="B11:D11"/>
    <mergeCell ref="L11:AA11"/>
    <mergeCell ref="AY6:BA6"/>
    <mergeCell ref="M6:N6"/>
    <mergeCell ref="O6:Q6"/>
    <mergeCell ref="R6:S6"/>
    <mergeCell ref="AK11:AM11"/>
    <mergeCell ref="T6:V6"/>
    <mergeCell ref="AV6:AX6"/>
    <mergeCell ref="AQ6:AU6"/>
    <mergeCell ref="F5:G5"/>
    <mergeCell ref="AB5:AM5"/>
    <mergeCell ref="W6:AA6"/>
    <mergeCell ref="AB6:AF6"/>
    <mergeCell ref="AG6:AI6"/>
    <mergeCell ref="AJ6:AM6"/>
  </mergeCells>
  <conditionalFormatting sqref="F5 E6">
    <cfRule type="containsText" dxfId="11"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10" priority="1">
      <formula>+_xlfn.ISFORMULA(AA8)</formula>
    </cfRule>
  </conditionalFormatting>
  <dataValidations count="9">
    <dataValidation type="list" allowBlank="1" showInputMessage="1" showErrorMessage="1" sqref="AX8:AX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0"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O8:AO10 AQ8:AQ10 T8:T10" xr:uid="{301B71B2-D3E4-4E77-88BC-DCB7485E0C66}">
      <formula1>"SI,NO"</formula1>
    </dataValidation>
  </dataValidations>
  <hyperlinks>
    <hyperlink ref="AY8" r:id="rId1" xr:uid="{00B27259-55B0-4190-A2BC-03D93D89270A}"/>
    <hyperlink ref="AY9" r:id="rId2" xr:uid="{B17F40E2-C67E-42D4-A868-56687F1AEC6D}"/>
    <hyperlink ref="AY10" r:id="rId3" xr:uid="{7166DEE1-82C5-4487-B7A6-285F991CDBF0}"/>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8CAF-C406-4A3F-909E-20269410A156}">
  <dimension ref="A1:BT120"/>
  <sheetViews>
    <sheetView showGridLines="0" zoomScale="90" zoomScaleNormal="90" workbookViewId="0">
      <selection activeCell="I12" sqref="I12"/>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0.42578125" customWidth="1"/>
    <col min="6" max="6" width="16.85546875" bestFit="1" customWidth="1"/>
    <col min="7" max="7" width="20.5703125" customWidth="1"/>
    <col min="8" max="8" width="16.5703125" customWidth="1"/>
    <col min="9" max="9" width="20.140625" customWidth="1"/>
    <col min="10" max="10" width="18.42578125" customWidth="1"/>
    <col min="11" max="11" width="21" customWidth="1"/>
    <col min="12" max="12" width="16.85546875" customWidth="1"/>
    <col min="13" max="13" width="22.42578125" customWidth="1"/>
    <col min="14" max="14" width="16.42578125" customWidth="1"/>
    <col min="15" max="15" width="9.28515625" style="185" customWidth="1"/>
    <col min="16" max="16" width="12.42578125" customWidth="1"/>
    <col min="17" max="17" width="14.7109375" style="185" customWidth="1"/>
    <col min="18" max="18" width="13.85546875" customWidth="1"/>
    <col min="19" max="19" width="18" customWidth="1"/>
    <col min="20" max="20" width="14.140625" customWidth="1"/>
    <col min="21" max="21" width="14.42578125" customWidth="1"/>
    <col min="22" max="22" width="17.140625" customWidth="1"/>
    <col min="23" max="23" width="13.85546875" style="185" customWidth="1"/>
    <col min="24" max="24" width="14.42578125" style="185" customWidth="1"/>
    <col min="25" max="25" width="13.85546875" style="185" customWidth="1"/>
    <col min="26" max="26" width="13.5703125" style="185" customWidth="1"/>
    <col min="27" max="27" width="13.28515625" customWidth="1"/>
    <col min="28" max="28" width="10" customWidth="1"/>
    <col min="29" max="29" width="10.28515625" customWidth="1"/>
    <col min="30" max="30" width="11.5703125" customWidth="1"/>
    <col min="31" max="31" width="13.28515625" customWidth="1"/>
    <col min="32" max="32" width="13.5703125" customWidth="1"/>
    <col min="33" max="33" width="14.7109375" customWidth="1"/>
    <col min="34" max="34" width="12.5703125" customWidth="1"/>
    <col min="35" max="35" width="13.85546875" customWidth="1"/>
    <col min="36" max="36" width="14.28515625" customWidth="1"/>
    <col min="37" max="38" width="13.28515625" customWidth="1"/>
    <col min="39" max="39" width="14" customWidth="1"/>
    <col min="40" max="40" width="15.5703125" customWidth="1"/>
    <col min="41" max="42" width="14.85546875" customWidth="1"/>
    <col min="43" max="43" width="14.7109375" customWidth="1"/>
    <col min="44" max="45" width="14.28515625" customWidth="1"/>
    <col min="46" max="46" width="13.42578125" customWidth="1"/>
    <col min="47" max="47" width="12" customWidth="1"/>
    <col min="48" max="48" width="15.28515625" customWidth="1"/>
    <col min="49" max="49" width="14.42578125" customWidth="1"/>
    <col min="50" max="50" width="12.42578125" customWidth="1"/>
    <col min="53" max="53" width="23.710937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217"/>
      <c r="P3" s="5"/>
      <c r="Q3" s="217"/>
      <c r="R3" s="5"/>
      <c r="S3" s="5"/>
      <c r="T3" s="5"/>
      <c r="U3" s="5"/>
      <c r="V3" s="6"/>
      <c r="W3" s="216"/>
      <c r="X3" s="217"/>
      <c r="Y3" s="216"/>
      <c r="Z3" s="217"/>
      <c r="AA3" s="6"/>
      <c r="AB3" s="5"/>
      <c r="AC3" s="6"/>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3000</v>
      </c>
      <c r="K4" s="4" t="s">
        <v>1</v>
      </c>
      <c r="L4" s="5"/>
      <c r="M4" s="5"/>
      <c r="N4" s="5"/>
      <c r="O4" s="217"/>
      <c r="P4" s="5"/>
      <c r="Q4" s="217"/>
      <c r="R4" s="5"/>
      <c r="S4" s="5"/>
      <c r="T4" s="5"/>
      <c r="U4" s="5"/>
      <c r="V4" s="6"/>
      <c r="W4" s="216"/>
      <c r="X4" s="217"/>
      <c r="Y4" s="216"/>
      <c r="Z4" s="217"/>
      <c r="AA4" s="6"/>
      <c r="AB4" s="5"/>
      <c r="AC4" s="6"/>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3900000000</v>
      </c>
      <c r="K5" s="11" t="s">
        <v>3</v>
      </c>
      <c r="L5" s="5"/>
      <c r="M5" s="5"/>
      <c r="N5" s="5"/>
      <c r="O5" s="217"/>
      <c r="P5" s="5"/>
      <c r="Q5" s="217"/>
      <c r="R5" s="5"/>
      <c r="S5" s="5"/>
      <c r="T5" s="5"/>
      <c r="U5" s="5"/>
      <c r="V5" s="6"/>
      <c r="W5" s="216"/>
      <c r="X5" s="216"/>
      <c r="Y5" s="216"/>
      <c r="Z5" s="21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32.25" customHeight="1" thickBot="1" x14ac:dyDescent="0.3">
      <c r="B6" s="416"/>
      <c r="C6" s="417"/>
      <c r="D6" s="13" t="s">
        <v>5</v>
      </c>
      <c r="E6" s="399" t="s">
        <v>4017</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4016</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64.5" thickBot="1" x14ac:dyDescent="0.3">
      <c r="A7" s="14"/>
      <c r="B7" s="58" t="s">
        <v>16</v>
      </c>
      <c r="C7" s="59" t="s">
        <v>17</v>
      </c>
      <c r="D7" s="65" t="s">
        <v>18</v>
      </c>
      <c r="E7" s="66" t="s">
        <v>19</v>
      </c>
      <c r="F7" s="66" t="s">
        <v>20</v>
      </c>
      <c r="G7" s="65" t="s">
        <v>21</v>
      </c>
      <c r="H7" s="58" t="s">
        <v>22</v>
      </c>
      <c r="I7" s="58" t="s">
        <v>71</v>
      </c>
      <c r="J7" s="58" t="s">
        <v>23</v>
      </c>
      <c r="K7" s="58" t="s">
        <v>24</v>
      </c>
      <c r="L7" s="58" t="s">
        <v>25</v>
      </c>
      <c r="M7" s="58" t="s">
        <v>26</v>
      </c>
      <c r="N7" s="59" t="s">
        <v>27</v>
      </c>
      <c r="O7" s="59" t="s">
        <v>28</v>
      </c>
      <c r="P7" s="58" t="s">
        <v>29</v>
      </c>
      <c r="Q7" s="58" t="s">
        <v>30</v>
      </c>
      <c r="R7" s="58" t="s">
        <v>31</v>
      </c>
      <c r="S7" s="58" t="s">
        <v>32</v>
      </c>
      <c r="T7" s="58" t="s">
        <v>33</v>
      </c>
      <c r="U7" s="59" t="s">
        <v>34</v>
      </c>
      <c r="V7" s="58" t="s">
        <v>35</v>
      </c>
      <c r="W7" s="58" t="s">
        <v>69</v>
      </c>
      <c r="X7" s="58" t="s">
        <v>36</v>
      </c>
      <c r="Y7" s="58" t="s">
        <v>37</v>
      </c>
      <c r="Z7" s="64" t="s">
        <v>38</v>
      </c>
      <c r="AA7" s="63" t="s">
        <v>39</v>
      </c>
      <c r="AB7" s="58" t="s">
        <v>40</v>
      </c>
      <c r="AC7" s="58" t="s">
        <v>41</v>
      </c>
      <c r="AD7" s="58" t="s">
        <v>42</v>
      </c>
      <c r="AE7" s="64" t="s">
        <v>4015</v>
      </c>
      <c r="AF7" s="63" t="s">
        <v>44</v>
      </c>
      <c r="AG7" s="58" t="s">
        <v>4014</v>
      </c>
      <c r="AH7" s="58" t="s">
        <v>46</v>
      </c>
      <c r="AI7" s="64" t="s">
        <v>47</v>
      </c>
      <c r="AJ7" s="58" t="s">
        <v>48</v>
      </c>
      <c r="AK7" s="64" t="s">
        <v>49</v>
      </c>
      <c r="AL7" s="64" t="s">
        <v>50</v>
      </c>
      <c r="AM7" s="63" t="s">
        <v>51</v>
      </c>
      <c r="AN7" s="63" t="s">
        <v>52</v>
      </c>
      <c r="AO7" s="58" t="s">
        <v>78</v>
      </c>
      <c r="AP7" s="58" t="s">
        <v>79</v>
      </c>
      <c r="AQ7" s="58" t="s">
        <v>53</v>
      </c>
      <c r="AR7" s="58" t="s">
        <v>54</v>
      </c>
      <c r="AS7" s="58" t="s">
        <v>55</v>
      </c>
      <c r="AT7" s="62" t="s">
        <v>56</v>
      </c>
      <c r="AU7" s="61" t="s">
        <v>57</v>
      </c>
      <c r="AV7" s="60" t="s">
        <v>58</v>
      </c>
      <c r="AW7" s="58" t="s">
        <v>59</v>
      </c>
      <c r="AX7" s="58" t="s">
        <v>60</v>
      </c>
      <c r="AY7" s="59" t="s">
        <v>61</v>
      </c>
      <c r="AZ7" s="59" t="s">
        <v>62</v>
      </c>
      <c r="BA7" s="59"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9" t="s">
        <v>4013</v>
      </c>
      <c r="F8" s="73" t="s">
        <v>4012</v>
      </c>
      <c r="G8" s="74">
        <v>0</v>
      </c>
      <c r="H8" s="74" t="s">
        <v>72</v>
      </c>
      <c r="I8" s="72" t="s">
        <v>65</v>
      </c>
      <c r="J8" s="214" t="s">
        <v>4011</v>
      </c>
      <c r="K8" s="129">
        <v>51241392</v>
      </c>
      <c r="L8" s="71" t="s">
        <v>67</v>
      </c>
      <c r="M8" s="79" t="s">
        <v>4010</v>
      </c>
      <c r="N8" s="215">
        <v>57461792</v>
      </c>
      <c r="O8" s="77">
        <v>65</v>
      </c>
      <c r="P8" s="135">
        <v>45307</v>
      </c>
      <c r="Q8" s="77">
        <v>51241392</v>
      </c>
      <c r="R8" s="135">
        <v>45313</v>
      </c>
      <c r="S8" s="73">
        <v>51241392</v>
      </c>
      <c r="T8" s="74" t="s">
        <v>66</v>
      </c>
      <c r="U8" s="79">
        <v>72175282</v>
      </c>
      <c r="V8" s="214" t="s">
        <v>3967</v>
      </c>
      <c r="W8" s="213">
        <v>45313</v>
      </c>
      <c r="X8" s="213">
        <v>45313</v>
      </c>
      <c r="Y8" s="212" t="s">
        <v>74</v>
      </c>
      <c r="Z8" s="211">
        <v>45657</v>
      </c>
      <c r="AA8" s="79">
        <f t="shared" ref="AA8:AA39" si="0">+IF(Y8="1800-01-01",Z8-X8,Z8-Y8)</f>
        <v>344</v>
      </c>
      <c r="AB8" s="73">
        <v>0</v>
      </c>
      <c r="AC8" s="73">
        <v>0</v>
      </c>
      <c r="AD8" s="73">
        <v>0</v>
      </c>
      <c r="AE8" s="81" t="s">
        <v>74</v>
      </c>
      <c r="AF8" s="79">
        <f t="shared" ref="AF8:AF39" si="1">+IF(AE8="1800-01-01",0,AE8-Z8)</f>
        <v>0</v>
      </c>
      <c r="AG8" s="73">
        <v>0</v>
      </c>
      <c r="AH8" s="73">
        <v>0</v>
      </c>
      <c r="AI8" s="78" t="s">
        <v>74</v>
      </c>
      <c r="AJ8" s="77">
        <v>0</v>
      </c>
      <c r="AK8" s="78" t="s">
        <v>74</v>
      </c>
      <c r="AL8" s="78" t="s">
        <v>74</v>
      </c>
      <c r="AM8" s="79">
        <f t="shared" ref="AM8:AM39" si="2">+IF(AK8="1800-01-01",0,AL8-AK8)</f>
        <v>0</v>
      </c>
      <c r="AN8" s="79">
        <f>+K8+AC8-AH8</f>
        <v>51241392</v>
      </c>
      <c r="AO8" s="74" t="s">
        <v>66</v>
      </c>
      <c r="AP8" s="73">
        <v>51241382</v>
      </c>
      <c r="AQ8" s="74" t="s">
        <v>85</v>
      </c>
      <c r="AR8" s="73">
        <v>0</v>
      </c>
      <c r="AS8" s="82" t="s">
        <v>74</v>
      </c>
      <c r="AT8" s="136">
        <v>25620696</v>
      </c>
      <c r="AU8" s="122">
        <f t="shared" ref="AU8:AU39" si="3">AN8-AT8</f>
        <v>25620696</v>
      </c>
      <c r="AV8" s="123">
        <f t="shared" ref="AV8:AV39" si="4">+IFERROR(AT8/AN8,"_")</f>
        <v>0.5</v>
      </c>
      <c r="AW8" s="82" t="s">
        <v>74</v>
      </c>
      <c r="AX8" s="74" t="s">
        <v>86</v>
      </c>
      <c r="AY8" s="79" t="s">
        <v>4009</v>
      </c>
      <c r="AZ8" s="71" t="s">
        <v>66</v>
      </c>
      <c r="BA8" s="71" t="s">
        <v>141</v>
      </c>
    </row>
    <row r="9" spans="1:72" x14ac:dyDescent="0.25">
      <c r="B9" s="85">
        <v>2024</v>
      </c>
      <c r="C9" s="85">
        <v>891780111</v>
      </c>
      <c r="D9" s="86" t="s">
        <v>64</v>
      </c>
      <c r="E9" s="93" t="s">
        <v>4008</v>
      </c>
      <c r="F9" s="87" t="s">
        <v>4007</v>
      </c>
      <c r="G9" s="88">
        <v>0</v>
      </c>
      <c r="H9" s="88" t="s">
        <v>72</v>
      </c>
      <c r="I9" s="87" t="s">
        <v>65</v>
      </c>
      <c r="J9" s="206" t="s">
        <v>4006</v>
      </c>
      <c r="K9" s="125">
        <v>565989240</v>
      </c>
      <c r="L9" s="85" t="s">
        <v>67</v>
      </c>
      <c r="M9" s="93" t="s">
        <v>4005</v>
      </c>
      <c r="N9" s="195">
        <v>900864404</v>
      </c>
      <c r="O9" s="91">
        <v>55</v>
      </c>
      <c r="P9" s="138">
        <v>45306</v>
      </c>
      <c r="Q9" s="91">
        <v>569718300</v>
      </c>
      <c r="R9" s="138">
        <v>45314</v>
      </c>
      <c r="S9" s="87">
        <v>565989240</v>
      </c>
      <c r="T9" s="88" t="s">
        <v>66</v>
      </c>
      <c r="U9" s="195">
        <v>85459497</v>
      </c>
      <c r="V9" s="93" t="s">
        <v>1747</v>
      </c>
      <c r="W9" s="204">
        <v>45314</v>
      </c>
      <c r="X9" s="193">
        <v>45314</v>
      </c>
      <c r="Y9" s="194" t="s">
        <v>74</v>
      </c>
      <c r="Z9" s="204">
        <v>45657</v>
      </c>
      <c r="AA9" s="93">
        <f t="shared" si="0"/>
        <v>343</v>
      </c>
      <c r="AB9" s="87">
        <v>0</v>
      </c>
      <c r="AC9" s="87">
        <v>0</v>
      </c>
      <c r="AD9" s="87">
        <v>0</v>
      </c>
      <c r="AE9" s="95" t="s">
        <v>74</v>
      </c>
      <c r="AF9" s="93">
        <f t="shared" si="1"/>
        <v>0</v>
      </c>
      <c r="AG9" s="87">
        <v>0</v>
      </c>
      <c r="AH9" s="87">
        <v>0</v>
      </c>
      <c r="AI9" s="92" t="s">
        <v>74</v>
      </c>
      <c r="AJ9" s="87">
        <v>0</v>
      </c>
      <c r="AK9" s="88" t="s">
        <v>74</v>
      </c>
      <c r="AL9" s="88" t="s">
        <v>74</v>
      </c>
      <c r="AM9" s="93">
        <f t="shared" si="2"/>
        <v>0</v>
      </c>
      <c r="AN9" s="93">
        <f>+K9+AC9-AH9</f>
        <v>565989240</v>
      </c>
      <c r="AO9" s="88" t="s">
        <v>66</v>
      </c>
      <c r="AP9" s="87">
        <v>565989240</v>
      </c>
      <c r="AQ9" s="88" t="s">
        <v>85</v>
      </c>
      <c r="AR9" s="87">
        <v>0</v>
      </c>
      <c r="AS9" s="96" t="s">
        <v>74</v>
      </c>
      <c r="AT9" s="117">
        <v>235828850</v>
      </c>
      <c r="AU9" s="126">
        <f t="shared" si="3"/>
        <v>330160390</v>
      </c>
      <c r="AV9" s="99">
        <f t="shared" si="4"/>
        <v>0.41666666666666669</v>
      </c>
      <c r="AW9" s="96" t="s">
        <v>74</v>
      </c>
      <c r="AX9" s="88" t="s">
        <v>86</v>
      </c>
      <c r="AY9" s="93" t="s">
        <v>4004</v>
      </c>
      <c r="AZ9" s="85" t="s">
        <v>66</v>
      </c>
      <c r="BA9" s="85" t="s">
        <v>141</v>
      </c>
      <c r="BB9" s="12"/>
    </row>
    <row r="10" spans="1:72" x14ac:dyDescent="0.25">
      <c r="B10" s="85">
        <v>2024</v>
      </c>
      <c r="C10" s="85">
        <v>891780111</v>
      </c>
      <c r="D10" s="86" t="s">
        <v>64</v>
      </c>
      <c r="E10" s="87" t="s">
        <v>4003</v>
      </c>
      <c r="F10" s="87" t="s">
        <v>4002</v>
      </c>
      <c r="G10" s="88">
        <v>0</v>
      </c>
      <c r="H10" s="88" t="s">
        <v>72</v>
      </c>
      <c r="I10" s="87" t="s">
        <v>154</v>
      </c>
      <c r="J10" s="137" t="s">
        <v>4001</v>
      </c>
      <c r="K10" s="125">
        <v>328731312</v>
      </c>
      <c r="L10" s="85" t="s">
        <v>67</v>
      </c>
      <c r="M10" s="87" t="s">
        <v>4000</v>
      </c>
      <c r="N10" s="87">
        <v>890406136</v>
      </c>
      <c r="O10" s="91">
        <v>109</v>
      </c>
      <c r="P10" s="138">
        <v>45310</v>
      </c>
      <c r="Q10" s="91">
        <v>328771963</v>
      </c>
      <c r="R10" s="138">
        <v>45320</v>
      </c>
      <c r="S10" s="87">
        <v>328731312</v>
      </c>
      <c r="T10" s="88" t="s">
        <v>66</v>
      </c>
      <c r="U10" s="210">
        <v>85151631</v>
      </c>
      <c r="V10" s="87" t="s">
        <v>3999</v>
      </c>
      <c r="W10" s="204">
        <v>45320</v>
      </c>
      <c r="X10" s="204">
        <v>45328</v>
      </c>
      <c r="Y10" s="204">
        <v>45328</v>
      </c>
      <c r="Z10" s="204">
        <v>45347</v>
      </c>
      <c r="AA10" s="93">
        <f t="shared" si="0"/>
        <v>19</v>
      </c>
      <c r="AB10" s="87">
        <v>0</v>
      </c>
      <c r="AC10" s="87">
        <v>0</v>
      </c>
      <c r="AD10" s="87">
        <v>0</v>
      </c>
      <c r="AE10" s="95" t="s">
        <v>74</v>
      </c>
      <c r="AF10" s="93">
        <f t="shared" si="1"/>
        <v>0</v>
      </c>
      <c r="AG10" s="87">
        <v>0</v>
      </c>
      <c r="AH10" s="87">
        <v>0</v>
      </c>
      <c r="AI10" s="92" t="s">
        <v>74</v>
      </c>
      <c r="AJ10" s="87">
        <v>0</v>
      </c>
      <c r="AK10" s="88" t="s">
        <v>74</v>
      </c>
      <c r="AL10" s="88" t="s">
        <v>74</v>
      </c>
      <c r="AM10" s="93">
        <f t="shared" si="2"/>
        <v>0</v>
      </c>
      <c r="AN10" s="93">
        <f>+K10+AC10-AH10</f>
        <v>328731312</v>
      </c>
      <c r="AO10" s="88" t="s">
        <v>66</v>
      </c>
      <c r="AP10" s="87">
        <v>328731312</v>
      </c>
      <c r="AQ10" s="88" t="s">
        <v>66</v>
      </c>
      <c r="AR10" s="87">
        <v>162838452.84</v>
      </c>
      <c r="AS10" s="140">
        <v>45335</v>
      </c>
      <c r="AT10" s="117">
        <v>328175662.92000002</v>
      </c>
      <c r="AU10" s="126">
        <f t="shared" si="3"/>
        <v>555649.07999998331</v>
      </c>
      <c r="AV10" s="99">
        <f t="shared" si="4"/>
        <v>0.99830971659919032</v>
      </c>
      <c r="AW10" s="96" t="s">
        <v>74</v>
      </c>
      <c r="AX10" s="88" t="s">
        <v>156</v>
      </c>
      <c r="AY10" s="93" t="s">
        <v>3998</v>
      </c>
      <c r="AZ10" s="85" t="s">
        <v>66</v>
      </c>
      <c r="BA10" s="85" t="s">
        <v>141</v>
      </c>
      <c r="BB10" s="12"/>
    </row>
    <row r="11" spans="1:72" x14ac:dyDescent="0.25">
      <c r="B11" s="85">
        <v>2024</v>
      </c>
      <c r="C11" s="85">
        <v>891780111</v>
      </c>
      <c r="D11" s="86" t="s">
        <v>64</v>
      </c>
      <c r="E11" s="87" t="s">
        <v>3997</v>
      </c>
      <c r="F11" s="209" t="s">
        <v>3996</v>
      </c>
      <c r="G11" s="88">
        <v>0</v>
      </c>
      <c r="H11" s="88" t="s">
        <v>72</v>
      </c>
      <c r="I11" s="87" t="s">
        <v>154</v>
      </c>
      <c r="J11" s="137" t="s">
        <v>3995</v>
      </c>
      <c r="K11" s="125">
        <v>2687930000</v>
      </c>
      <c r="L11" s="85" t="s">
        <v>67</v>
      </c>
      <c r="M11" s="87" t="s">
        <v>1889</v>
      </c>
      <c r="N11" s="87">
        <v>900173983</v>
      </c>
      <c r="O11" s="91">
        <v>146</v>
      </c>
      <c r="P11" s="138">
        <v>45315</v>
      </c>
      <c r="Q11" s="91">
        <v>2687930000</v>
      </c>
      <c r="R11" s="138">
        <v>45321</v>
      </c>
      <c r="S11" s="87">
        <v>2687930000</v>
      </c>
      <c r="T11" s="88" t="s">
        <v>66</v>
      </c>
      <c r="U11" s="125">
        <v>85152695</v>
      </c>
      <c r="V11" s="206" t="s">
        <v>3918</v>
      </c>
      <c r="W11" s="204">
        <v>45321</v>
      </c>
      <c r="X11" s="204">
        <v>45331</v>
      </c>
      <c r="Y11" s="194">
        <v>45328</v>
      </c>
      <c r="Z11" s="204">
        <v>45450</v>
      </c>
      <c r="AA11" s="93">
        <f t="shared" si="0"/>
        <v>122</v>
      </c>
      <c r="AB11" s="87">
        <v>0</v>
      </c>
      <c r="AC11" s="87">
        <v>0</v>
      </c>
      <c r="AD11" s="87">
        <v>0</v>
      </c>
      <c r="AE11" s="95" t="s">
        <v>74</v>
      </c>
      <c r="AF11" s="93">
        <f t="shared" si="1"/>
        <v>0</v>
      </c>
      <c r="AG11" s="87">
        <v>0</v>
      </c>
      <c r="AH11" s="87">
        <v>0</v>
      </c>
      <c r="AI11" s="92" t="s">
        <v>74</v>
      </c>
      <c r="AJ11" s="87">
        <v>0</v>
      </c>
      <c r="AK11" s="88" t="s">
        <v>74</v>
      </c>
      <c r="AL11" s="88" t="s">
        <v>74</v>
      </c>
      <c r="AM11" s="93">
        <f t="shared" si="2"/>
        <v>0</v>
      </c>
      <c r="AN11" s="93">
        <f>+K11+AC11-AH11</f>
        <v>2687930000</v>
      </c>
      <c r="AO11" s="88" t="s">
        <v>66</v>
      </c>
      <c r="AP11" s="87">
        <v>134049271</v>
      </c>
      <c r="AQ11" s="88" t="s">
        <v>85</v>
      </c>
      <c r="AR11" s="87">
        <v>0</v>
      </c>
      <c r="AS11" s="96" t="s">
        <v>74</v>
      </c>
      <c r="AT11" s="117">
        <v>1699759100</v>
      </c>
      <c r="AU11" s="126">
        <f t="shared" si="3"/>
        <v>988170900</v>
      </c>
      <c r="AV11" s="99">
        <f t="shared" si="4"/>
        <v>0.63236732355381275</v>
      </c>
      <c r="AW11" s="96" t="s">
        <v>74</v>
      </c>
      <c r="AX11" s="88" t="s">
        <v>86</v>
      </c>
      <c r="AY11" s="93" t="s">
        <v>3994</v>
      </c>
      <c r="AZ11" s="85" t="s">
        <v>66</v>
      </c>
      <c r="BA11" s="85" t="s">
        <v>141</v>
      </c>
    </row>
    <row r="12" spans="1:72" x14ac:dyDescent="0.25">
      <c r="B12" s="85">
        <v>2024</v>
      </c>
      <c r="C12" s="85">
        <v>891780111</v>
      </c>
      <c r="D12" s="86" t="s">
        <v>64</v>
      </c>
      <c r="E12" s="87" t="s">
        <v>3993</v>
      </c>
      <c r="F12" s="93" t="s">
        <v>3992</v>
      </c>
      <c r="G12" s="88">
        <v>0</v>
      </c>
      <c r="H12" s="88" t="s">
        <v>72</v>
      </c>
      <c r="I12" s="87" t="s">
        <v>65</v>
      </c>
      <c r="J12" s="137" t="s">
        <v>3991</v>
      </c>
      <c r="K12" s="125">
        <v>1070022214</v>
      </c>
      <c r="L12" s="85" t="s">
        <v>67</v>
      </c>
      <c r="M12" s="87" t="s">
        <v>2186</v>
      </c>
      <c r="N12" s="87">
        <v>901572832</v>
      </c>
      <c r="O12" s="91">
        <v>453</v>
      </c>
      <c r="P12" s="138">
        <v>45345</v>
      </c>
      <c r="Q12" s="91">
        <v>1070022214</v>
      </c>
      <c r="R12" s="138">
        <v>45351</v>
      </c>
      <c r="S12" s="87">
        <v>1070022214</v>
      </c>
      <c r="T12" s="88" t="s">
        <v>66</v>
      </c>
      <c r="U12" s="195">
        <v>85465146</v>
      </c>
      <c r="V12" s="206" t="s">
        <v>3990</v>
      </c>
      <c r="W12" s="204">
        <v>45351</v>
      </c>
      <c r="X12" s="204">
        <v>45352</v>
      </c>
      <c r="Y12" s="204">
        <v>45352</v>
      </c>
      <c r="Z12" s="204">
        <v>45357</v>
      </c>
      <c r="AA12" s="93">
        <f t="shared" si="0"/>
        <v>5</v>
      </c>
      <c r="AB12" s="87">
        <v>0</v>
      </c>
      <c r="AC12" s="87">
        <v>0</v>
      </c>
      <c r="AD12" s="87">
        <v>0</v>
      </c>
      <c r="AE12" s="95" t="s">
        <v>74</v>
      </c>
      <c r="AF12" s="93">
        <f t="shared" si="1"/>
        <v>0</v>
      </c>
      <c r="AG12" s="87">
        <v>0</v>
      </c>
      <c r="AH12" s="87">
        <v>0</v>
      </c>
      <c r="AI12" s="92" t="s">
        <v>74</v>
      </c>
      <c r="AJ12" s="87">
        <v>0</v>
      </c>
      <c r="AK12" s="88" t="s">
        <v>74</v>
      </c>
      <c r="AL12" s="88" t="s">
        <v>74</v>
      </c>
      <c r="AM12" s="93">
        <f t="shared" si="2"/>
        <v>0</v>
      </c>
      <c r="AN12" s="93">
        <f>+K12+AC12-AH12</f>
        <v>1070022214</v>
      </c>
      <c r="AO12" s="88" t="s">
        <v>66</v>
      </c>
      <c r="AP12" s="93">
        <v>1070022214</v>
      </c>
      <c r="AQ12" s="88" t="s">
        <v>85</v>
      </c>
      <c r="AR12" s="87">
        <v>0</v>
      </c>
      <c r="AS12" s="96" t="s">
        <v>74</v>
      </c>
      <c r="AT12" s="87">
        <v>1070022214</v>
      </c>
      <c r="AU12" s="126">
        <f t="shared" si="3"/>
        <v>0</v>
      </c>
      <c r="AV12" s="99">
        <f t="shared" si="4"/>
        <v>1</v>
      </c>
      <c r="AW12" s="96" t="s">
        <v>74</v>
      </c>
      <c r="AX12" s="88" t="s">
        <v>86</v>
      </c>
      <c r="AY12" s="93" t="s">
        <v>3989</v>
      </c>
      <c r="AZ12" s="85" t="s">
        <v>66</v>
      </c>
      <c r="BA12" s="85" t="s">
        <v>141</v>
      </c>
    </row>
    <row r="13" spans="1:72" s="133" customFormat="1" ht="30" x14ac:dyDescent="0.25">
      <c r="B13" s="85">
        <v>2024</v>
      </c>
      <c r="C13" s="85">
        <v>891780111</v>
      </c>
      <c r="D13" s="86" t="s">
        <v>64</v>
      </c>
      <c r="E13" s="125" t="s">
        <v>3988</v>
      </c>
      <c r="F13" s="125" t="s">
        <v>3987</v>
      </c>
      <c r="G13" s="85">
        <v>0</v>
      </c>
      <c r="H13" s="85" t="s">
        <v>72</v>
      </c>
      <c r="I13" s="86" t="s">
        <v>154</v>
      </c>
      <c r="J13" s="218" t="s">
        <v>3986</v>
      </c>
      <c r="K13" s="125">
        <v>1204111600</v>
      </c>
      <c r="L13" s="85" t="s">
        <v>67</v>
      </c>
      <c r="M13" s="125" t="s">
        <v>3985</v>
      </c>
      <c r="N13" s="201">
        <v>900845290</v>
      </c>
      <c r="O13" s="139" t="s">
        <v>3984</v>
      </c>
      <c r="P13" s="202" t="s">
        <v>3983</v>
      </c>
      <c r="Q13" s="139" t="s">
        <v>3982</v>
      </c>
      <c r="R13" s="140" t="s">
        <v>3981</v>
      </c>
      <c r="S13" s="86">
        <v>1204111600</v>
      </c>
      <c r="T13" s="85" t="s">
        <v>66</v>
      </c>
      <c r="U13" s="201">
        <v>85450705</v>
      </c>
      <c r="V13" s="125" t="s">
        <v>3870</v>
      </c>
      <c r="W13" s="194">
        <v>45362</v>
      </c>
      <c r="X13" s="194">
        <v>45363</v>
      </c>
      <c r="Y13" s="194">
        <v>45363</v>
      </c>
      <c r="Z13" s="194">
        <v>45382</v>
      </c>
      <c r="AA13" s="125">
        <f t="shared" si="0"/>
        <v>19</v>
      </c>
      <c r="AB13" s="86">
        <v>0</v>
      </c>
      <c r="AC13" s="86">
        <v>0</v>
      </c>
      <c r="AD13" s="86">
        <v>0</v>
      </c>
      <c r="AE13" s="95" t="s">
        <v>74</v>
      </c>
      <c r="AF13" s="125">
        <f t="shared" si="1"/>
        <v>0</v>
      </c>
      <c r="AG13" s="86">
        <v>0</v>
      </c>
      <c r="AH13" s="86">
        <v>0</v>
      </c>
      <c r="AI13" s="92" t="s">
        <v>74</v>
      </c>
      <c r="AJ13" s="86">
        <v>0</v>
      </c>
      <c r="AK13" s="85" t="s">
        <v>74</v>
      </c>
      <c r="AL13" s="85" t="s">
        <v>74</v>
      </c>
      <c r="AM13" s="125">
        <f t="shared" si="2"/>
        <v>0</v>
      </c>
      <c r="AN13" s="125">
        <f>+K13+AC13-AH13</f>
        <v>1204111600</v>
      </c>
      <c r="AO13" s="85" t="s">
        <v>85</v>
      </c>
      <c r="AP13" s="125">
        <v>0</v>
      </c>
      <c r="AQ13" s="85" t="s">
        <v>66</v>
      </c>
      <c r="AR13" s="86">
        <v>602055800</v>
      </c>
      <c r="AS13" s="140">
        <v>45369</v>
      </c>
      <c r="AT13" s="97">
        <v>0</v>
      </c>
      <c r="AU13" s="126">
        <f t="shared" si="3"/>
        <v>1204111600</v>
      </c>
      <c r="AV13" s="99">
        <f t="shared" si="4"/>
        <v>0</v>
      </c>
      <c r="AW13" s="96" t="s">
        <v>74</v>
      </c>
      <c r="AX13" s="85" t="s">
        <v>86</v>
      </c>
      <c r="AY13" s="125" t="s">
        <v>3980</v>
      </c>
      <c r="AZ13" s="85" t="s">
        <v>66</v>
      </c>
      <c r="BA13" s="85" t="s">
        <v>141</v>
      </c>
    </row>
    <row r="14" spans="1:72" s="133" customFormat="1" ht="45" x14ac:dyDescent="0.25">
      <c r="B14" s="85">
        <v>2024</v>
      </c>
      <c r="C14" s="85">
        <v>891780111</v>
      </c>
      <c r="D14" s="86" t="s">
        <v>64</v>
      </c>
      <c r="E14" s="86" t="s">
        <v>3979</v>
      </c>
      <c r="F14" s="125" t="s">
        <v>3978</v>
      </c>
      <c r="G14" s="203">
        <v>2022000100019</v>
      </c>
      <c r="H14" s="85" t="s">
        <v>72</v>
      </c>
      <c r="I14" s="86" t="s">
        <v>154</v>
      </c>
      <c r="J14" s="89" t="s">
        <v>3977</v>
      </c>
      <c r="K14" s="125">
        <v>659000412</v>
      </c>
      <c r="L14" s="85" t="s">
        <v>67</v>
      </c>
      <c r="M14" s="86" t="s">
        <v>3976</v>
      </c>
      <c r="N14" s="86">
        <v>13378007</v>
      </c>
      <c r="O14" s="139" t="s">
        <v>3975</v>
      </c>
      <c r="P14" s="202" t="s">
        <v>3974</v>
      </c>
      <c r="Q14" s="139" t="s">
        <v>3973</v>
      </c>
      <c r="R14" s="140">
        <v>45371</v>
      </c>
      <c r="S14" s="86">
        <v>659000412</v>
      </c>
      <c r="T14" s="85" t="s">
        <v>66</v>
      </c>
      <c r="U14" s="201">
        <v>85468582</v>
      </c>
      <c r="V14" s="125" t="s">
        <v>3481</v>
      </c>
      <c r="W14" s="194">
        <v>45371</v>
      </c>
      <c r="X14" s="194">
        <v>45387</v>
      </c>
      <c r="Y14" s="194">
        <v>45387</v>
      </c>
      <c r="Z14" s="194">
        <v>45478</v>
      </c>
      <c r="AA14" s="125">
        <f t="shared" si="0"/>
        <v>91</v>
      </c>
      <c r="AB14" s="86">
        <v>0</v>
      </c>
      <c r="AC14" s="86">
        <v>0</v>
      </c>
      <c r="AD14" s="86">
        <v>0</v>
      </c>
      <c r="AE14" s="95" t="s">
        <v>74</v>
      </c>
      <c r="AF14" s="125">
        <f t="shared" si="1"/>
        <v>0</v>
      </c>
      <c r="AG14" s="86">
        <v>0</v>
      </c>
      <c r="AH14" s="86">
        <v>0</v>
      </c>
      <c r="AI14" s="92" t="s">
        <v>74</v>
      </c>
      <c r="AJ14" s="86">
        <v>0</v>
      </c>
      <c r="AK14" s="85" t="s">
        <v>74</v>
      </c>
      <c r="AL14" s="85" t="s">
        <v>74</v>
      </c>
      <c r="AM14" s="125">
        <f t="shared" si="2"/>
        <v>0</v>
      </c>
      <c r="AN14" s="125">
        <f>+K14+AC14-AH14</f>
        <v>659000412</v>
      </c>
      <c r="AO14" s="85" t="s">
        <v>85</v>
      </c>
      <c r="AP14" s="125">
        <v>0</v>
      </c>
      <c r="AQ14" s="85" t="s">
        <v>85</v>
      </c>
      <c r="AR14" s="86">
        <v>0</v>
      </c>
      <c r="AS14" s="96" t="s">
        <v>74</v>
      </c>
      <c r="AT14" s="97">
        <v>329500206</v>
      </c>
      <c r="AU14" s="126">
        <f t="shared" si="3"/>
        <v>329500206</v>
      </c>
      <c r="AV14" s="99">
        <f t="shared" si="4"/>
        <v>0.5</v>
      </c>
      <c r="AW14" s="96" t="s">
        <v>74</v>
      </c>
      <c r="AX14" s="85" t="s">
        <v>86</v>
      </c>
      <c r="AY14" s="125" t="s">
        <v>3972</v>
      </c>
      <c r="AZ14" s="85" t="s">
        <v>66</v>
      </c>
      <c r="BA14" s="85" t="s">
        <v>141</v>
      </c>
    </row>
    <row r="15" spans="1:72" x14ac:dyDescent="0.25">
      <c r="B15" s="85">
        <v>2024</v>
      </c>
      <c r="C15" s="85">
        <v>891780111</v>
      </c>
      <c r="D15" s="86" t="s">
        <v>64</v>
      </c>
      <c r="E15" s="87" t="s">
        <v>3971</v>
      </c>
      <c r="F15" s="93" t="s">
        <v>3970</v>
      </c>
      <c r="G15" s="88">
        <v>0</v>
      </c>
      <c r="H15" s="88" t="s">
        <v>72</v>
      </c>
      <c r="I15" s="87" t="s">
        <v>65</v>
      </c>
      <c r="J15" s="137" t="s">
        <v>3969</v>
      </c>
      <c r="K15" s="125">
        <v>360000000</v>
      </c>
      <c r="L15" s="85" t="s">
        <v>67</v>
      </c>
      <c r="M15" s="87" t="s">
        <v>3968</v>
      </c>
      <c r="N15" s="195">
        <v>900965852</v>
      </c>
      <c r="O15" s="91">
        <v>726</v>
      </c>
      <c r="P15" s="138">
        <v>45359</v>
      </c>
      <c r="Q15" s="91">
        <v>360000000</v>
      </c>
      <c r="R15" s="138">
        <v>45371</v>
      </c>
      <c r="S15" s="87">
        <v>360000000</v>
      </c>
      <c r="T15" s="88" t="s">
        <v>66</v>
      </c>
      <c r="U15" s="93">
        <v>72175282</v>
      </c>
      <c r="V15" s="206" t="s">
        <v>3967</v>
      </c>
      <c r="W15" s="204">
        <v>45371</v>
      </c>
      <c r="X15" s="204">
        <v>45383</v>
      </c>
      <c r="Y15" s="204">
        <v>45371</v>
      </c>
      <c r="Z15" s="204">
        <v>45657</v>
      </c>
      <c r="AA15" s="93">
        <f t="shared" si="0"/>
        <v>286</v>
      </c>
      <c r="AB15" s="87">
        <v>0</v>
      </c>
      <c r="AC15" s="87">
        <v>0</v>
      </c>
      <c r="AD15" s="87">
        <v>0</v>
      </c>
      <c r="AE15" s="95" t="s">
        <v>74</v>
      </c>
      <c r="AF15" s="93">
        <f t="shared" si="1"/>
        <v>0</v>
      </c>
      <c r="AG15" s="87">
        <v>0</v>
      </c>
      <c r="AH15" s="87">
        <v>0</v>
      </c>
      <c r="AI15" s="92" t="s">
        <v>74</v>
      </c>
      <c r="AJ15" s="87">
        <v>0</v>
      </c>
      <c r="AK15" s="88" t="s">
        <v>74</v>
      </c>
      <c r="AL15" s="88" t="s">
        <v>74</v>
      </c>
      <c r="AM15" s="93">
        <f t="shared" si="2"/>
        <v>0</v>
      </c>
      <c r="AN15" s="93">
        <f>+K15+AC15-AH15</f>
        <v>360000000</v>
      </c>
      <c r="AO15" s="88" t="s">
        <v>66</v>
      </c>
      <c r="AP15" s="93">
        <v>360000000</v>
      </c>
      <c r="AQ15" s="88" t="s">
        <v>66</v>
      </c>
      <c r="AR15" s="87">
        <v>162000000</v>
      </c>
      <c r="AS15" s="140">
        <v>45373</v>
      </c>
      <c r="AT15" s="117">
        <v>0</v>
      </c>
      <c r="AU15" s="126">
        <f t="shared" si="3"/>
        <v>360000000</v>
      </c>
      <c r="AV15" s="99">
        <f t="shared" si="4"/>
        <v>0</v>
      </c>
      <c r="AW15" s="96" t="s">
        <v>74</v>
      </c>
      <c r="AX15" s="88" t="s">
        <v>86</v>
      </c>
      <c r="AY15" s="93" t="s">
        <v>3966</v>
      </c>
      <c r="AZ15" s="85" t="s">
        <v>66</v>
      </c>
      <c r="BA15" s="85" t="s">
        <v>141</v>
      </c>
    </row>
    <row r="16" spans="1:72" x14ac:dyDescent="0.25">
      <c r="B16" s="85">
        <v>2024</v>
      </c>
      <c r="C16" s="85">
        <v>891780111</v>
      </c>
      <c r="D16" s="86" t="s">
        <v>64</v>
      </c>
      <c r="E16" s="87" t="s">
        <v>3965</v>
      </c>
      <c r="F16" s="93" t="s">
        <v>3964</v>
      </c>
      <c r="G16" s="88">
        <v>0</v>
      </c>
      <c r="H16" s="88" t="s">
        <v>72</v>
      </c>
      <c r="I16" s="87" t="s">
        <v>65</v>
      </c>
      <c r="J16" s="137" t="s">
        <v>3963</v>
      </c>
      <c r="K16" s="125">
        <v>229520112</v>
      </c>
      <c r="L16" s="85" t="s">
        <v>67</v>
      </c>
      <c r="M16" s="87" t="s">
        <v>3962</v>
      </c>
      <c r="N16" s="87">
        <v>800153993</v>
      </c>
      <c r="O16" s="91">
        <v>663</v>
      </c>
      <c r="P16" s="138">
        <v>45364</v>
      </c>
      <c r="Q16" s="91">
        <v>929525712</v>
      </c>
      <c r="R16" s="138">
        <v>45372</v>
      </c>
      <c r="S16" s="87">
        <v>229520112</v>
      </c>
      <c r="T16" s="88" t="s">
        <v>66</v>
      </c>
      <c r="U16" s="195">
        <v>36724655</v>
      </c>
      <c r="V16" s="93" t="s">
        <v>3956</v>
      </c>
      <c r="W16" s="204">
        <v>45372</v>
      </c>
      <c r="X16" s="204">
        <v>45386</v>
      </c>
      <c r="Y16" s="204">
        <v>45383</v>
      </c>
      <c r="Z16" s="204">
        <v>45750</v>
      </c>
      <c r="AA16" s="93">
        <f t="shared" si="0"/>
        <v>367</v>
      </c>
      <c r="AB16" s="87">
        <v>0</v>
      </c>
      <c r="AC16" s="87">
        <v>0</v>
      </c>
      <c r="AD16" s="87">
        <v>0</v>
      </c>
      <c r="AE16" s="95" t="s">
        <v>74</v>
      </c>
      <c r="AF16" s="93">
        <f t="shared" si="1"/>
        <v>0</v>
      </c>
      <c r="AG16" s="87">
        <v>0</v>
      </c>
      <c r="AH16" s="87">
        <v>0</v>
      </c>
      <c r="AI16" s="92" t="s">
        <v>74</v>
      </c>
      <c r="AJ16" s="87">
        <v>0</v>
      </c>
      <c r="AK16" s="88" t="s">
        <v>74</v>
      </c>
      <c r="AL16" s="88" t="s">
        <v>74</v>
      </c>
      <c r="AM16" s="93">
        <f t="shared" si="2"/>
        <v>0</v>
      </c>
      <c r="AN16" s="93">
        <f>+K16+AC16-AH16</f>
        <v>229520112</v>
      </c>
      <c r="AO16" s="88" t="s">
        <v>66</v>
      </c>
      <c r="AP16" s="93">
        <v>229520112</v>
      </c>
      <c r="AQ16" s="88" t="s">
        <v>85</v>
      </c>
      <c r="AR16" s="87">
        <v>0</v>
      </c>
      <c r="AS16" s="96" t="s">
        <v>74</v>
      </c>
      <c r="AT16" s="117"/>
      <c r="AU16" s="126">
        <f t="shared" si="3"/>
        <v>229520112</v>
      </c>
      <c r="AV16" s="99">
        <f t="shared" si="4"/>
        <v>0</v>
      </c>
      <c r="AW16" s="96" t="s">
        <v>74</v>
      </c>
      <c r="AX16" s="88" t="s">
        <v>86</v>
      </c>
      <c r="AY16" s="93" t="s">
        <v>3961</v>
      </c>
      <c r="AZ16" s="85" t="s">
        <v>66</v>
      </c>
      <c r="BA16" s="85" t="s">
        <v>141</v>
      </c>
    </row>
    <row r="17" spans="2:53" x14ac:dyDescent="0.25">
      <c r="B17" s="85">
        <v>2024</v>
      </c>
      <c r="C17" s="85">
        <v>891780111</v>
      </c>
      <c r="D17" s="86" t="s">
        <v>64</v>
      </c>
      <c r="E17" s="87" t="s">
        <v>3960</v>
      </c>
      <c r="F17" s="93" t="s">
        <v>3959</v>
      </c>
      <c r="G17" s="88">
        <v>0</v>
      </c>
      <c r="H17" s="88" t="s">
        <v>72</v>
      </c>
      <c r="I17" s="87" t="s">
        <v>65</v>
      </c>
      <c r="J17" s="137" t="s">
        <v>3958</v>
      </c>
      <c r="K17" s="125">
        <v>700005600</v>
      </c>
      <c r="L17" s="85" t="s">
        <v>67</v>
      </c>
      <c r="M17" s="87" t="s">
        <v>3957</v>
      </c>
      <c r="N17" s="195">
        <v>901717018</v>
      </c>
      <c r="O17" s="91">
        <v>663</v>
      </c>
      <c r="P17" s="138">
        <v>45364</v>
      </c>
      <c r="Q17" s="91">
        <v>929525712</v>
      </c>
      <c r="R17" s="138">
        <v>45372</v>
      </c>
      <c r="S17" s="87">
        <v>700005600</v>
      </c>
      <c r="T17" s="88" t="s">
        <v>66</v>
      </c>
      <c r="U17" s="195">
        <v>36724655</v>
      </c>
      <c r="V17" s="93" t="s">
        <v>3956</v>
      </c>
      <c r="W17" s="204">
        <v>45372</v>
      </c>
      <c r="X17" s="204">
        <v>45384</v>
      </c>
      <c r="Y17" s="204">
        <v>45383</v>
      </c>
      <c r="Z17" s="204">
        <v>45807</v>
      </c>
      <c r="AA17" s="93">
        <f t="shared" si="0"/>
        <v>424</v>
      </c>
      <c r="AB17" s="87">
        <v>0</v>
      </c>
      <c r="AC17" s="87">
        <v>0</v>
      </c>
      <c r="AD17" s="87">
        <v>0</v>
      </c>
      <c r="AE17" s="95" t="s">
        <v>74</v>
      </c>
      <c r="AF17" s="93">
        <f t="shared" si="1"/>
        <v>0</v>
      </c>
      <c r="AG17" s="87">
        <v>0</v>
      </c>
      <c r="AH17" s="87">
        <v>0</v>
      </c>
      <c r="AI17" s="92" t="s">
        <v>74</v>
      </c>
      <c r="AJ17" s="87">
        <v>0</v>
      </c>
      <c r="AK17" s="88" t="s">
        <v>74</v>
      </c>
      <c r="AL17" s="88" t="s">
        <v>74</v>
      </c>
      <c r="AM17" s="93">
        <f t="shared" si="2"/>
        <v>0</v>
      </c>
      <c r="AN17" s="93">
        <f>+K17+AC17-AH17</f>
        <v>700005600</v>
      </c>
      <c r="AO17" s="88" t="s">
        <v>66</v>
      </c>
      <c r="AP17" s="93">
        <v>700005600</v>
      </c>
      <c r="AQ17" s="88" t="s">
        <v>85</v>
      </c>
      <c r="AR17" s="87">
        <v>0</v>
      </c>
      <c r="AS17" s="96" t="s">
        <v>74</v>
      </c>
      <c r="AT17" s="117"/>
      <c r="AU17" s="126">
        <f t="shared" si="3"/>
        <v>700005600</v>
      </c>
      <c r="AV17" s="99">
        <f t="shared" si="4"/>
        <v>0</v>
      </c>
      <c r="AW17" s="96" t="s">
        <v>74</v>
      </c>
      <c r="AX17" s="88" t="s">
        <v>86</v>
      </c>
      <c r="AY17" s="93" t="s">
        <v>3955</v>
      </c>
      <c r="AZ17" s="85" t="s">
        <v>66</v>
      </c>
      <c r="BA17" s="85" t="s">
        <v>141</v>
      </c>
    </row>
    <row r="18" spans="2:53" s="133" customFormat="1" ht="45" x14ac:dyDescent="0.25">
      <c r="B18" s="85">
        <v>2024</v>
      </c>
      <c r="C18" s="85">
        <v>891780111</v>
      </c>
      <c r="D18" s="86" t="s">
        <v>64</v>
      </c>
      <c r="E18" s="125" t="s">
        <v>3954</v>
      </c>
      <c r="F18" s="125" t="s">
        <v>3953</v>
      </c>
      <c r="G18" s="203">
        <v>0</v>
      </c>
      <c r="H18" s="85" t="s">
        <v>72</v>
      </c>
      <c r="I18" s="86" t="s">
        <v>65</v>
      </c>
      <c r="J18" s="218" t="s">
        <v>3952</v>
      </c>
      <c r="K18" s="125">
        <v>1129600000</v>
      </c>
      <c r="L18" s="85" t="s">
        <v>67</v>
      </c>
      <c r="M18" s="125" t="s">
        <v>3951</v>
      </c>
      <c r="N18" s="201">
        <v>819000635</v>
      </c>
      <c r="O18" s="208" t="s">
        <v>3950</v>
      </c>
      <c r="P18" s="202" t="s">
        <v>3949</v>
      </c>
      <c r="Q18" s="208" t="s">
        <v>3948</v>
      </c>
      <c r="R18" s="140">
        <v>45384</v>
      </c>
      <c r="S18" s="86">
        <v>1129600000</v>
      </c>
      <c r="T18" s="85" t="s">
        <v>66</v>
      </c>
      <c r="U18" s="201">
        <v>85459497</v>
      </c>
      <c r="V18" s="125" t="s">
        <v>1747</v>
      </c>
      <c r="W18" s="194">
        <v>45384</v>
      </c>
      <c r="X18" s="194">
        <v>45387</v>
      </c>
      <c r="Y18" s="194">
        <v>45385</v>
      </c>
      <c r="Z18" s="194">
        <v>45657</v>
      </c>
      <c r="AA18" s="125">
        <f t="shared" si="0"/>
        <v>272</v>
      </c>
      <c r="AB18" s="86">
        <v>0</v>
      </c>
      <c r="AC18" s="86">
        <v>0</v>
      </c>
      <c r="AD18" s="86">
        <v>0</v>
      </c>
      <c r="AE18" s="95" t="s">
        <v>74</v>
      </c>
      <c r="AF18" s="125">
        <f t="shared" si="1"/>
        <v>0</v>
      </c>
      <c r="AG18" s="86">
        <v>0</v>
      </c>
      <c r="AH18" s="86">
        <v>0</v>
      </c>
      <c r="AI18" s="92" t="s">
        <v>74</v>
      </c>
      <c r="AJ18" s="86">
        <v>0</v>
      </c>
      <c r="AK18" s="85" t="s">
        <v>74</v>
      </c>
      <c r="AL18" s="85" t="s">
        <v>74</v>
      </c>
      <c r="AM18" s="125">
        <f t="shared" si="2"/>
        <v>0</v>
      </c>
      <c r="AN18" s="125">
        <f>+K18+AC18-AH18</f>
        <v>1129600000</v>
      </c>
      <c r="AO18" s="85" t="s">
        <v>66</v>
      </c>
      <c r="AP18" s="125">
        <v>1129600000</v>
      </c>
      <c r="AQ18" s="85" t="s">
        <v>66</v>
      </c>
      <c r="AR18" s="86">
        <v>451840000</v>
      </c>
      <c r="AS18" s="140">
        <v>45386</v>
      </c>
      <c r="AT18" s="97">
        <v>0</v>
      </c>
      <c r="AU18" s="126">
        <f t="shared" si="3"/>
        <v>1129600000</v>
      </c>
      <c r="AV18" s="99">
        <f t="shared" si="4"/>
        <v>0</v>
      </c>
      <c r="AW18" s="96" t="s">
        <v>74</v>
      </c>
      <c r="AX18" s="85" t="s">
        <v>86</v>
      </c>
      <c r="AY18" s="125" t="s">
        <v>3947</v>
      </c>
      <c r="AZ18" s="85" t="s">
        <v>66</v>
      </c>
      <c r="BA18" s="85" t="s">
        <v>141</v>
      </c>
    </row>
    <row r="19" spans="2:53" x14ac:dyDescent="0.25">
      <c r="B19" s="85">
        <v>2024</v>
      </c>
      <c r="C19" s="85">
        <v>891780111</v>
      </c>
      <c r="D19" s="86" t="s">
        <v>64</v>
      </c>
      <c r="E19" s="93" t="s">
        <v>3946</v>
      </c>
      <c r="F19" s="93" t="s">
        <v>3943</v>
      </c>
      <c r="G19" s="196">
        <v>0</v>
      </c>
      <c r="H19" s="88" t="s">
        <v>72</v>
      </c>
      <c r="I19" s="87" t="s">
        <v>65</v>
      </c>
      <c r="J19" s="206" t="s">
        <v>3942</v>
      </c>
      <c r="K19" s="125">
        <v>339114802</v>
      </c>
      <c r="L19" s="85" t="s">
        <v>3936</v>
      </c>
      <c r="M19" s="93" t="s">
        <v>3945</v>
      </c>
      <c r="N19" s="195">
        <v>819007190</v>
      </c>
      <c r="O19" s="91">
        <v>475</v>
      </c>
      <c r="P19" s="138">
        <v>45408</v>
      </c>
      <c r="Q19" s="91">
        <v>753588500</v>
      </c>
      <c r="R19" s="138">
        <v>45393</v>
      </c>
      <c r="S19" s="87">
        <v>339114802</v>
      </c>
      <c r="T19" s="88" t="s">
        <v>66</v>
      </c>
      <c r="U19" s="195">
        <v>85459497</v>
      </c>
      <c r="V19" s="93" t="s">
        <v>1747</v>
      </c>
      <c r="W19" s="204">
        <v>45393</v>
      </c>
      <c r="X19" s="204">
        <v>45399</v>
      </c>
      <c r="Y19" s="204">
        <v>45394</v>
      </c>
      <c r="Z19" s="204">
        <v>45657</v>
      </c>
      <c r="AA19" s="93">
        <f t="shared" si="0"/>
        <v>263</v>
      </c>
      <c r="AB19" s="87">
        <v>0</v>
      </c>
      <c r="AC19" s="87">
        <v>0</v>
      </c>
      <c r="AD19" s="87">
        <v>0</v>
      </c>
      <c r="AE19" s="95" t="s">
        <v>74</v>
      </c>
      <c r="AF19" s="93">
        <f t="shared" si="1"/>
        <v>0</v>
      </c>
      <c r="AG19" s="87">
        <v>0</v>
      </c>
      <c r="AH19" s="87">
        <v>0</v>
      </c>
      <c r="AI19" s="92" t="s">
        <v>74</v>
      </c>
      <c r="AJ19" s="87">
        <v>0</v>
      </c>
      <c r="AK19" s="88" t="s">
        <v>74</v>
      </c>
      <c r="AL19" s="88" t="s">
        <v>74</v>
      </c>
      <c r="AM19" s="93">
        <f t="shared" si="2"/>
        <v>0</v>
      </c>
      <c r="AN19" s="93">
        <f>+K19+AC19-AH19</f>
        <v>339114802</v>
      </c>
      <c r="AO19" s="88" t="s">
        <v>85</v>
      </c>
      <c r="AP19" s="93">
        <v>0</v>
      </c>
      <c r="AQ19" s="88" t="s">
        <v>66</v>
      </c>
      <c r="AR19" s="87">
        <v>101734440</v>
      </c>
      <c r="AS19" s="140">
        <v>45399</v>
      </c>
      <c r="AT19" s="117">
        <v>46674078</v>
      </c>
      <c r="AU19" s="126">
        <f t="shared" si="3"/>
        <v>292440724</v>
      </c>
      <c r="AV19" s="99">
        <f t="shared" si="4"/>
        <v>0.1376350360548402</v>
      </c>
      <c r="AW19" s="96" t="s">
        <v>74</v>
      </c>
      <c r="AX19" s="88" t="s">
        <v>86</v>
      </c>
      <c r="AY19" s="93" t="s">
        <v>3940</v>
      </c>
      <c r="AZ19" s="85" t="s">
        <v>66</v>
      </c>
      <c r="BA19" s="85" t="s">
        <v>141</v>
      </c>
    </row>
    <row r="20" spans="2:53" x14ac:dyDescent="0.25">
      <c r="B20" s="85">
        <v>2024</v>
      </c>
      <c r="C20" s="85">
        <v>891780111</v>
      </c>
      <c r="D20" s="86" t="s">
        <v>64</v>
      </c>
      <c r="E20" s="93" t="s">
        <v>3944</v>
      </c>
      <c r="F20" s="93" t="s">
        <v>3943</v>
      </c>
      <c r="G20" s="196">
        <v>0</v>
      </c>
      <c r="H20" s="88" t="s">
        <v>72</v>
      </c>
      <c r="I20" s="87" t="s">
        <v>65</v>
      </c>
      <c r="J20" s="206" t="s">
        <v>3942</v>
      </c>
      <c r="K20" s="125">
        <v>414473698</v>
      </c>
      <c r="L20" s="85" t="s">
        <v>3936</v>
      </c>
      <c r="M20" s="93" t="s">
        <v>3941</v>
      </c>
      <c r="N20" s="195">
        <v>900200085</v>
      </c>
      <c r="O20" s="91">
        <v>475</v>
      </c>
      <c r="P20" s="138">
        <v>45408</v>
      </c>
      <c r="Q20" s="91">
        <v>753588500</v>
      </c>
      <c r="R20" s="138">
        <v>45393</v>
      </c>
      <c r="S20" s="87">
        <v>414473698</v>
      </c>
      <c r="T20" s="88" t="s">
        <v>66</v>
      </c>
      <c r="U20" s="195">
        <v>85459497</v>
      </c>
      <c r="V20" s="93" t="s">
        <v>1747</v>
      </c>
      <c r="W20" s="204">
        <v>45393</v>
      </c>
      <c r="X20" s="204">
        <v>45399</v>
      </c>
      <c r="Y20" s="204">
        <v>45394</v>
      </c>
      <c r="Z20" s="204">
        <v>45657</v>
      </c>
      <c r="AA20" s="93">
        <f t="shared" si="0"/>
        <v>263</v>
      </c>
      <c r="AB20" s="87">
        <v>0</v>
      </c>
      <c r="AC20" s="87">
        <v>0</v>
      </c>
      <c r="AD20" s="87">
        <v>0</v>
      </c>
      <c r="AE20" s="95" t="s">
        <v>74</v>
      </c>
      <c r="AF20" s="93">
        <f t="shared" si="1"/>
        <v>0</v>
      </c>
      <c r="AG20" s="87">
        <v>0</v>
      </c>
      <c r="AH20" s="87">
        <v>0</v>
      </c>
      <c r="AI20" s="92" t="s">
        <v>74</v>
      </c>
      <c r="AJ20" s="87">
        <v>0</v>
      </c>
      <c r="AK20" s="88" t="s">
        <v>74</v>
      </c>
      <c r="AL20" s="88" t="s">
        <v>74</v>
      </c>
      <c r="AM20" s="93">
        <f t="shared" si="2"/>
        <v>0</v>
      </c>
      <c r="AN20" s="93">
        <f>+K20+AC20-AH20</f>
        <v>414473698</v>
      </c>
      <c r="AO20" s="88" t="s">
        <v>85</v>
      </c>
      <c r="AP20" s="93">
        <v>0</v>
      </c>
      <c r="AQ20" s="88" t="s">
        <v>66</v>
      </c>
      <c r="AR20" s="87">
        <v>124342109</v>
      </c>
      <c r="AS20" s="140">
        <v>45399</v>
      </c>
      <c r="AT20" s="117">
        <v>0</v>
      </c>
      <c r="AU20" s="126">
        <f t="shared" si="3"/>
        <v>414473698</v>
      </c>
      <c r="AV20" s="99">
        <f t="shared" si="4"/>
        <v>0</v>
      </c>
      <c r="AW20" s="96" t="s">
        <v>74</v>
      </c>
      <c r="AX20" s="88" t="s">
        <v>86</v>
      </c>
      <c r="AY20" s="93" t="s">
        <v>3940</v>
      </c>
      <c r="AZ20" s="85" t="s">
        <v>66</v>
      </c>
      <c r="BA20" s="85" t="s">
        <v>141</v>
      </c>
    </row>
    <row r="21" spans="2:53" s="133" customFormat="1" ht="30" x14ac:dyDescent="0.25">
      <c r="B21" s="85">
        <v>2024</v>
      </c>
      <c r="C21" s="85">
        <v>891780111</v>
      </c>
      <c r="D21" s="86" t="s">
        <v>64</v>
      </c>
      <c r="E21" s="125" t="s">
        <v>3939</v>
      </c>
      <c r="F21" s="125" t="s">
        <v>3938</v>
      </c>
      <c r="G21" s="203">
        <v>0</v>
      </c>
      <c r="H21" s="85" t="s">
        <v>72</v>
      </c>
      <c r="I21" s="86" t="s">
        <v>65</v>
      </c>
      <c r="J21" s="218" t="s">
        <v>3937</v>
      </c>
      <c r="K21" s="125">
        <v>673699482</v>
      </c>
      <c r="L21" s="85" t="s">
        <v>3936</v>
      </c>
      <c r="M21" s="125" t="s">
        <v>3935</v>
      </c>
      <c r="N21" s="201">
        <v>824000089</v>
      </c>
      <c r="O21" s="139" t="s">
        <v>3934</v>
      </c>
      <c r="P21" s="202" t="s">
        <v>3933</v>
      </c>
      <c r="Q21" s="139" t="s">
        <v>3932</v>
      </c>
      <c r="R21" s="140">
        <v>45393</v>
      </c>
      <c r="S21" s="86">
        <v>673699482</v>
      </c>
      <c r="T21" s="85" t="s">
        <v>66</v>
      </c>
      <c r="U21" s="201">
        <v>57298660</v>
      </c>
      <c r="V21" s="125" t="s">
        <v>1881</v>
      </c>
      <c r="W21" s="194">
        <v>45393</v>
      </c>
      <c r="X21" s="194">
        <v>45407</v>
      </c>
      <c r="Y21" s="194">
        <v>45394</v>
      </c>
      <c r="Z21" s="194">
        <v>45657</v>
      </c>
      <c r="AA21" s="125">
        <f t="shared" si="0"/>
        <v>263</v>
      </c>
      <c r="AB21" s="86">
        <v>0</v>
      </c>
      <c r="AC21" s="86">
        <v>0</v>
      </c>
      <c r="AD21" s="86">
        <v>0</v>
      </c>
      <c r="AE21" s="95" t="s">
        <v>74</v>
      </c>
      <c r="AF21" s="125">
        <f t="shared" si="1"/>
        <v>0</v>
      </c>
      <c r="AG21" s="86">
        <v>0</v>
      </c>
      <c r="AH21" s="86">
        <v>0</v>
      </c>
      <c r="AI21" s="92" t="s">
        <v>74</v>
      </c>
      <c r="AJ21" s="86">
        <v>0</v>
      </c>
      <c r="AK21" s="85" t="s">
        <v>74</v>
      </c>
      <c r="AL21" s="85" t="s">
        <v>74</v>
      </c>
      <c r="AM21" s="125">
        <f t="shared" si="2"/>
        <v>0</v>
      </c>
      <c r="AN21" s="125">
        <f>+K21+AC21-AH21</f>
        <v>673699482</v>
      </c>
      <c r="AO21" s="85" t="s">
        <v>66</v>
      </c>
      <c r="AP21" s="125">
        <v>399699482</v>
      </c>
      <c r="AQ21" s="85" t="s">
        <v>85</v>
      </c>
      <c r="AR21" s="86">
        <v>0</v>
      </c>
      <c r="AS21" s="140" t="s">
        <v>74</v>
      </c>
      <c r="AT21" s="97">
        <v>0</v>
      </c>
      <c r="AU21" s="126">
        <f t="shared" si="3"/>
        <v>673699482</v>
      </c>
      <c r="AV21" s="99">
        <f t="shared" si="4"/>
        <v>0</v>
      </c>
      <c r="AW21" s="96" t="s">
        <v>74</v>
      </c>
      <c r="AX21" s="85" t="s">
        <v>86</v>
      </c>
      <c r="AY21" s="125" t="s">
        <v>3931</v>
      </c>
      <c r="AZ21" s="85" t="s">
        <v>66</v>
      </c>
      <c r="BA21" s="85" t="s">
        <v>141</v>
      </c>
    </row>
    <row r="22" spans="2:53" x14ac:dyDescent="0.25">
      <c r="B22" s="85">
        <v>2024</v>
      </c>
      <c r="C22" s="85">
        <v>891780111</v>
      </c>
      <c r="D22" s="86" t="s">
        <v>64</v>
      </c>
      <c r="E22" s="87" t="s">
        <v>3930</v>
      </c>
      <c r="F22" s="93" t="s">
        <v>3929</v>
      </c>
      <c r="G22" s="196">
        <v>0</v>
      </c>
      <c r="H22" s="88" t="s">
        <v>72</v>
      </c>
      <c r="I22" s="87" t="s">
        <v>154</v>
      </c>
      <c r="J22" s="137" t="s">
        <v>3928</v>
      </c>
      <c r="K22" s="125">
        <v>460768000</v>
      </c>
      <c r="L22" s="85" t="s">
        <v>67</v>
      </c>
      <c r="M22" s="87" t="s">
        <v>3846</v>
      </c>
      <c r="N22" s="195">
        <v>85471449</v>
      </c>
      <c r="O22" s="91">
        <v>976</v>
      </c>
      <c r="P22" s="138">
        <v>45400</v>
      </c>
      <c r="Q22" s="91">
        <v>460768000</v>
      </c>
      <c r="R22" s="138">
        <v>45405</v>
      </c>
      <c r="S22" s="87">
        <v>460768000</v>
      </c>
      <c r="T22" s="88" t="s">
        <v>66</v>
      </c>
      <c r="U22" s="125">
        <v>85152695</v>
      </c>
      <c r="V22" s="206" t="s">
        <v>3918</v>
      </c>
      <c r="W22" s="204">
        <v>45405</v>
      </c>
      <c r="X22" s="204">
        <v>45420</v>
      </c>
      <c r="Y22" s="194">
        <v>45405</v>
      </c>
      <c r="Z22" s="204">
        <v>45422</v>
      </c>
      <c r="AA22" s="93">
        <f t="shared" si="0"/>
        <v>17</v>
      </c>
      <c r="AB22" s="87">
        <v>0</v>
      </c>
      <c r="AC22" s="87">
        <v>0</v>
      </c>
      <c r="AD22" s="87">
        <v>0</v>
      </c>
      <c r="AE22" s="95" t="s">
        <v>74</v>
      </c>
      <c r="AF22" s="93">
        <f t="shared" si="1"/>
        <v>0</v>
      </c>
      <c r="AG22" s="87">
        <v>0</v>
      </c>
      <c r="AH22" s="87">
        <v>0</v>
      </c>
      <c r="AI22" s="92" t="s">
        <v>74</v>
      </c>
      <c r="AJ22" s="87">
        <v>0</v>
      </c>
      <c r="AK22" s="88" t="s">
        <v>74</v>
      </c>
      <c r="AL22" s="88" t="s">
        <v>74</v>
      </c>
      <c r="AM22" s="93">
        <f t="shared" si="2"/>
        <v>0</v>
      </c>
      <c r="AN22" s="93">
        <f>+K22+AC22-AH22</f>
        <v>460768000</v>
      </c>
      <c r="AO22" s="88" t="s">
        <v>66</v>
      </c>
      <c r="AP22" s="93">
        <v>460768000</v>
      </c>
      <c r="AQ22" s="88" t="s">
        <v>66</v>
      </c>
      <c r="AR22" s="87">
        <v>230384000</v>
      </c>
      <c r="AS22" s="140" t="s">
        <v>74</v>
      </c>
      <c r="AT22" s="117">
        <v>0</v>
      </c>
      <c r="AU22" s="126">
        <f t="shared" si="3"/>
        <v>460768000</v>
      </c>
      <c r="AV22" s="99">
        <f t="shared" si="4"/>
        <v>0</v>
      </c>
      <c r="AW22" s="96" t="s">
        <v>74</v>
      </c>
      <c r="AX22" s="88" t="s">
        <v>86</v>
      </c>
      <c r="AY22" s="93" t="s">
        <v>3850</v>
      </c>
      <c r="AZ22" s="85" t="s">
        <v>66</v>
      </c>
      <c r="BA22" s="85" t="s">
        <v>141</v>
      </c>
    </row>
    <row r="23" spans="2:53" x14ac:dyDescent="0.25">
      <c r="B23" s="85">
        <v>2024</v>
      </c>
      <c r="C23" s="85">
        <v>891780111</v>
      </c>
      <c r="D23" s="86" t="s">
        <v>64</v>
      </c>
      <c r="E23" s="87" t="s">
        <v>3927</v>
      </c>
      <c r="F23" s="87" t="s">
        <v>3926</v>
      </c>
      <c r="G23" s="196">
        <v>0</v>
      </c>
      <c r="H23" s="88" t="s">
        <v>72</v>
      </c>
      <c r="I23" s="87" t="s">
        <v>65</v>
      </c>
      <c r="J23" s="206" t="s">
        <v>3925</v>
      </c>
      <c r="K23" s="125">
        <v>43000000</v>
      </c>
      <c r="L23" s="85" t="s">
        <v>67</v>
      </c>
      <c r="M23" s="93" t="s">
        <v>3924</v>
      </c>
      <c r="N23" s="195">
        <v>39048396</v>
      </c>
      <c r="O23" s="91">
        <v>56</v>
      </c>
      <c r="P23" s="138">
        <v>45306</v>
      </c>
      <c r="Q23" s="91">
        <v>43000000</v>
      </c>
      <c r="R23" s="138">
        <v>45308</v>
      </c>
      <c r="S23" s="87">
        <v>43000000</v>
      </c>
      <c r="T23" s="88" t="s">
        <v>66</v>
      </c>
      <c r="U23" s="87">
        <v>36722626</v>
      </c>
      <c r="V23" s="87" t="s">
        <v>3923</v>
      </c>
      <c r="W23" s="204">
        <v>45308</v>
      </c>
      <c r="X23" s="204">
        <v>45308</v>
      </c>
      <c r="Y23" s="194" t="s">
        <v>74</v>
      </c>
      <c r="Z23" s="204">
        <v>45323</v>
      </c>
      <c r="AA23" s="93">
        <f t="shared" si="0"/>
        <v>15</v>
      </c>
      <c r="AB23" s="87">
        <v>0</v>
      </c>
      <c r="AC23" s="87">
        <v>0</v>
      </c>
      <c r="AD23" s="87">
        <v>0</v>
      </c>
      <c r="AE23" s="95" t="s">
        <v>74</v>
      </c>
      <c r="AF23" s="93">
        <f t="shared" si="1"/>
        <v>0</v>
      </c>
      <c r="AG23" s="87">
        <v>0</v>
      </c>
      <c r="AH23" s="87">
        <v>0</v>
      </c>
      <c r="AI23" s="92" t="s">
        <v>74</v>
      </c>
      <c r="AJ23" s="87">
        <v>0</v>
      </c>
      <c r="AK23" s="88" t="s">
        <v>74</v>
      </c>
      <c r="AL23" s="88" t="s">
        <v>74</v>
      </c>
      <c r="AM23" s="93">
        <f t="shared" si="2"/>
        <v>0</v>
      </c>
      <c r="AN23" s="93">
        <f>+K23+AC23-AH23</f>
        <v>43000000</v>
      </c>
      <c r="AO23" s="88" t="s">
        <v>66</v>
      </c>
      <c r="AP23" s="87">
        <v>43000000</v>
      </c>
      <c r="AQ23" s="88" t="s">
        <v>85</v>
      </c>
      <c r="AR23" s="87">
        <v>0</v>
      </c>
      <c r="AS23" s="96" t="s">
        <v>74</v>
      </c>
      <c r="AT23" s="117">
        <v>42990480</v>
      </c>
      <c r="AU23" s="126">
        <f t="shared" si="3"/>
        <v>9520</v>
      </c>
      <c r="AV23" s="99">
        <f t="shared" si="4"/>
        <v>0.99977860465116275</v>
      </c>
      <c r="AW23" s="96" t="s">
        <v>74</v>
      </c>
      <c r="AX23" s="88" t="s">
        <v>156</v>
      </c>
      <c r="AY23" s="93" t="s">
        <v>3922</v>
      </c>
      <c r="AZ23" s="85" t="s">
        <v>66</v>
      </c>
      <c r="BA23" s="85" t="s">
        <v>141</v>
      </c>
    </row>
    <row r="24" spans="2:53" x14ac:dyDescent="0.25">
      <c r="B24" s="85">
        <v>2024</v>
      </c>
      <c r="C24" s="85">
        <v>891780111</v>
      </c>
      <c r="D24" s="86" t="s">
        <v>64</v>
      </c>
      <c r="E24" s="87" t="s">
        <v>3921</v>
      </c>
      <c r="F24" s="87" t="s">
        <v>3920</v>
      </c>
      <c r="G24" s="196">
        <v>0</v>
      </c>
      <c r="H24" s="88" t="s">
        <v>72</v>
      </c>
      <c r="I24" s="87" t="s">
        <v>154</v>
      </c>
      <c r="J24" s="206" t="s">
        <v>3919</v>
      </c>
      <c r="K24" s="125">
        <v>80000000</v>
      </c>
      <c r="L24" s="85" t="s">
        <v>67</v>
      </c>
      <c r="M24" s="93" t="s">
        <v>3841</v>
      </c>
      <c r="N24" s="195">
        <v>36560048</v>
      </c>
      <c r="O24" s="91">
        <v>272</v>
      </c>
      <c r="P24" s="138">
        <v>45328</v>
      </c>
      <c r="Q24" s="91">
        <v>80000000</v>
      </c>
      <c r="R24" s="138">
        <v>45331</v>
      </c>
      <c r="S24" s="87">
        <v>80000000</v>
      </c>
      <c r="T24" s="88" t="s">
        <v>66</v>
      </c>
      <c r="U24" s="125">
        <v>85152695</v>
      </c>
      <c r="V24" s="206" t="s">
        <v>3918</v>
      </c>
      <c r="W24" s="207">
        <v>45331</v>
      </c>
      <c r="X24" s="193">
        <v>45332</v>
      </c>
      <c r="Y24" s="193">
        <v>45331</v>
      </c>
      <c r="Z24" s="193">
        <v>45504</v>
      </c>
      <c r="AA24" s="93">
        <f t="shared" si="0"/>
        <v>173</v>
      </c>
      <c r="AB24" s="87">
        <v>0</v>
      </c>
      <c r="AC24" s="87">
        <v>0</v>
      </c>
      <c r="AD24" s="87">
        <v>0</v>
      </c>
      <c r="AE24" s="95" t="s">
        <v>74</v>
      </c>
      <c r="AF24" s="93">
        <f t="shared" si="1"/>
        <v>0</v>
      </c>
      <c r="AG24" s="87">
        <v>0</v>
      </c>
      <c r="AH24" s="87">
        <v>0</v>
      </c>
      <c r="AI24" s="92" t="s">
        <v>74</v>
      </c>
      <c r="AJ24" s="87">
        <v>0</v>
      </c>
      <c r="AK24" s="88" t="s">
        <v>74</v>
      </c>
      <c r="AL24" s="88" t="s">
        <v>74</v>
      </c>
      <c r="AM24" s="93">
        <f t="shared" si="2"/>
        <v>0</v>
      </c>
      <c r="AN24" s="93">
        <f>+K24+AC24-AH24</f>
        <v>80000000</v>
      </c>
      <c r="AO24" s="88" t="s">
        <v>66</v>
      </c>
      <c r="AP24" s="87">
        <v>80000000</v>
      </c>
      <c r="AQ24" s="88" t="s">
        <v>85</v>
      </c>
      <c r="AR24" s="87">
        <v>0</v>
      </c>
      <c r="AS24" s="96" t="s">
        <v>74</v>
      </c>
      <c r="AT24" s="117">
        <v>0</v>
      </c>
      <c r="AU24" s="126">
        <f t="shared" si="3"/>
        <v>80000000</v>
      </c>
      <c r="AV24" s="99">
        <f t="shared" si="4"/>
        <v>0</v>
      </c>
      <c r="AW24" s="96" t="s">
        <v>74</v>
      </c>
      <c r="AX24" s="88" t="s">
        <v>86</v>
      </c>
      <c r="AY24" s="93" t="s">
        <v>3917</v>
      </c>
      <c r="AZ24" s="85" t="s">
        <v>66</v>
      </c>
      <c r="BA24" s="85" t="s">
        <v>141</v>
      </c>
    </row>
    <row r="25" spans="2:53" x14ac:dyDescent="0.25">
      <c r="B25" s="85">
        <v>2024</v>
      </c>
      <c r="C25" s="85">
        <v>891780111</v>
      </c>
      <c r="D25" s="86" t="s">
        <v>64</v>
      </c>
      <c r="E25" s="93" t="s">
        <v>3916</v>
      </c>
      <c r="F25" s="87" t="s">
        <v>3915</v>
      </c>
      <c r="G25" s="196">
        <v>0</v>
      </c>
      <c r="H25" s="88" t="s">
        <v>72</v>
      </c>
      <c r="I25" s="87" t="s">
        <v>65</v>
      </c>
      <c r="J25" s="206" t="s">
        <v>3914</v>
      </c>
      <c r="K25" s="125">
        <v>84000000</v>
      </c>
      <c r="L25" s="85" t="s">
        <v>67</v>
      </c>
      <c r="M25" s="93" t="s">
        <v>3913</v>
      </c>
      <c r="N25" s="195">
        <v>1083038159</v>
      </c>
      <c r="O25" s="91">
        <v>251</v>
      </c>
      <c r="P25" s="138">
        <v>45324</v>
      </c>
      <c r="Q25" s="91">
        <v>84000000</v>
      </c>
      <c r="R25" s="138">
        <v>45343</v>
      </c>
      <c r="S25" s="87">
        <v>84000000</v>
      </c>
      <c r="T25" s="88" t="s">
        <v>66</v>
      </c>
      <c r="U25" s="195">
        <v>57400977</v>
      </c>
      <c r="V25" s="93" t="s">
        <v>2021</v>
      </c>
      <c r="W25" s="193">
        <v>45342</v>
      </c>
      <c r="X25" s="193">
        <v>45343</v>
      </c>
      <c r="Y25" s="194" t="s">
        <v>74</v>
      </c>
      <c r="Z25" s="193">
        <v>45358</v>
      </c>
      <c r="AA25" s="93">
        <f t="shared" si="0"/>
        <v>15</v>
      </c>
      <c r="AB25" s="87">
        <v>0</v>
      </c>
      <c r="AC25" s="87">
        <v>0</v>
      </c>
      <c r="AD25" s="87">
        <v>0</v>
      </c>
      <c r="AE25" s="95" t="s">
        <v>74</v>
      </c>
      <c r="AF25" s="93">
        <f t="shared" si="1"/>
        <v>0</v>
      </c>
      <c r="AG25" s="87">
        <v>0</v>
      </c>
      <c r="AH25" s="87">
        <v>0</v>
      </c>
      <c r="AI25" s="95" t="s">
        <v>74</v>
      </c>
      <c r="AJ25" s="87">
        <v>0</v>
      </c>
      <c r="AK25" s="88" t="s">
        <v>74</v>
      </c>
      <c r="AL25" s="88" t="s">
        <v>74</v>
      </c>
      <c r="AM25" s="93">
        <f t="shared" si="2"/>
        <v>0</v>
      </c>
      <c r="AN25" s="93">
        <f>+K25+AC25-AH25</f>
        <v>84000000</v>
      </c>
      <c r="AO25" s="88" t="s">
        <v>85</v>
      </c>
      <c r="AP25" s="87">
        <v>0</v>
      </c>
      <c r="AQ25" s="88" t="s">
        <v>85</v>
      </c>
      <c r="AR25" s="87">
        <v>0</v>
      </c>
      <c r="AS25" s="95" t="s">
        <v>74</v>
      </c>
      <c r="AT25" s="117">
        <v>0</v>
      </c>
      <c r="AU25" s="126">
        <f t="shared" si="3"/>
        <v>84000000</v>
      </c>
      <c r="AV25" s="99">
        <f t="shared" si="4"/>
        <v>0</v>
      </c>
      <c r="AW25" s="96" t="s">
        <v>74</v>
      </c>
      <c r="AX25" s="88" t="s">
        <v>86</v>
      </c>
      <c r="AY25" s="93" t="s">
        <v>3912</v>
      </c>
      <c r="AZ25" s="85" t="s">
        <v>66</v>
      </c>
      <c r="BA25" s="85" t="s">
        <v>141</v>
      </c>
    </row>
    <row r="26" spans="2:53" x14ac:dyDescent="0.25">
      <c r="B26" s="85">
        <v>2024</v>
      </c>
      <c r="C26" s="85">
        <v>891780111</v>
      </c>
      <c r="D26" s="86" t="s">
        <v>64</v>
      </c>
      <c r="E26" s="87" t="s">
        <v>3911</v>
      </c>
      <c r="F26" s="87" t="s">
        <v>3910</v>
      </c>
      <c r="G26" s="196">
        <v>0</v>
      </c>
      <c r="H26" s="88" t="s">
        <v>72</v>
      </c>
      <c r="I26" s="87" t="s">
        <v>65</v>
      </c>
      <c r="J26" s="137" t="s">
        <v>3909</v>
      </c>
      <c r="K26" s="125">
        <v>60000000</v>
      </c>
      <c r="L26" s="85" t="s">
        <v>67</v>
      </c>
      <c r="M26" s="87" t="s">
        <v>3908</v>
      </c>
      <c r="N26" s="87">
        <v>901781602</v>
      </c>
      <c r="O26" s="91">
        <v>140</v>
      </c>
      <c r="P26" s="138">
        <v>45314</v>
      </c>
      <c r="Q26" s="91">
        <v>60000000</v>
      </c>
      <c r="R26" s="138">
        <v>45321</v>
      </c>
      <c r="S26" s="87">
        <v>60000000</v>
      </c>
      <c r="T26" s="88" t="s">
        <v>66</v>
      </c>
      <c r="U26" s="87">
        <v>57461757</v>
      </c>
      <c r="V26" s="87" t="s">
        <v>3907</v>
      </c>
      <c r="W26" s="204">
        <v>45321</v>
      </c>
      <c r="X26" s="204">
        <v>45323</v>
      </c>
      <c r="Y26" s="204">
        <v>45323</v>
      </c>
      <c r="Z26" s="204">
        <v>45473</v>
      </c>
      <c r="AA26" s="93">
        <f t="shared" si="0"/>
        <v>150</v>
      </c>
      <c r="AB26" s="87">
        <v>0</v>
      </c>
      <c r="AC26" s="87">
        <v>0</v>
      </c>
      <c r="AD26" s="87">
        <v>0</v>
      </c>
      <c r="AE26" s="95" t="s">
        <v>74</v>
      </c>
      <c r="AF26" s="93">
        <f t="shared" si="1"/>
        <v>0</v>
      </c>
      <c r="AG26" s="87">
        <v>0</v>
      </c>
      <c r="AH26" s="87">
        <v>0</v>
      </c>
      <c r="AI26" s="92" t="s">
        <v>74</v>
      </c>
      <c r="AJ26" s="87">
        <v>0</v>
      </c>
      <c r="AK26" s="88" t="s">
        <v>74</v>
      </c>
      <c r="AL26" s="88" t="s">
        <v>74</v>
      </c>
      <c r="AM26" s="93">
        <f t="shared" si="2"/>
        <v>0</v>
      </c>
      <c r="AN26" s="93">
        <f>+K26+AC26-AH26</f>
        <v>60000000</v>
      </c>
      <c r="AO26" s="88" t="s">
        <v>66</v>
      </c>
      <c r="AP26" s="87">
        <v>60000000</v>
      </c>
      <c r="AQ26" s="88" t="s">
        <v>85</v>
      </c>
      <c r="AR26" s="87">
        <v>0</v>
      </c>
      <c r="AS26" s="96" t="s">
        <v>74</v>
      </c>
      <c r="AT26" s="117">
        <v>0</v>
      </c>
      <c r="AU26" s="126">
        <f t="shared" si="3"/>
        <v>60000000</v>
      </c>
      <c r="AV26" s="99">
        <f t="shared" si="4"/>
        <v>0</v>
      </c>
      <c r="AW26" s="96" t="s">
        <v>74</v>
      </c>
      <c r="AX26" s="88" t="s">
        <v>86</v>
      </c>
      <c r="AY26" s="93" t="s">
        <v>3906</v>
      </c>
      <c r="AZ26" s="85" t="s">
        <v>66</v>
      </c>
      <c r="BA26" s="85" t="s">
        <v>141</v>
      </c>
    </row>
    <row r="27" spans="2:53" x14ac:dyDescent="0.25">
      <c r="B27" s="85">
        <v>2024</v>
      </c>
      <c r="C27" s="85">
        <v>891780111</v>
      </c>
      <c r="D27" s="86" t="s">
        <v>64</v>
      </c>
      <c r="E27" s="93" t="s">
        <v>3905</v>
      </c>
      <c r="F27" s="87" t="s">
        <v>3904</v>
      </c>
      <c r="G27" s="196">
        <v>0</v>
      </c>
      <c r="H27" s="88" t="s">
        <v>72</v>
      </c>
      <c r="I27" s="87" t="s">
        <v>65</v>
      </c>
      <c r="J27" s="206" t="s">
        <v>3903</v>
      </c>
      <c r="K27" s="125">
        <v>62036929</v>
      </c>
      <c r="L27" s="85" t="s">
        <v>67</v>
      </c>
      <c r="M27" s="93" t="s">
        <v>3902</v>
      </c>
      <c r="N27" s="195">
        <v>890304099</v>
      </c>
      <c r="O27" s="91">
        <v>164</v>
      </c>
      <c r="P27" s="138">
        <v>45317</v>
      </c>
      <c r="Q27" s="91">
        <v>62036929</v>
      </c>
      <c r="R27" s="138">
        <v>45323</v>
      </c>
      <c r="S27" s="87">
        <v>62036929</v>
      </c>
      <c r="T27" s="88" t="s">
        <v>66</v>
      </c>
      <c r="U27" s="195">
        <v>1082870070</v>
      </c>
      <c r="V27" s="93" t="s">
        <v>3896</v>
      </c>
      <c r="W27" s="193">
        <v>45323</v>
      </c>
      <c r="X27" s="193">
        <v>45323</v>
      </c>
      <c r="Y27" s="194" t="s">
        <v>74</v>
      </c>
      <c r="Z27" s="193">
        <v>45325</v>
      </c>
      <c r="AA27" s="93">
        <f t="shared" si="0"/>
        <v>2</v>
      </c>
      <c r="AB27" s="87">
        <v>0</v>
      </c>
      <c r="AC27" s="87">
        <v>0</v>
      </c>
      <c r="AD27" s="87">
        <v>0</v>
      </c>
      <c r="AE27" s="95" t="s">
        <v>74</v>
      </c>
      <c r="AF27" s="93">
        <f t="shared" si="1"/>
        <v>0</v>
      </c>
      <c r="AG27" s="87">
        <v>0</v>
      </c>
      <c r="AH27" s="87">
        <v>0</v>
      </c>
      <c r="AI27" s="95" t="s">
        <v>74</v>
      </c>
      <c r="AJ27" s="87">
        <v>0</v>
      </c>
      <c r="AK27" s="88" t="s">
        <v>74</v>
      </c>
      <c r="AL27" s="88" t="s">
        <v>74</v>
      </c>
      <c r="AM27" s="93">
        <f t="shared" si="2"/>
        <v>0</v>
      </c>
      <c r="AN27" s="93">
        <f>+K27+AC27-AH27</f>
        <v>62036929</v>
      </c>
      <c r="AO27" s="88" t="s">
        <v>66</v>
      </c>
      <c r="AP27" s="87">
        <v>23067436</v>
      </c>
      <c r="AQ27" s="88" t="s">
        <v>85</v>
      </c>
      <c r="AR27" s="87">
        <v>0</v>
      </c>
      <c r="AS27" s="95" t="s">
        <v>74</v>
      </c>
      <c r="AT27" s="117">
        <v>62036929</v>
      </c>
      <c r="AU27" s="126">
        <f t="shared" si="3"/>
        <v>0</v>
      </c>
      <c r="AV27" s="99">
        <f t="shared" si="4"/>
        <v>1</v>
      </c>
      <c r="AW27" s="96" t="s">
        <v>74</v>
      </c>
      <c r="AX27" s="88" t="s">
        <v>156</v>
      </c>
      <c r="AY27" s="93" t="s">
        <v>3901</v>
      </c>
      <c r="AZ27" s="85" t="s">
        <v>66</v>
      </c>
      <c r="BA27" s="85" t="s">
        <v>141</v>
      </c>
    </row>
    <row r="28" spans="2:53" x14ac:dyDescent="0.25">
      <c r="B28" s="85">
        <v>2024</v>
      </c>
      <c r="C28" s="85">
        <v>891780111</v>
      </c>
      <c r="D28" s="86" t="s">
        <v>64</v>
      </c>
      <c r="E28" s="93" t="s">
        <v>3900</v>
      </c>
      <c r="F28" s="87" t="s">
        <v>3899</v>
      </c>
      <c r="G28" s="196">
        <v>0</v>
      </c>
      <c r="H28" s="88" t="s">
        <v>72</v>
      </c>
      <c r="I28" s="87" t="s">
        <v>65</v>
      </c>
      <c r="J28" s="206" t="s">
        <v>3898</v>
      </c>
      <c r="K28" s="125">
        <v>20540000</v>
      </c>
      <c r="L28" s="85" t="s">
        <v>67</v>
      </c>
      <c r="M28" s="93" t="s">
        <v>3897</v>
      </c>
      <c r="N28" s="195">
        <v>900600181</v>
      </c>
      <c r="O28" s="91">
        <v>225</v>
      </c>
      <c r="P28" s="138">
        <v>45323</v>
      </c>
      <c r="Q28" s="91">
        <v>20540000</v>
      </c>
      <c r="R28" s="138">
        <v>45324</v>
      </c>
      <c r="S28" s="87">
        <v>20540000</v>
      </c>
      <c r="T28" s="88" t="s">
        <v>66</v>
      </c>
      <c r="U28" s="195">
        <v>1082870070</v>
      </c>
      <c r="V28" s="93" t="s">
        <v>3896</v>
      </c>
      <c r="W28" s="193">
        <v>45324</v>
      </c>
      <c r="X28" s="193">
        <v>45324</v>
      </c>
      <c r="Y28" s="194" t="s">
        <v>74</v>
      </c>
      <c r="Z28" s="193">
        <v>45326</v>
      </c>
      <c r="AA28" s="93">
        <f t="shared" si="0"/>
        <v>2</v>
      </c>
      <c r="AB28" s="87">
        <v>0</v>
      </c>
      <c r="AC28" s="87">
        <v>0</v>
      </c>
      <c r="AD28" s="87">
        <v>0</v>
      </c>
      <c r="AE28" s="95" t="s">
        <v>74</v>
      </c>
      <c r="AF28" s="93">
        <f t="shared" si="1"/>
        <v>0</v>
      </c>
      <c r="AG28" s="87">
        <v>0</v>
      </c>
      <c r="AH28" s="87">
        <v>0</v>
      </c>
      <c r="AI28" s="95" t="s">
        <v>74</v>
      </c>
      <c r="AJ28" s="87">
        <v>0</v>
      </c>
      <c r="AK28" s="88" t="s">
        <v>74</v>
      </c>
      <c r="AL28" s="88" t="s">
        <v>74</v>
      </c>
      <c r="AM28" s="93">
        <f t="shared" si="2"/>
        <v>0</v>
      </c>
      <c r="AN28" s="93">
        <f>+K28+AC28-AH28</f>
        <v>20540000</v>
      </c>
      <c r="AO28" s="88" t="s">
        <v>66</v>
      </c>
      <c r="AP28" s="87">
        <v>20540000</v>
      </c>
      <c r="AQ28" s="88" t="s">
        <v>85</v>
      </c>
      <c r="AR28" s="87">
        <v>0</v>
      </c>
      <c r="AS28" s="95" t="s">
        <v>74</v>
      </c>
      <c r="AT28" s="117">
        <v>20540000</v>
      </c>
      <c r="AU28" s="126">
        <f t="shared" si="3"/>
        <v>0</v>
      </c>
      <c r="AV28" s="99">
        <f t="shared" si="4"/>
        <v>1</v>
      </c>
      <c r="AW28" s="96" t="s">
        <v>74</v>
      </c>
      <c r="AX28" s="88" t="s">
        <v>156</v>
      </c>
      <c r="AY28" s="93" t="s">
        <v>3895</v>
      </c>
      <c r="AZ28" s="85" t="s">
        <v>66</v>
      </c>
      <c r="BA28" s="85" t="s">
        <v>141</v>
      </c>
    </row>
    <row r="29" spans="2:53" x14ac:dyDescent="0.25">
      <c r="B29" s="85">
        <v>2024</v>
      </c>
      <c r="C29" s="85">
        <v>891780111</v>
      </c>
      <c r="D29" s="86" t="s">
        <v>64</v>
      </c>
      <c r="E29" s="93" t="s">
        <v>3894</v>
      </c>
      <c r="F29" s="87" t="s">
        <v>3893</v>
      </c>
      <c r="G29" s="196">
        <v>0</v>
      </c>
      <c r="H29" s="88" t="s">
        <v>72</v>
      </c>
      <c r="I29" s="87" t="s">
        <v>154</v>
      </c>
      <c r="J29" s="206" t="s">
        <v>3892</v>
      </c>
      <c r="K29" s="125">
        <v>20000000</v>
      </c>
      <c r="L29" s="85" t="s">
        <v>67</v>
      </c>
      <c r="M29" s="93" t="s">
        <v>1442</v>
      </c>
      <c r="N29" s="195">
        <v>7144967</v>
      </c>
      <c r="O29" s="91">
        <v>377</v>
      </c>
      <c r="P29" s="138">
        <v>45338</v>
      </c>
      <c r="Q29" s="91">
        <v>20000000</v>
      </c>
      <c r="R29" s="138">
        <v>45342</v>
      </c>
      <c r="S29" s="87">
        <v>20000000</v>
      </c>
      <c r="T29" s="88" t="s">
        <v>66</v>
      </c>
      <c r="U29" s="195">
        <v>85152695</v>
      </c>
      <c r="V29" s="93" t="s">
        <v>1753</v>
      </c>
      <c r="W29" s="193">
        <v>45342</v>
      </c>
      <c r="X29" s="193">
        <v>45342</v>
      </c>
      <c r="Y29" s="194">
        <v>45342</v>
      </c>
      <c r="Z29" s="193">
        <v>45473</v>
      </c>
      <c r="AA29" s="93">
        <f t="shared" si="0"/>
        <v>131</v>
      </c>
      <c r="AB29" s="87">
        <v>0</v>
      </c>
      <c r="AC29" s="87">
        <v>0</v>
      </c>
      <c r="AD29" s="87">
        <v>0</v>
      </c>
      <c r="AE29" s="95" t="s">
        <v>74</v>
      </c>
      <c r="AF29" s="93">
        <f t="shared" si="1"/>
        <v>0</v>
      </c>
      <c r="AG29" s="87">
        <v>0</v>
      </c>
      <c r="AH29" s="87">
        <v>0</v>
      </c>
      <c r="AI29" s="95" t="s">
        <v>74</v>
      </c>
      <c r="AJ29" s="87">
        <v>0</v>
      </c>
      <c r="AK29" s="88" t="s">
        <v>74</v>
      </c>
      <c r="AL29" s="88" t="s">
        <v>74</v>
      </c>
      <c r="AM29" s="93">
        <f t="shared" si="2"/>
        <v>0</v>
      </c>
      <c r="AN29" s="93">
        <f>+K29+AC29-AH29</f>
        <v>20000000</v>
      </c>
      <c r="AO29" s="88" t="s">
        <v>66</v>
      </c>
      <c r="AP29" s="87">
        <v>20000000</v>
      </c>
      <c r="AQ29" s="88" t="s">
        <v>85</v>
      </c>
      <c r="AR29" s="87">
        <v>0</v>
      </c>
      <c r="AS29" s="95" t="s">
        <v>74</v>
      </c>
      <c r="AT29" s="117">
        <v>0</v>
      </c>
      <c r="AU29" s="126">
        <f t="shared" si="3"/>
        <v>20000000</v>
      </c>
      <c r="AV29" s="99">
        <f t="shared" si="4"/>
        <v>0</v>
      </c>
      <c r="AW29" s="96" t="s">
        <v>74</v>
      </c>
      <c r="AX29" s="88" t="s">
        <v>86</v>
      </c>
      <c r="AY29" s="93" t="s">
        <v>3891</v>
      </c>
      <c r="AZ29" s="85" t="s">
        <v>66</v>
      </c>
      <c r="BA29" s="85" t="s">
        <v>141</v>
      </c>
    </row>
    <row r="30" spans="2:53" x14ac:dyDescent="0.25">
      <c r="B30" s="85">
        <v>2024</v>
      </c>
      <c r="C30" s="85">
        <v>891780111</v>
      </c>
      <c r="D30" s="86" t="s">
        <v>64</v>
      </c>
      <c r="E30" s="93" t="s">
        <v>3890</v>
      </c>
      <c r="F30" s="93" t="s">
        <v>3889</v>
      </c>
      <c r="G30" s="196">
        <v>0</v>
      </c>
      <c r="H30" s="88" t="s">
        <v>72</v>
      </c>
      <c r="I30" s="87" t="s">
        <v>65</v>
      </c>
      <c r="J30" s="206" t="s">
        <v>3888</v>
      </c>
      <c r="K30" s="125">
        <v>70175437</v>
      </c>
      <c r="L30" s="85" t="s">
        <v>67</v>
      </c>
      <c r="M30" s="93" t="s">
        <v>3887</v>
      </c>
      <c r="N30" s="195">
        <v>900215779</v>
      </c>
      <c r="O30" s="91">
        <v>414</v>
      </c>
      <c r="P30" s="138">
        <v>45341</v>
      </c>
      <c r="Q30" s="91">
        <v>70175437</v>
      </c>
      <c r="R30" s="138">
        <v>45356</v>
      </c>
      <c r="S30" s="87">
        <v>70175437</v>
      </c>
      <c r="T30" s="88" t="s">
        <v>66</v>
      </c>
      <c r="U30" s="195">
        <v>84452087</v>
      </c>
      <c r="V30" s="93" t="s">
        <v>3835</v>
      </c>
      <c r="W30" s="207">
        <v>45356</v>
      </c>
      <c r="X30" s="193">
        <v>45366</v>
      </c>
      <c r="Y30" s="194">
        <v>45357</v>
      </c>
      <c r="Z30" s="193">
        <v>45405</v>
      </c>
      <c r="AA30" s="93">
        <f t="shared" si="0"/>
        <v>48</v>
      </c>
      <c r="AB30" s="87">
        <v>0</v>
      </c>
      <c r="AC30" s="87">
        <v>0</v>
      </c>
      <c r="AD30" s="87">
        <v>0</v>
      </c>
      <c r="AE30" s="95" t="s">
        <v>74</v>
      </c>
      <c r="AF30" s="93">
        <f t="shared" si="1"/>
        <v>0</v>
      </c>
      <c r="AG30" s="87">
        <v>0</v>
      </c>
      <c r="AH30" s="87">
        <v>0</v>
      </c>
      <c r="AI30" s="95" t="s">
        <v>74</v>
      </c>
      <c r="AJ30" s="87">
        <v>0</v>
      </c>
      <c r="AK30" s="88" t="s">
        <v>74</v>
      </c>
      <c r="AL30" s="88" t="s">
        <v>74</v>
      </c>
      <c r="AM30" s="93">
        <f t="shared" si="2"/>
        <v>0</v>
      </c>
      <c r="AN30" s="93">
        <f>+K30+AC30-AH30</f>
        <v>70175437</v>
      </c>
      <c r="AO30" s="88" t="s">
        <v>66</v>
      </c>
      <c r="AP30" s="87">
        <v>70175437</v>
      </c>
      <c r="AQ30" s="88" t="s">
        <v>66</v>
      </c>
      <c r="AR30" s="87">
        <v>35087718</v>
      </c>
      <c r="AS30" s="198">
        <v>45364</v>
      </c>
      <c r="AT30" s="117">
        <v>0</v>
      </c>
      <c r="AU30" s="126">
        <f t="shared" si="3"/>
        <v>70175437</v>
      </c>
      <c r="AV30" s="99">
        <f t="shared" si="4"/>
        <v>0</v>
      </c>
      <c r="AW30" s="96" t="s">
        <v>74</v>
      </c>
      <c r="AX30" s="88" t="s">
        <v>86</v>
      </c>
      <c r="AY30" s="93" t="s">
        <v>3886</v>
      </c>
      <c r="AZ30" s="85" t="s">
        <v>66</v>
      </c>
      <c r="BA30" s="85" t="s">
        <v>141</v>
      </c>
    </row>
    <row r="31" spans="2:53" x14ac:dyDescent="0.25">
      <c r="B31" s="85">
        <v>2024</v>
      </c>
      <c r="C31" s="85">
        <v>891780111</v>
      </c>
      <c r="D31" s="86" t="s">
        <v>64</v>
      </c>
      <c r="E31" s="93" t="s">
        <v>3885</v>
      </c>
      <c r="F31" s="93" t="s">
        <v>3884</v>
      </c>
      <c r="G31" s="196">
        <v>0</v>
      </c>
      <c r="H31" s="88" t="s">
        <v>72</v>
      </c>
      <c r="I31" s="87" t="s">
        <v>154</v>
      </c>
      <c r="J31" s="206" t="s">
        <v>3883</v>
      </c>
      <c r="K31" s="125">
        <v>52246000</v>
      </c>
      <c r="L31" s="85" t="s">
        <v>67</v>
      </c>
      <c r="M31" s="93" t="s">
        <v>3882</v>
      </c>
      <c r="N31" s="195">
        <v>891700341</v>
      </c>
      <c r="O31" s="91">
        <v>568</v>
      </c>
      <c r="P31" s="138">
        <v>45356</v>
      </c>
      <c r="Q31" s="91">
        <v>52246000</v>
      </c>
      <c r="R31" s="138">
        <v>45356</v>
      </c>
      <c r="S31" s="87">
        <v>52246000</v>
      </c>
      <c r="T31" s="88" t="s">
        <v>66</v>
      </c>
      <c r="U31" s="195">
        <v>85152695</v>
      </c>
      <c r="V31" s="93" t="s">
        <v>1753</v>
      </c>
      <c r="W31" s="207">
        <v>45356</v>
      </c>
      <c r="X31" s="193">
        <v>45358</v>
      </c>
      <c r="Y31" s="194">
        <v>45358</v>
      </c>
      <c r="Z31" s="193">
        <v>45359</v>
      </c>
      <c r="AA31" s="93">
        <f t="shared" si="0"/>
        <v>1</v>
      </c>
      <c r="AB31" s="87">
        <v>0</v>
      </c>
      <c r="AC31" s="87">
        <v>0</v>
      </c>
      <c r="AD31" s="87">
        <v>0</v>
      </c>
      <c r="AE31" s="95" t="s">
        <v>74</v>
      </c>
      <c r="AF31" s="93">
        <f t="shared" si="1"/>
        <v>0</v>
      </c>
      <c r="AG31" s="87">
        <v>0</v>
      </c>
      <c r="AH31" s="87">
        <v>0</v>
      </c>
      <c r="AI31" s="95" t="s">
        <v>74</v>
      </c>
      <c r="AJ31" s="87">
        <v>0</v>
      </c>
      <c r="AK31" s="88" t="s">
        <v>74</v>
      </c>
      <c r="AL31" s="88" t="s">
        <v>74</v>
      </c>
      <c r="AM31" s="93">
        <f t="shared" si="2"/>
        <v>0</v>
      </c>
      <c r="AN31" s="93">
        <f>+K31+AC31-AH31</f>
        <v>52246000</v>
      </c>
      <c r="AO31" s="88" t="s">
        <v>66</v>
      </c>
      <c r="AP31" s="87">
        <v>52246000</v>
      </c>
      <c r="AQ31" s="88" t="s">
        <v>85</v>
      </c>
      <c r="AR31" s="87">
        <v>0</v>
      </c>
      <c r="AS31" s="95" t="s">
        <v>74</v>
      </c>
      <c r="AT31" s="117">
        <v>0</v>
      </c>
      <c r="AU31" s="126">
        <f t="shared" si="3"/>
        <v>52246000</v>
      </c>
      <c r="AV31" s="99">
        <f t="shared" si="4"/>
        <v>0</v>
      </c>
      <c r="AW31" s="96" t="s">
        <v>74</v>
      </c>
      <c r="AX31" s="88" t="s">
        <v>86</v>
      </c>
      <c r="AY31" s="93" t="s">
        <v>3881</v>
      </c>
      <c r="AZ31" s="85" t="s">
        <v>66</v>
      </c>
      <c r="BA31" s="85" t="s">
        <v>141</v>
      </c>
    </row>
    <row r="32" spans="2:53" x14ac:dyDescent="0.25">
      <c r="B32" s="85">
        <v>2024</v>
      </c>
      <c r="C32" s="85">
        <v>891780111</v>
      </c>
      <c r="D32" s="86" t="s">
        <v>64</v>
      </c>
      <c r="E32" s="93" t="s">
        <v>3880</v>
      </c>
      <c r="F32" s="93" t="s">
        <v>3879</v>
      </c>
      <c r="G32" s="196">
        <v>0</v>
      </c>
      <c r="H32" s="88" t="s">
        <v>72</v>
      </c>
      <c r="I32" s="87" t="s">
        <v>65</v>
      </c>
      <c r="J32" s="206" t="s">
        <v>3878</v>
      </c>
      <c r="K32" s="125">
        <v>65000000</v>
      </c>
      <c r="L32" s="85" t="s">
        <v>67</v>
      </c>
      <c r="M32" s="93" t="s">
        <v>3877</v>
      </c>
      <c r="N32" s="195">
        <v>7143126</v>
      </c>
      <c r="O32" s="91">
        <v>534</v>
      </c>
      <c r="P32" s="138">
        <v>45351</v>
      </c>
      <c r="Q32" s="91">
        <v>65000000</v>
      </c>
      <c r="R32" s="138">
        <v>45357</v>
      </c>
      <c r="S32" s="87">
        <v>65000000</v>
      </c>
      <c r="T32" s="88" t="s">
        <v>66</v>
      </c>
      <c r="U32" s="195">
        <v>39058006</v>
      </c>
      <c r="V32" s="93" t="s">
        <v>3876</v>
      </c>
      <c r="W32" s="207">
        <v>45357</v>
      </c>
      <c r="X32" s="193">
        <v>45359</v>
      </c>
      <c r="Y32" s="194">
        <v>45359</v>
      </c>
      <c r="Z32" s="193">
        <v>45633</v>
      </c>
      <c r="AA32" s="93">
        <f t="shared" si="0"/>
        <v>274</v>
      </c>
      <c r="AB32" s="87">
        <v>0</v>
      </c>
      <c r="AC32" s="87">
        <v>0</v>
      </c>
      <c r="AD32" s="87">
        <v>0</v>
      </c>
      <c r="AE32" s="95" t="s">
        <v>74</v>
      </c>
      <c r="AF32" s="93">
        <f t="shared" si="1"/>
        <v>0</v>
      </c>
      <c r="AG32" s="87">
        <v>0</v>
      </c>
      <c r="AH32" s="87">
        <v>0</v>
      </c>
      <c r="AI32" s="95" t="s">
        <v>74</v>
      </c>
      <c r="AJ32" s="87">
        <v>0</v>
      </c>
      <c r="AK32" s="88" t="s">
        <v>74</v>
      </c>
      <c r="AL32" s="88" t="s">
        <v>74</v>
      </c>
      <c r="AM32" s="93">
        <f t="shared" si="2"/>
        <v>0</v>
      </c>
      <c r="AN32" s="93">
        <f>+K32+AC32-AH32</f>
        <v>65000000</v>
      </c>
      <c r="AO32" s="88" t="s">
        <v>85</v>
      </c>
      <c r="AP32" s="87">
        <v>0</v>
      </c>
      <c r="AQ32" s="88" t="s">
        <v>85</v>
      </c>
      <c r="AR32" s="87">
        <v>0</v>
      </c>
      <c r="AS32" s="95" t="s">
        <v>74</v>
      </c>
      <c r="AT32" s="117">
        <v>0</v>
      </c>
      <c r="AU32" s="126">
        <f t="shared" si="3"/>
        <v>65000000</v>
      </c>
      <c r="AV32" s="99">
        <f t="shared" si="4"/>
        <v>0</v>
      </c>
      <c r="AW32" s="96" t="s">
        <v>74</v>
      </c>
      <c r="AX32" s="88" t="s">
        <v>86</v>
      </c>
      <c r="AY32" s="93" t="s">
        <v>3875</v>
      </c>
      <c r="AZ32" s="85" t="s">
        <v>66</v>
      </c>
      <c r="BA32" s="85" t="s">
        <v>141</v>
      </c>
    </row>
    <row r="33" spans="2:53" x14ac:dyDescent="0.25">
      <c r="B33" s="85">
        <v>2024</v>
      </c>
      <c r="C33" s="85">
        <v>891780111</v>
      </c>
      <c r="D33" s="86" t="s">
        <v>64</v>
      </c>
      <c r="E33" s="93" t="s">
        <v>3874</v>
      </c>
      <c r="F33" s="93" t="s">
        <v>3873</v>
      </c>
      <c r="G33" s="196">
        <v>0</v>
      </c>
      <c r="H33" s="88" t="s">
        <v>72</v>
      </c>
      <c r="I33" s="87" t="s">
        <v>154</v>
      </c>
      <c r="J33" s="218" t="s">
        <v>3872</v>
      </c>
      <c r="K33" s="125">
        <v>206469000</v>
      </c>
      <c r="L33" s="85" t="s">
        <v>67</v>
      </c>
      <c r="M33" s="206" t="s">
        <v>3871</v>
      </c>
      <c r="N33" s="87">
        <v>900090742</v>
      </c>
      <c r="O33" s="91">
        <v>572</v>
      </c>
      <c r="P33" s="138">
        <v>45356</v>
      </c>
      <c r="Q33" s="91">
        <v>206469000</v>
      </c>
      <c r="R33" s="138">
        <v>45369</v>
      </c>
      <c r="S33" s="87">
        <v>206469000</v>
      </c>
      <c r="T33" s="88" t="s">
        <v>66</v>
      </c>
      <c r="U33" s="195">
        <v>85450705</v>
      </c>
      <c r="V33" s="93" t="s">
        <v>3870</v>
      </c>
      <c r="W33" s="193">
        <v>45369</v>
      </c>
      <c r="X33" s="193">
        <v>45370</v>
      </c>
      <c r="Y33" s="194">
        <v>45370</v>
      </c>
      <c r="Z33" s="193">
        <v>45382</v>
      </c>
      <c r="AA33" s="93">
        <f t="shared" si="0"/>
        <v>12</v>
      </c>
      <c r="AB33" s="87">
        <v>0</v>
      </c>
      <c r="AC33" s="87">
        <v>0</v>
      </c>
      <c r="AD33" s="87">
        <v>0</v>
      </c>
      <c r="AE33" s="95" t="s">
        <v>74</v>
      </c>
      <c r="AF33" s="93">
        <f t="shared" si="1"/>
        <v>0</v>
      </c>
      <c r="AG33" s="87">
        <v>0</v>
      </c>
      <c r="AH33" s="87">
        <v>0</v>
      </c>
      <c r="AI33" s="95" t="s">
        <v>74</v>
      </c>
      <c r="AJ33" s="87">
        <v>0</v>
      </c>
      <c r="AK33" s="88" t="s">
        <v>74</v>
      </c>
      <c r="AL33" s="88" t="s">
        <v>74</v>
      </c>
      <c r="AM33" s="93">
        <f t="shared" si="2"/>
        <v>0</v>
      </c>
      <c r="AN33" s="93">
        <f>+K33+AC33-AH33</f>
        <v>206469000</v>
      </c>
      <c r="AO33" s="88" t="s">
        <v>85</v>
      </c>
      <c r="AP33" s="87">
        <v>0</v>
      </c>
      <c r="AQ33" s="88" t="s">
        <v>66</v>
      </c>
      <c r="AR33" s="87">
        <v>0</v>
      </c>
      <c r="AS33" s="95" t="s">
        <v>74</v>
      </c>
      <c r="AT33" s="117">
        <v>0</v>
      </c>
      <c r="AU33" s="126">
        <f t="shared" si="3"/>
        <v>206469000</v>
      </c>
      <c r="AV33" s="99">
        <f t="shared" si="4"/>
        <v>0</v>
      </c>
      <c r="AW33" s="96" t="s">
        <v>74</v>
      </c>
      <c r="AX33" s="88" t="s">
        <v>86</v>
      </c>
      <c r="AY33" s="93" t="s">
        <v>3869</v>
      </c>
      <c r="AZ33" s="85" t="s">
        <v>66</v>
      </c>
      <c r="BA33" s="85" t="s">
        <v>141</v>
      </c>
    </row>
    <row r="34" spans="2:53" x14ac:dyDescent="0.25">
      <c r="B34" s="85">
        <v>2024</v>
      </c>
      <c r="C34" s="85">
        <v>891780111</v>
      </c>
      <c r="D34" s="86" t="s">
        <v>64</v>
      </c>
      <c r="E34" s="93" t="s">
        <v>3868</v>
      </c>
      <c r="F34" s="93" t="s">
        <v>3867</v>
      </c>
      <c r="G34" s="196">
        <v>0</v>
      </c>
      <c r="H34" s="88" t="s">
        <v>72</v>
      </c>
      <c r="I34" s="87" t="s">
        <v>65</v>
      </c>
      <c r="J34" s="206" t="s">
        <v>3866</v>
      </c>
      <c r="K34" s="125">
        <v>15458100</v>
      </c>
      <c r="L34" s="85" t="s">
        <v>67</v>
      </c>
      <c r="M34" s="93" t="s">
        <v>3865</v>
      </c>
      <c r="N34" s="195">
        <v>901540967</v>
      </c>
      <c r="O34" s="91">
        <v>564</v>
      </c>
      <c r="P34" s="138">
        <v>45355</v>
      </c>
      <c r="Q34" s="91">
        <v>15458100</v>
      </c>
      <c r="R34" s="138">
        <v>45391</v>
      </c>
      <c r="S34" s="87">
        <v>15458100</v>
      </c>
      <c r="T34" s="88" t="s">
        <v>66</v>
      </c>
      <c r="U34" s="195">
        <v>36694483</v>
      </c>
      <c r="V34" s="93" t="s">
        <v>3418</v>
      </c>
      <c r="W34" s="193">
        <v>45390</v>
      </c>
      <c r="X34" s="193">
        <v>45398</v>
      </c>
      <c r="Y34" s="194" t="s">
        <v>74</v>
      </c>
      <c r="Z34" s="193">
        <v>45419</v>
      </c>
      <c r="AA34" s="93">
        <f t="shared" si="0"/>
        <v>21</v>
      </c>
      <c r="AB34" s="87">
        <v>0</v>
      </c>
      <c r="AC34" s="87">
        <v>0</v>
      </c>
      <c r="AD34" s="87">
        <v>0</v>
      </c>
      <c r="AE34" s="95" t="s">
        <v>74</v>
      </c>
      <c r="AF34" s="93">
        <f t="shared" si="1"/>
        <v>0</v>
      </c>
      <c r="AG34" s="87">
        <v>0</v>
      </c>
      <c r="AH34" s="87">
        <v>0</v>
      </c>
      <c r="AI34" s="95" t="s">
        <v>74</v>
      </c>
      <c r="AJ34" s="87">
        <v>0</v>
      </c>
      <c r="AK34" s="88" t="s">
        <v>74</v>
      </c>
      <c r="AL34" s="88" t="s">
        <v>74</v>
      </c>
      <c r="AM34" s="93">
        <f t="shared" si="2"/>
        <v>0</v>
      </c>
      <c r="AN34" s="93">
        <f>+K34+AC34-AH34</f>
        <v>15458100</v>
      </c>
      <c r="AO34" s="88" t="s">
        <v>85</v>
      </c>
      <c r="AP34" s="87">
        <v>15458100</v>
      </c>
      <c r="AQ34" s="88" t="s">
        <v>85</v>
      </c>
      <c r="AR34" s="87">
        <v>0</v>
      </c>
      <c r="AS34" s="95" t="s">
        <v>74</v>
      </c>
      <c r="AT34" s="117">
        <v>0</v>
      </c>
      <c r="AU34" s="126">
        <f t="shared" si="3"/>
        <v>15458100</v>
      </c>
      <c r="AV34" s="99">
        <f t="shared" si="4"/>
        <v>0</v>
      </c>
      <c r="AW34" s="96" t="s">
        <v>74</v>
      </c>
      <c r="AX34" s="88" t="s">
        <v>86</v>
      </c>
      <c r="AY34" s="93" t="s">
        <v>3864</v>
      </c>
      <c r="AZ34" s="85" t="s">
        <v>66</v>
      </c>
      <c r="BA34" s="85" t="s">
        <v>141</v>
      </c>
    </row>
    <row r="35" spans="2:53" x14ac:dyDescent="0.25">
      <c r="B35" s="85">
        <v>2024</v>
      </c>
      <c r="C35" s="85">
        <v>891780111</v>
      </c>
      <c r="D35" s="86" t="s">
        <v>64</v>
      </c>
      <c r="E35" s="93" t="s">
        <v>3863</v>
      </c>
      <c r="F35" s="93" t="s">
        <v>3862</v>
      </c>
      <c r="G35" s="196">
        <v>2020000100036</v>
      </c>
      <c r="H35" s="88" t="s">
        <v>72</v>
      </c>
      <c r="I35" s="87" t="s">
        <v>154</v>
      </c>
      <c r="J35" s="206" t="s">
        <v>3861</v>
      </c>
      <c r="K35" s="125">
        <v>19750000</v>
      </c>
      <c r="L35" s="85" t="s">
        <v>67</v>
      </c>
      <c r="M35" s="93" t="s">
        <v>3860</v>
      </c>
      <c r="N35" s="195">
        <v>12543836</v>
      </c>
      <c r="O35" s="91">
        <v>186</v>
      </c>
      <c r="P35" s="138">
        <v>45371</v>
      </c>
      <c r="Q35" s="91">
        <v>19750000</v>
      </c>
      <c r="R35" s="138">
        <v>45398</v>
      </c>
      <c r="S35" s="87">
        <v>19750000</v>
      </c>
      <c r="T35" s="88" t="s">
        <v>66</v>
      </c>
      <c r="U35" s="195">
        <v>45498601</v>
      </c>
      <c r="V35" s="93" t="s">
        <v>2432</v>
      </c>
      <c r="W35" s="193">
        <v>45397</v>
      </c>
      <c r="X35" s="193">
        <v>45400</v>
      </c>
      <c r="Y35" s="194" t="s">
        <v>74</v>
      </c>
      <c r="Z35" s="193">
        <v>45427</v>
      </c>
      <c r="AA35" s="93">
        <f t="shared" si="0"/>
        <v>27</v>
      </c>
      <c r="AB35" s="87">
        <v>0</v>
      </c>
      <c r="AC35" s="87">
        <v>0</v>
      </c>
      <c r="AD35" s="87">
        <v>0</v>
      </c>
      <c r="AE35" s="95" t="s">
        <v>74</v>
      </c>
      <c r="AF35" s="93">
        <f t="shared" si="1"/>
        <v>0</v>
      </c>
      <c r="AG35" s="87">
        <v>0</v>
      </c>
      <c r="AH35" s="87">
        <v>0</v>
      </c>
      <c r="AI35" s="95" t="s">
        <v>74</v>
      </c>
      <c r="AJ35" s="87">
        <v>0</v>
      </c>
      <c r="AK35" s="88" t="s">
        <v>74</v>
      </c>
      <c r="AL35" s="88" t="s">
        <v>74</v>
      </c>
      <c r="AM35" s="93">
        <f t="shared" si="2"/>
        <v>0</v>
      </c>
      <c r="AN35" s="93">
        <f>+K35+AC35-AH35</f>
        <v>19750000</v>
      </c>
      <c r="AO35" s="88" t="s">
        <v>85</v>
      </c>
      <c r="AP35" s="87">
        <v>0</v>
      </c>
      <c r="AQ35" s="88" t="s">
        <v>85</v>
      </c>
      <c r="AR35" s="87">
        <v>0</v>
      </c>
      <c r="AS35" s="95" t="s">
        <v>74</v>
      </c>
      <c r="AT35" s="117">
        <v>0</v>
      </c>
      <c r="AU35" s="126">
        <f t="shared" si="3"/>
        <v>19750000</v>
      </c>
      <c r="AV35" s="99">
        <f t="shared" si="4"/>
        <v>0</v>
      </c>
      <c r="AW35" s="96" t="s">
        <v>74</v>
      </c>
      <c r="AX35" s="88" t="s">
        <v>86</v>
      </c>
      <c r="AY35" s="93" t="s">
        <v>3859</v>
      </c>
      <c r="AZ35" s="85" t="s">
        <v>66</v>
      </c>
      <c r="BA35" s="85" t="s">
        <v>141</v>
      </c>
    </row>
    <row r="36" spans="2:53" x14ac:dyDescent="0.25">
      <c r="B36" s="85">
        <v>2024</v>
      </c>
      <c r="C36" s="85">
        <v>891780111</v>
      </c>
      <c r="D36" s="86" t="s">
        <v>64</v>
      </c>
      <c r="E36" s="93" t="s">
        <v>3858</v>
      </c>
      <c r="F36" s="93" t="s">
        <v>3857</v>
      </c>
      <c r="G36" s="196">
        <v>0</v>
      </c>
      <c r="H36" s="88" t="s">
        <v>72</v>
      </c>
      <c r="I36" s="87" t="s">
        <v>65</v>
      </c>
      <c r="J36" s="206" t="s">
        <v>3856</v>
      </c>
      <c r="K36" s="125">
        <v>108500000</v>
      </c>
      <c r="L36" s="85" t="s">
        <v>67</v>
      </c>
      <c r="M36" s="93" t="s">
        <v>3855</v>
      </c>
      <c r="N36" s="195">
        <v>8201777</v>
      </c>
      <c r="O36" s="91">
        <v>861</v>
      </c>
      <c r="P36" s="138">
        <v>45390</v>
      </c>
      <c r="Q36" s="91">
        <v>108500000</v>
      </c>
      <c r="R36" s="138">
        <v>45400</v>
      </c>
      <c r="S36" s="87">
        <v>108500000</v>
      </c>
      <c r="T36" s="88" t="s">
        <v>66</v>
      </c>
      <c r="U36" s="195">
        <v>72004252</v>
      </c>
      <c r="V36" s="93" t="s">
        <v>2844</v>
      </c>
      <c r="W36" s="193">
        <v>45399</v>
      </c>
      <c r="X36" s="193">
        <v>45407</v>
      </c>
      <c r="Y36" s="194">
        <v>45404</v>
      </c>
      <c r="Z36" s="193">
        <v>45467</v>
      </c>
      <c r="AA36" s="93">
        <f t="shared" si="0"/>
        <v>63</v>
      </c>
      <c r="AB36" s="87">
        <v>0</v>
      </c>
      <c r="AC36" s="87">
        <v>0</v>
      </c>
      <c r="AD36" s="87">
        <v>0</v>
      </c>
      <c r="AE36" s="95" t="s">
        <v>74</v>
      </c>
      <c r="AF36" s="93">
        <f t="shared" si="1"/>
        <v>0</v>
      </c>
      <c r="AG36" s="87">
        <v>0</v>
      </c>
      <c r="AH36" s="87">
        <v>0</v>
      </c>
      <c r="AI36" s="95" t="s">
        <v>74</v>
      </c>
      <c r="AJ36" s="87">
        <v>0</v>
      </c>
      <c r="AK36" s="88" t="s">
        <v>74</v>
      </c>
      <c r="AL36" s="88" t="s">
        <v>74</v>
      </c>
      <c r="AM36" s="93">
        <f t="shared" si="2"/>
        <v>0</v>
      </c>
      <c r="AN36" s="93">
        <f>+K36+AC36-AH36</f>
        <v>108500000</v>
      </c>
      <c r="AO36" s="88" t="s">
        <v>85</v>
      </c>
      <c r="AP36" s="87">
        <v>0</v>
      </c>
      <c r="AQ36" s="88" t="s">
        <v>66</v>
      </c>
      <c r="AR36" s="87">
        <v>54250000</v>
      </c>
      <c r="AS36" s="198">
        <v>45405</v>
      </c>
      <c r="AT36" s="117">
        <v>0</v>
      </c>
      <c r="AU36" s="126">
        <f t="shared" si="3"/>
        <v>108500000</v>
      </c>
      <c r="AV36" s="99">
        <f t="shared" si="4"/>
        <v>0</v>
      </c>
      <c r="AW36" s="96" t="s">
        <v>74</v>
      </c>
      <c r="AX36" s="88" t="s">
        <v>86</v>
      </c>
      <c r="AY36" s="93" t="s">
        <v>3854</v>
      </c>
      <c r="AZ36" s="85" t="s">
        <v>66</v>
      </c>
      <c r="BA36" s="85" t="s">
        <v>141</v>
      </c>
    </row>
    <row r="37" spans="2:53" x14ac:dyDescent="0.25">
      <c r="B37" s="85">
        <v>2024</v>
      </c>
      <c r="C37" s="85">
        <v>891780111</v>
      </c>
      <c r="D37" s="86" t="s">
        <v>64</v>
      </c>
      <c r="E37" s="93" t="s">
        <v>3853</v>
      </c>
      <c r="F37" s="93" t="s">
        <v>3852</v>
      </c>
      <c r="G37" s="196">
        <v>0</v>
      </c>
      <c r="H37" s="88" t="s">
        <v>72</v>
      </c>
      <c r="I37" s="87" t="s">
        <v>154</v>
      </c>
      <c r="J37" s="206" t="s">
        <v>3851</v>
      </c>
      <c r="K37" s="125">
        <v>40061934</v>
      </c>
      <c r="L37" s="85" t="s">
        <v>67</v>
      </c>
      <c r="M37" s="93" t="s">
        <v>1442</v>
      </c>
      <c r="N37" s="195">
        <v>7144967</v>
      </c>
      <c r="O37" s="91">
        <v>938</v>
      </c>
      <c r="P37" s="138">
        <v>45394</v>
      </c>
      <c r="Q37" s="91">
        <v>40061934</v>
      </c>
      <c r="R37" s="138">
        <v>45404</v>
      </c>
      <c r="S37" s="87">
        <v>40061934</v>
      </c>
      <c r="T37" s="88" t="s">
        <v>66</v>
      </c>
      <c r="U37" s="125">
        <v>85152695</v>
      </c>
      <c r="V37" s="93" t="s">
        <v>1753</v>
      </c>
      <c r="W37" s="193">
        <v>45404</v>
      </c>
      <c r="X37" s="193">
        <v>45406</v>
      </c>
      <c r="Y37" s="194">
        <v>45406</v>
      </c>
      <c r="Z37" s="193">
        <v>45473</v>
      </c>
      <c r="AA37" s="93">
        <f t="shared" si="0"/>
        <v>67</v>
      </c>
      <c r="AB37" s="87">
        <v>0</v>
      </c>
      <c r="AC37" s="87">
        <v>0</v>
      </c>
      <c r="AD37" s="87">
        <v>0</v>
      </c>
      <c r="AE37" s="95" t="s">
        <v>74</v>
      </c>
      <c r="AF37" s="93">
        <f t="shared" si="1"/>
        <v>0</v>
      </c>
      <c r="AG37" s="87">
        <v>0</v>
      </c>
      <c r="AH37" s="87">
        <v>0</v>
      </c>
      <c r="AI37" s="95" t="s">
        <v>74</v>
      </c>
      <c r="AJ37" s="87">
        <v>0</v>
      </c>
      <c r="AK37" s="88" t="s">
        <v>74</v>
      </c>
      <c r="AL37" s="88" t="s">
        <v>74</v>
      </c>
      <c r="AM37" s="93">
        <f t="shared" si="2"/>
        <v>0</v>
      </c>
      <c r="AN37" s="93">
        <f>+K37+AC37-AH37</f>
        <v>40061934</v>
      </c>
      <c r="AO37" s="88" t="s">
        <v>85</v>
      </c>
      <c r="AP37" s="87">
        <v>0</v>
      </c>
      <c r="AQ37" s="88" t="s">
        <v>85</v>
      </c>
      <c r="AR37" s="87">
        <v>0</v>
      </c>
      <c r="AS37" s="95" t="s">
        <v>74</v>
      </c>
      <c r="AT37" s="117">
        <v>0</v>
      </c>
      <c r="AU37" s="126">
        <f t="shared" si="3"/>
        <v>40061934</v>
      </c>
      <c r="AV37" s="99">
        <f t="shared" si="4"/>
        <v>0</v>
      </c>
      <c r="AW37" s="96" t="s">
        <v>74</v>
      </c>
      <c r="AX37" s="88" t="s">
        <v>86</v>
      </c>
      <c r="AY37" s="93" t="s">
        <v>3850</v>
      </c>
      <c r="AZ37" s="85" t="s">
        <v>66</v>
      </c>
      <c r="BA37" s="85" t="s">
        <v>141</v>
      </c>
    </row>
    <row r="38" spans="2:53" x14ac:dyDescent="0.25">
      <c r="B38" s="85">
        <v>2024</v>
      </c>
      <c r="C38" s="85">
        <v>891780111</v>
      </c>
      <c r="D38" s="86" t="s">
        <v>64</v>
      </c>
      <c r="E38" s="93" t="s">
        <v>3849</v>
      </c>
      <c r="F38" s="93" t="s">
        <v>3848</v>
      </c>
      <c r="G38" s="196">
        <v>0</v>
      </c>
      <c r="H38" s="88" t="s">
        <v>72</v>
      </c>
      <c r="I38" s="87" t="s">
        <v>154</v>
      </c>
      <c r="J38" s="206" t="s">
        <v>3847</v>
      </c>
      <c r="K38" s="125">
        <v>86394000</v>
      </c>
      <c r="L38" s="85" t="s">
        <v>67</v>
      </c>
      <c r="M38" s="87" t="s">
        <v>3846</v>
      </c>
      <c r="N38" s="195">
        <v>85471449</v>
      </c>
      <c r="O38" s="91">
        <v>1003</v>
      </c>
      <c r="P38" s="138">
        <v>45404</v>
      </c>
      <c r="Q38" s="91">
        <v>86394000</v>
      </c>
      <c r="R38" s="138">
        <v>45405</v>
      </c>
      <c r="S38" s="87">
        <v>86394000</v>
      </c>
      <c r="T38" s="88" t="s">
        <v>66</v>
      </c>
      <c r="U38" s="125">
        <v>85152695</v>
      </c>
      <c r="V38" s="93" t="s">
        <v>1753</v>
      </c>
      <c r="W38" s="193">
        <v>45405</v>
      </c>
      <c r="X38" s="193">
        <v>45420</v>
      </c>
      <c r="Y38" s="194">
        <v>45405</v>
      </c>
      <c r="Z38" s="193">
        <v>45421</v>
      </c>
      <c r="AA38" s="93">
        <f t="shared" si="0"/>
        <v>16</v>
      </c>
      <c r="AB38" s="87">
        <v>0</v>
      </c>
      <c r="AC38" s="87">
        <v>0</v>
      </c>
      <c r="AD38" s="87">
        <v>0</v>
      </c>
      <c r="AE38" s="95" t="s">
        <v>74</v>
      </c>
      <c r="AF38" s="93">
        <f t="shared" si="1"/>
        <v>0</v>
      </c>
      <c r="AG38" s="87">
        <v>0</v>
      </c>
      <c r="AH38" s="87">
        <v>0</v>
      </c>
      <c r="AI38" s="95" t="s">
        <v>74</v>
      </c>
      <c r="AJ38" s="87">
        <v>0</v>
      </c>
      <c r="AK38" s="88" t="s">
        <v>74</v>
      </c>
      <c r="AL38" s="88" t="s">
        <v>74</v>
      </c>
      <c r="AM38" s="93">
        <f t="shared" si="2"/>
        <v>0</v>
      </c>
      <c r="AN38" s="93">
        <f>+K38+AC38-AH38</f>
        <v>86394000</v>
      </c>
      <c r="AO38" s="88" t="s">
        <v>66</v>
      </c>
      <c r="AP38" s="87">
        <v>86394000</v>
      </c>
      <c r="AQ38" s="88" t="s">
        <v>66</v>
      </c>
      <c r="AR38" s="87">
        <v>43197000</v>
      </c>
      <c r="AS38" s="198">
        <v>45411</v>
      </c>
      <c r="AT38" s="117">
        <v>0</v>
      </c>
      <c r="AU38" s="126">
        <f t="shared" si="3"/>
        <v>86394000</v>
      </c>
      <c r="AV38" s="99">
        <f t="shared" si="4"/>
        <v>0</v>
      </c>
      <c r="AW38" s="96" t="s">
        <v>74</v>
      </c>
      <c r="AX38" s="88" t="s">
        <v>86</v>
      </c>
      <c r="AY38" s="93" t="s">
        <v>3845</v>
      </c>
      <c r="AZ38" s="85" t="s">
        <v>66</v>
      </c>
      <c r="BA38" s="85" t="s">
        <v>141</v>
      </c>
    </row>
    <row r="39" spans="2:53" x14ac:dyDescent="0.25">
      <c r="B39" s="85">
        <v>2024</v>
      </c>
      <c r="C39" s="85">
        <v>891780111</v>
      </c>
      <c r="D39" s="86" t="s">
        <v>64</v>
      </c>
      <c r="E39" s="93" t="s">
        <v>3844</v>
      </c>
      <c r="F39" s="93" t="s">
        <v>3843</v>
      </c>
      <c r="G39" s="196">
        <v>0</v>
      </c>
      <c r="H39" s="88" t="s">
        <v>72</v>
      </c>
      <c r="I39" s="87" t="s">
        <v>154</v>
      </c>
      <c r="J39" s="206" t="s">
        <v>3842</v>
      </c>
      <c r="K39" s="125">
        <v>180000000</v>
      </c>
      <c r="L39" s="85" t="s">
        <v>67</v>
      </c>
      <c r="M39" s="93" t="s">
        <v>3841</v>
      </c>
      <c r="N39" s="195">
        <v>36560048</v>
      </c>
      <c r="O39" s="91">
        <v>1064</v>
      </c>
      <c r="P39" s="138">
        <v>45408</v>
      </c>
      <c r="Q39" s="91">
        <v>180000000</v>
      </c>
      <c r="R39" s="138">
        <v>45411</v>
      </c>
      <c r="S39" s="87">
        <v>180000000</v>
      </c>
      <c r="T39" s="88" t="s">
        <v>66</v>
      </c>
      <c r="U39" s="125">
        <v>85152695</v>
      </c>
      <c r="V39" s="93" t="s">
        <v>1753</v>
      </c>
      <c r="W39" s="193">
        <v>45411</v>
      </c>
      <c r="X39" s="193">
        <v>45418</v>
      </c>
      <c r="Y39" s="194">
        <v>45411</v>
      </c>
      <c r="Z39" s="193">
        <v>45423</v>
      </c>
      <c r="AA39" s="93">
        <f t="shared" si="0"/>
        <v>12</v>
      </c>
      <c r="AB39" s="87">
        <v>0</v>
      </c>
      <c r="AC39" s="87">
        <v>0</v>
      </c>
      <c r="AD39" s="87">
        <v>0</v>
      </c>
      <c r="AE39" s="95" t="s">
        <v>74</v>
      </c>
      <c r="AF39" s="93">
        <f t="shared" si="1"/>
        <v>0</v>
      </c>
      <c r="AG39" s="87">
        <v>0</v>
      </c>
      <c r="AH39" s="87">
        <v>0</v>
      </c>
      <c r="AI39" s="95" t="s">
        <v>74</v>
      </c>
      <c r="AJ39" s="87">
        <v>0</v>
      </c>
      <c r="AK39" s="88" t="s">
        <v>74</v>
      </c>
      <c r="AL39" s="88" t="s">
        <v>74</v>
      </c>
      <c r="AM39" s="93">
        <f t="shared" si="2"/>
        <v>0</v>
      </c>
      <c r="AN39" s="93">
        <f>+K39+AC39-AH39</f>
        <v>180000000</v>
      </c>
      <c r="AO39" s="88" t="s">
        <v>66</v>
      </c>
      <c r="AP39" s="87">
        <v>180000000</v>
      </c>
      <c r="AQ39" s="88" t="s">
        <v>66</v>
      </c>
      <c r="AR39" s="87">
        <v>72000000</v>
      </c>
      <c r="AS39" s="198">
        <v>45414</v>
      </c>
      <c r="AT39" s="117">
        <v>0</v>
      </c>
      <c r="AU39" s="126">
        <f t="shared" si="3"/>
        <v>180000000</v>
      </c>
      <c r="AV39" s="99">
        <f t="shared" si="4"/>
        <v>0</v>
      </c>
      <c r="AW39" s="96" t="s">
        <v>74</v>
      </c>
      <c r="AX39" s="88" t="s">
        <v>86</v>
      </c>
      <c r="AY39" s="93" t="s">
        <v>3840</v>
      </c>
      <c r="AZ39" s="85" t="s">
        <v>66</v>
      </c>
      <c r="BA39" s="85" t="s">
        <v>141</v>
      </c>
    </row>
    <row r="40" spans="2:53" x14ac:dyDescent="0.25">
      <c r="B40" s="85">
        <v>2024</v>
      </c>
      <c r="C40" s="85">
        <v>891780111</v>
      </c>
      <c r="D40" s="86" t="s">
        <v>64</v>
      </c>
      <c r="E40" s="87" t="s">
        <v>3839</v>
      </c>
      <c r="F40" s="93" t="s">
        <v>3838</v>
      </c>
      <c r="G40" s="196">
        <v>0</v>
      </c>
      <c r="H40" s="88" t="s">
        <v>72</v>
      </c>
      <c r="I40" s="87" t="s">
        <v>65</v>
      </c>
      <c r="J40" s="137" t="s">
        <v>3837</v>
      </c>
      <c r="K40" s="125">
        <v>142350000</v>
      </c>
      <c r="L40" s="85" t="s">
        <v>67</v>
      </c>
      <c r="M40" s="87" t="s">
        <v>3836</v>
      </c>
      <c r="N40" s="87">
        <v>900681702</v>
      </c>
      <c r="O40" s="91">
        <v>68</v>
      </c>
      <c r="P40" s="138">
        <v>45307</v>
      </c>
      <c r="Q40" s="91">
        <v>142350000</v>
      </c>
      <c r="R40" s="138">
        <v>45320</v>
      </c>
      <c r="S40" s="87">
        <v>142350000</v>
      </c>
      <c r="T40" s="88" t="s">
        <v>66</v>
      </c>
      <c r="U40" s="87">
        <v>84452087</v>
      </c>
      <c r="V40" s="87" t="s">
        <v>3835</v>
      </c>
      <c r="W40" s="204">
        <v>45320</v>
      </c>
      <c r="X40" s="204">
        <v>45344</v>
      </c>
      <c r="Y40" s="204">
        <v>45328</v>
      </c>
      <c r="Z40" s="204">
        <v>45401</v>
      </c>
      <c r="AA40" s="93">
        <f t="shared" ref="AA40:AA71" si="5">+IF(Y40="1800-01-01",Z40-X40,Z40-Y40)</f>
        <v>73</v>
      </c>
      <c r="AB40" s="87">
        <v>1</v>
      </c>
      <c r="AC40" s="87">
        <v>27046500</v>
      </c>
      <c r="AD40" s="87">
        <v>1</v>
      </c>
      <c r="AE40" s="198">
        <v>45419</v>
      </c>
      <c r="AF40" s="93">
        <f t="shared" ref="AF40:AF71" si="6">+IF(AE40="1800-01-01",0,AE40-Z40)</f>
        <v>18</v>
      </c>
      <c r="AG40" s="87">
        <v>0</v>
      </c>
      <c r="AH40" s="87">
        <v>0</v>
      </c>
      <c r="AI40" s="95" t="s">
        <v>74</v>
      </c>
      <c r="AJ40" s="87">
        <v>0</v>
      </c>
      <c r="AK40" s="88" t="s">
        <v>74</v>
      </c>
      <c r="AL40" s="88" t="s">
        <v>74</v>
      </c>
      <c r="AM40" s="93">
        <f t="shared" ref="AM40:AM71" si="7">+IF(AK40="1800-01-01",0,AL40-AK40)</f>
        <v>0</v>
      </c>
      <c r="AN40" s="93">
        <f>+K40+AC40-AH40</f>
        <v>169396500</v>
      </c>
      <c r="AO40" s="88" t="s">
        <v>66</v>
      </c>
      <c r="AP40" s="87">
        <v>169396500</v>
      </c>
      <c r="AQ40" s="88" t="s">
        <v>66</v>
      </c>
      <c r="AR40" s="87">
        <v>84698250</v>
      </c>
      <c r="AS40" s="140">
        <v>45343</v>
      </c>
      <c r="AT40" s="117">
        <v>0</v>
      </c>
      <c r="AU40" s="126">
        <f t="shared" ref="AU40:AU71" si="8">AN40-AT40</f>
        <v>169396500</v>
      </c>
      <c r="AV40" s="99">
        <f t="shared" ref="AV40:AV71" si="9">+IFERROR(AT40/AN40,"_")</f>
        <v>0</v>
      </c>
      <c r="AW40" s="96" t="s">
        <v>74</v>
      </c>
      <c r="AX40" s="88" t="s">
        <v>86</v>
      </c>
      <c r="AY40" s="93" t="s">
        <v>3834</v>
      </c>
      <c r="AZ40" s="85" t="s">
        <v>66</v>
      </c>
      <c r="BA40" s="85" t="s">
        <v>141</v>
      </c>
    </row>
    <row r="41" spans="2:53" x14ac:dyDescent="0.25">
      <c r="B41" s="85">
        <v>2024</v>
      </c>
      <c r="C41" s="85">
        <v>891780111</v>
      </c>
      <c r="D41" s="86" t="s">
        <v>64</v>
      </c>
      <c r="E41" s="93" t="s">
        <v>3833</v>
      </c>
      <c r="F41" s="87" t="s">
        <v>3832</v>
      </c>
      <c r="G41" s="196">
        <v>0</v>
      </c>
      <c r="H41" s="88" t="s">
        <v>72</v>
      </c>
      <c r="I41" s="87" t="s">
        <v>65</v>
      </c>
      <c r="J41" s="206" t="s">
        <v>3814</v>
      </c>
      <c r="K41" s="125">
        <v>8000000</v>
      </c>
      <c r="L41" s="85" t="s">
        <v>67</v>
      </c>
      <c r="M41" s="93" t="s">
        <v>3831</v>
      </c>
      <c r="N41" s="195">
        <v>1069499616</v>
      </c>
      <c r="O41" s="91">
        <v>388</v>
      </c>
      <c r="P41" s="138">
        <v>45338</v>
      </c>
      <c r="Q41" s="91">
        <v>466800000</v>
      </c>
      <c r="R41" s="138">
        <v>45341</v>
      </c>
      <c r="S41" s="87">
        <v>8000000</v>
      </c>
      <c r="T41" s="88" t="s">
        <v>66</v>
      </c>
      <c r="U41" s="195">
        <v>36559959</v>
      </c>
      <c r="V41" s="93" t="s">
        <v>3512</v>
      </c>
      <c r="W41" s="204">
        <v>45341</v>
      </c>
      <c r="X41" s="193">
        <v>45341</v>
      </c>
      <c r="Y41" s="194" t="s">
        <v>74</v>
      </c>
      <c r="Z41" s="193">
        <v>45382</v>
      </c>
      <c r="AA41" s="93">
        <f t="shared" si="5"/>
        <v>41</v>
      </c>
      <c r="AB41" s="87">
        <v>0</v>
      </c>
      <c r="AC41" s="87">
        <v>0</v>
      </c>
      <c r="AD41" s="87">
        <v>0</v>
      </c>
      <c r="AE41" s="95" t="s">
        <v>74</v>
      </c>
      <c r="AF41" s="93">
        <f t="shared" si="6"/>
        <v>0</v>
      </c>
      <c r="AG41" s="87">
        <v>0</v>
      </c>
      <c r="AH41" s="87">
        <v>0</v>
      </c>
      <c r="AI41" s="95" t="s">
        <v>74</v>
      </c>
      <c r="AJ41" s="87">
        <v>0</v>
      </c>
      <c r="AK41" s="88" t="s">
        <v>74</v>
      </c>
      <c r="AL41" s="88" t="s">
        <v>74</v>
      </c>
      <c r="AM41" s="93">
        <f t="shared" si="7"/>
        <v>0</v>
      </c>
      <c r="AN41" s="93">
        <f>+K41+AC41-AH41</f>
        <v>8000000</v>
      </c>
      <c r="AO41" s="88" t="s">
        <v>85</v>
      </c>
      <c r="AP41" s="87">
        <v>0</v>
      </c>
      <c r="AQ41" s="88" t="s">
        <v>85</v>
      </c>
      <c r="AR41" s="87">
        <v>0</v>
      </c>
      <c r="AS41" s="95" t="s">
        <v>74</v>
      </c>
      <c r="AT41" s="117">
        <v>0</v>
      </c>
      <c r="AU41" s="126">
        <f t="shared" si="8"/>
        <v>8000000</v>
      </c>
      <c r="AV41" s="99">
        <f t="shared" si="9"/>
        <v>0</v>
      </c>
      <c r="AW41" s="96" t="s">
        <v>74</v>
      </c>
      <c r="AX41" s="88" t="s">
        <v>86</v>
      </c>
      <c r="AY41" s="93" t="s">
        <v>3830</v>
      </c>
      <c r="AZ41" s="85" t="s">
        <v>66</v>
      </c>
      <c r="BA41" s="85" t="s">
        <v>66</v>
      </c>
    </row>
    <row r="42" spans="2:53" x14ac:dyDescent="0.25">
      <c r="B42" s="85">
        <v>2024</v>
      </c>
      <c r="C42" s="85">
        <v>891780111</v>
      </c>
      <c r="D42" s="86" t="s">
        <v>64</v>
      </c>
      <c r="E42" s="93" t="s">
        <v>3829</v>
      </c>
      <c r="F42" s="87" t="s">
        <v>3828</v>
      </c>
      <c r="G42" s="88">
        <v>0</v>
      </c>
      <c r="H42" s="88" t="s">
        <v>72</v>
      </c>
      <c r="I42" s="87" t="s">
        <v>65</v>
      </c>
      <c r="J42" s="206" t="s">
        <v>3827</v>
      </c>
      <c r="K42" s="125">
        <v>8000000</v>
      </c>
      <c r="L42" s="85" t="s">
        <v>67</v>
      </c>
      <c r="M42" s="93" t="s">
        <v>3826</v>
      </c>
      <c r="N42" s="195">
        <v>1073813310</v>
      </c>
      <c r="O42" s="91">
        <v>388</v>
      </c>
      <c r="P42" s="138">
        <v>45338</v>
      </c>
      <c r="Q42" s="91">
        <v>466800000</v>
      </c>
      <c r="R42" s="138">
        <v>45341</v>
      </c>
      <c r="S42" s="87">
        <v>8000000</v>
      </c>
      <c r="T42" s="88" t="s">
        <v>66</v>
      </c>
      <c r="U42" s="195">
        <v>36559959</v>
      </c>
      <c r="V42" s="93" t="s">
        <v>3512</v>
      </c>
      <c r="W42" s="193">
        <v>45341</v>
      </c>
      <c r="X42" s="193">
        <v>45341</v>
      </c>
      <c r="Y42" s="194" t="s">
        <v>74</v>
      </c>
      <c r="Z42" s="193">
        <v>45382</v>
      </c>
      <c r="AA42" s="93">
        <f t="shared" si="5"/>
        <v>41</v>
      </c>
      <c r="AB42" s="87">
        <v>0</v>
      </c>
      <c r="AC42" s="87">
        <v>0</v>
      </c>
      <c r="AD42" s="87">
        <v>0</v>
      </c>
      <c r="AE42" s="95" t="s">
        <v>74</v>
      </c>
      <c r="AF42" s="93">
        <f t="shared" si="6"/>
        <v>0</v>
      </c>
      <c r="AG42" s="87">
        <v>0</v>
      </c>
      <c r="AH42" s="87">
        <v>0</v>
      </c>
      <c r="AI42" s="95" t="s">
        <v>74</v>
      </c>
      <c r="AJ42" s="87">
        <v>0</v>
      </c>
      <c r="AK42" s="88" t="s">
        <v>74</v>
      </c>
      <c r="AL42" s="88" t="s">
        <v>74</v>
      </c>
      <c r="AM42" s="93">
        <f t="shared" si="7"/>
        <v>0</v>
      </c>
      <c r="AN42" s="93">
        <f>+K42+AC42-AH42</f>
        <v>8000000</v>
      </c>
      <c r="AO42" s="88" t="s">
        <v>85</v>
      </c>
      <c r="AP42" s="87">
        <v>0</v>
      </c>
      <c r="AQ42" s="88" t="s">
        <v>85</v>
      </c>
      <c r="AR42" s="87">
        <v>0</v>
      </c>
      <c r="AS42" s="95" t="s">
        <v>74</v>
      </c>
      <c r="AT42" s="117">
        <v>0</v>
      </c>
      <c r="AU42" s="126">
        <f t="shared" si="8"/>
        <v>8000000</v>
      </c>
      <c r="AV42" s="99">
        <f t="shared" si="9"/>
        <v>0</v>
      </c>
      <c r="AW42" s="96" t="s">
        <v>74</v>
      </c>
      <c r="AX42" s="88" t="s">
        <v>86</v>
      </c>
      <c r="AY42" s="93" t="s">
        <v>3825</v>
      </c>
      <c r="AZ42" s="85" t="s">
        <v>66</v>
      </c>
      <c r="BA42" s="85" t="s">
        <v>66</v>
      </c>
    </row>
    <row r="43" spans="2:53" x14ac:dyDescent="0.25">
      <c r="B43" s="85">
        <v>2024</v>
      </c>
      <c r="C43" s="85">
        <v>891780111</v>
      </c>
      <c r="D43" s="86" t="s">
        <v>64</v>
      </c>
      <c r="E43" s="93" t="s">
        <v>3824</v>
      </c>
      <c r="F43" s="87" t="s">
        <v>3823</v>
      </c>
      <c r="G43" s="88">
        <v>0</v>
      </c>
      <c r="H43" s="88" t="s">
        <v>72</v>
      </c>
      <c r="I43" s="87" t="s">
        <v>65</v>
      </c>
      <c r="J43" s="206" t="s">
        <v>3744</v>
      </c>
      <c r="K43" s="125">
        <v>8000000</v>
      </c>
      <c r="L43" s="85" t="s">
        <v>67</v>
      </c>
      <c r="M43" s="93" t="s">
        <v>3822</v>
      </c>
      <c r="N43" s="195">
        <v>1072253671</v>
      </c>
      <c r="O43" s="91">
        <v>388</v>
      </c>
      <c r="P43" s="138">
        <v>45338</v>
      </c>
      <c r="Q43" s="91">
        <v>466800000</v>
      </c>
      <c r="R43" s="138">
        <v>45341</v>
      </c>
      <c r="S43" s="87">
        <v>8000000</v>
      </c>
      <c r="T43" s="88" t="s">
        <v>66</v>
      </c>
      <c r="U43" s="195">
        <v>36559959</v>
      </c>
      <c r="V43" s="93" t="s">
        <v>3512</v>
      </c>
      <c r="W43" s="193">
        <v>45341</v>
      </c>
      <c r="X43" s="193">
        <v>45341</v>
      </c>
      <c r="Y43" s="194" t="s">
        <v>74</v>
      </c>
      <c r="Z43" s="193">
        <v>45382</v>
      </c>
      <c r="AA43" s="93">
        <f t="shared" si="5"/>
        <v>41</v>
      </c>
      <c r="AB43" s="87">
        <v>0</v>
      </c>
      <c r="AC43" s="87">
        <v>0</v>
      </c>
      <c r="AD43" s="87">
        <v>0</v>
      </c>
      <c r="AE43" s="95" t="s">
        <v>74</v>
      </c>
      <c r="AF43" s="93">
        <f t="shared" si="6"/>
        <v>0</v>
      </c>
      <c r="AG43" s="87">
        <v>0</v>
      </c>
      <c r="AH43" s="87">
        <v>0</v>
      </c>
      <c r="AI43" s="95" t="s">
        <v>74</v>
      </c>
      <c r="AJ43" s="87">
        <v>0</v>
      </c>
      <c r="AK43" s="88" t="s">
        <v>74</v>
      </c>
      <c r="AL43" s="88" t="s">
        <v>74</v>
      </c>
      <c r="AM43" s="93">
        <f t="shared" si="7"/>
        <v>0</v>
      </c>
      <c r="AN43" s="93">
        <f>+K43+AC43-AH43</f>
        <v>8000000</v>
      </c>
      <c r="AO43" s="88" t="s">
        <v>85</v>
      </c>
      <c r="AP43" s="87">
        <v>0</v>
      </c>
      <c r="AQ43" s="88" t="s">
        <v>85</v>
      </c>
      <c r="AR43" s="87">
        <v>0</v>
      </c>
      <c r="AS43" s="95" t="s">
        <v>74</v>
      </c>
      <c r="AT43" s="117">
        <v>0</v>
      </c>
      <c r="AU43" s="126">
        <f t="shared" si="8"/>
        <v>8000000</v>
      </c>
      <c r="AV43" s="99">
        <f t="shared" si="9"/>
        <v>0</v>
      </c>
      <c r="AW43" s="96" t="s">
        <v>74</v>
      </c>
      <c r="AX43" s="88" t="s">
        <v>86</v>
      </c>
      <c r="AY43" s="93" t="s">
        <v>3821</v>
      </c>
      <c r="AZ43" s="85" t="s">
        <v>66</v>
      </c>
      <c r="BA43" s="85" t="s">
        <v>66</v>
      </c>
    </row>
    <row r="44" spans="2:53" x14ac:dyDescent="0.25">
      <c r="B44" s="85">
        <v>2024</v>
      </c>
      <c r="C44" s="85">
        <v>891780111</v>
      </c>
      <c r="D44" s="86" t="s">
        <v>64</v>
      </c>
      <c r="E44" s="93" t="s">
        <v>3820</v>
      </c>
      <c r="F44" s="87" t="s">
        <v>3819</v>
      </c>
      <c r="G44" s="88">
        <v>0</v>
      </c>
      <c r="H44" s="88" t="s">
        <v>72</v>
      </c>
      <c r="I44" s="87" t="s">
        <v>65</v>
      </c>
      <c r="J44" s="206" t="s">
        <v>3663</v>
      </c>
      <c r="K44" s="125">
        <v>8000000</v>
      </c>
      <c r="L44" s="85" t="s">
        <v>67</v>
      </c>
      <c r="M44" s="93" t="s">
        <v>3818</v>
      </c>
      <c r="N44" s="195">
        <v>1065641314</v>
      </c>
      <c r="O44" s="91">
        <v>388</v>
      </c>
      <c r="P44" s="138">
        <v>45338</v>
      </c>
      <c r="Q44" s="91">
        <v>466800000</v>
      </c>
      <c r="R44" s="138">
        <v>45341</v>
      </c>
      <c r="S44" s="87">
        <v>8000000</v>
      </c>
      <c r="T44" s="88" t="s">
        <v>66</v>
      </c>
      <c r="U44" s="195">
        <v>36559959</v>
      </c>
      <c r="V44" s="93" t="s">
        <v>3512</v>
      </c>
      <c r="W44" s="193">
        <v>45341</v>
      </c>
      <c r="X44" s="193">
        <v>45341</v>
      </c>
      <c r="Y44" s="194" t="s">
        <v>74</v>
      </c>
      <c r="Z44" s="193">
        <v>45382</v>
      </c>
      <c r="AA44" s="93">
        <f t="shared" si="5"/>
        <v>41</v>
      </c>
      <c r="AB44" s="87">
        <v>0</v>
      </c>
      <c r="AC44" s="87">
        <v>0</v>
      </c>
      <c r="AD44" s="87">
        <v>0</v>
      </c>
      <c r="AE44" s="95" t="s">
        <v>74</v>
      </c>
      <c r="AF44" s="93">
        <f t="shared" si="6"/>
        <v>0</v>
      </c>
      <c r="AG44" s="87">
        <v>0</v>
      </c>
      <c r="AH44" s="87">
        <v>0</v>
      </c>
      <c r="AI44" s="95" t="s">
        <v>74</v>
      </c>
      <c r="AJ44" s="87">
        <v>0</v>
      </c>
      <c r="AK44" s="88" t="s">
        <v>74</v>
      </c>
      <c r="AL44" s="88" t="s">
        <v>74</v>
      </c>
      <c r="AM44" s="93">
        <f t="shared" si="7"/>
        <v>0</v>
      </c>
      <c r="AN44" s="93">
        <f>+K44+AC44-AH44</f>
        <v>8000000</v>
      </c>
      <c r="AO44" s="88" t="s">
        <v>85</v>
      </c>
      <c r="AP44" s="87">
        <v>0</v>
      </c>
      <c r="AQ44" s="88" t="s">
        <v>85</v>
      </c>
      <c r="AR44" s="87">
        <v>0</v>
      </c>
      <c r="AS44" s="95" t="s">
        <v>74</v>
      </c>
      <c r="AT44" s="117">
        <v>0</v>
      </c>
      <c r="AU44" s="126">
        <f t="shared" si="8"/>
        <v>8000000</v>
      </c>
      <c r="AV44" s="99">
        <f t="shared" si="9"/>
        <v>0</v>
      </c>
      <c r="AW44" s="96" t="s">
        <v>74</v>
      </c>
      <c r="AX44" s="88" t="s">
        <v>86</v>
      </c>
      <c r="AY44" s="93" t="s">
        <v>3817</v>
      </c>
      <c r="AZ44" s="85" t="s">
        <v>66</v>
      </c>
      <c r="BA44" s="85" t="s">
        <v>66</v>
      </c>
    </row>
    <row r="45" spans="2:53" x14ac:dyDescent="0.25">
      <c r="B45" s="85">
        <v>2024</v>
      </c>
      <c r="C45" s="85">
        <v>891780111</v>
      </c>
      <c r="D45" s="86" t="s">
        <v>64</v>
      </c>
      <c r="E45" s="93" t="s">
        <v>3816</v>
      </c>
      <c r="F45" s="87" t="s">
        <v>3815</v>
      </c>
      <c r="G45" s="88">
        <v>0</v>
      </c>
      <c r="H45" s="88" t="s">
        <v>72</v>
      </c>
      <c r="I45" s="87" t="s">
        <v>65</v>
      </c>
      <c r="J45" s="206" t="s">
        <v>3814</v>
      </c>
      <c r="K45" s="125">
        <v>8000000</v>
      </c>
      <c r="L45" s="85" t="s">
        <v>67</v>
      </c>
      <c r="M45" s="93" t="s">
        <v>3813</v>
      </c>
      <c r="N45" s="195">
        <v>1004308477</v>
      </c>
      <c r="O45" s="91">
        <v>388</v>
      </c>
      <c r="P45" s="138">
        <v>45338</v>
      </c>
      <c r="Q45" s="91">
        <v>466800000</v>
      </c>
      <c r="R45" s="138">
        <v>45341</v>
      </c>
      <c r="S45" s="87">
        <v>8000000</v>
      </c>
      <c r="T45" s="88" t="s">
        <v>66</v>
      </c>
      <c r="U45" s="195">
        <v>36559959</v>
      </c>
      <c r="V45" s="93" t="s">
        <v>3512</v>
      </c>
      <c r="W45" s="193">
        <v>45341</v>
      </c>
      <c r="X45" s="193">
        <v>45341</v>
      </c>
      <c r="Y45" s="194" t="s">
        <v>74</v>
      </c>
      <c r="Z45" s="193">
        <v>45382</v>
      </c>
      <c r="AA45" s="93">
        <f t="shared" si="5"/>
        <v>41</v>
      </c>
      <c r="AB45" s="87">
        <v>0</v>
      </c>
      <c r="AC45" s="87">
        <v>0</v>
      </c>
      <c r="AD45" s="87">
        <v>1</v>
      </c>
      <c r="AE45" s="198">
        <v>45412</v>
      </c>
      <c r="AF45" s="93">
        <f t="shared" si="6"/>
        <v>30</v>
      </c>
      <c r="AG45" s="87">
        <v>0</v>
      </c>
      <c r="AH45" s="87">
        <v>0</v>
      </c>
      <c r="AI45" s="95" t="s">
        <v>74</v>
      </c>
      <c r="AJ45" s="87">
        <v>0</v>
      </c>
      <c r="AK45" s="88" t="s">
        <v>74</v>
      </c>
      <c r="AL45" s="88" t="s">
        <v>74</v>
      </c>
      <c r="AM45" s="93">
        <f t="shared" si="7"/>
        <v>0</v>
      </c>
      <c r="AN45" s="93">
        <f>+K45+AC45-AH45</f>
        <v>8000000</v>
      </c>
      <c r="AO45" s="88" t="s">
        <v>85</v>
      </c>
      <c r="AP45" s="87">
        <v>0</v>
      </c>
      <c r="AQ45" s="88" t="s">
        <v>85</v>
      </c>
      <c r="AR45" s="87">
        <v>0</v>
      </c>
      <c r="AS45" s="95" t="s">
        <v>74</v>
      </c>
      <c r="AT45" s="117">
        <v>0</v>
      </c>
      <c r="AU45" s="126">
        <f t="shared" si="8"/>
        <v>8000000</v>
      </c>
      <c r="AV45" s="99">
        <f t="shared" si="9"/>
        <v>0</v>
      </c>
      <c r="AW45" s="96" t="s">
        <v>74</v>
      </c>
      <c r="AX45" s="88" t="s">
        <v>86</v>
      </c>
      <c r="AY45" s="93" t="s">
        <v>3812</v>
      </c>
      <c r="AZ45" s="85" t="s">
        <v>66</v>
      </c>
      <c r="BA45" s="85" t="s">
        <v>66</v>
      </c>
    </row>
    <row r="46" spans="2:53" x14ac:dyDescent="0.25">
      <c r="B46" s="85">
        <v>2024</v>
      </c>
      <c r="C46" s="85">
        <v>891780111</v>
      </c>
      <c r="D46" s="86" t="s">
        <v>64</v>
      </c>
      <c r="E46" s="93" t="s">
        <v>3811</v>
      </c>
      <c r="F46" s="87" t="s">
        <v>3810</v>
      </c>
      <c r="G46" s="88">
        <v>0</v>
      </c>
      <c r="H46" s="88" t="s">
        <v>72</v>
      </c>
      <c r="I46" s="87" t="s">
        <v>65</v>
      </c>
      <c r="J46" s="206" t="s">
        <v>3663</v>
      </c>
      <c r="K46" s="125">
        <v>8000000</v>
      </c>
      <c r="L46" s="85" t="s">
        <v>67</v>
      </c>
      <c r="M46" s="93" t="s">
        <v>3809</v>
      </c>
      <c r="N46" s="195">
        <v>1112762142</v>
      </c>
      <c r="O46" s="91">
        <v>388</v>
      </c>
      <c r="P46" s="138">
        <v>45338</v>
      </c>
      <c r="Q46" s="91">
        <v>466800000</v>
      </c>
      <c r="R46" s="138">
        <v>45341</v>
      </c>
      <c r="S46" s="87">
        <v>8000000</v>
      </c>
      <c r="T46" s="88" t="s">
        <v>66</v>
      </c>
      <c r="U46" s="195">
        <v>36559959</v>
      </c>
      <c r="V46" s="93" t="s">
        <v>3512</v>
      </c>
      <c r="W46" s="193">
        <v>45341</v>
      </c>
      <c r="X46" s="193">
        <v>45341</v>
      </c>
      <c r="Y46" s="194" t="s">
        <v>74</v>
      </c>
      <c r="Z46" s="193">
        <v>45382</v>
      </c>
      <c r="AA46" s="93">
        <f t="shared" si="5"/>
        <v>41</v>
      </c>
      <c r="AB46" s="87">
        <v>0</v>
      </c>
      <c r="AC46" s="87">
        <v>0</v>
      </c>
      <c r="AD46" s="87">
        <v>0</v>
      </c>
      <c r="AE46" s="95" t="s">
        <v>74</v>
      </c>
      <c r="AF46" s="93">
        <f t="shared" si="6"/>
        <v>0</v>
      </c>
      <c r="AG46" s="87">
        <v>0</v>
      </c>
      <c r="AH46" s="87">
        <v>0</v>
      </c>
      <c r="AI46" s="95" t="s">
        <v>74</v>
      </c>
      <c r="AJ46" s="87">
        <v>0</v>
      </c>
      <c r="AK46" s="88" t="s">
        <v>74</v>
      </c>
      <c r="AL46" s="88" t="s">
        <v>74</v>
      </c>
      <c r="AM46" s="93">
        <f t="shared" si="7"/>
        <v>0</v>
      </c>
      <c r="AN46" s="93">
        <f>+K46+AC46-AH46</f>
        <v>8000000</v>
      </c>
      <c r="AO46" s="88" t="s">
        <v>85</v>
      </c>
      <c r="AP46" s="87">
        <v>0</v>
      </c>
      <c r="AQ46" s="88" t="s">
        <v>85</v>
      </c>
      <c r="AR46" s="87">
        <v>0</v>
      </c>
      <c r="AS46" s="95" t="s">
        <v>74</v>
      </c>
      <c r="AT46" s="117">
        <v>0</v>
      </c>
      <c r="AU46" s="126">
        <f t="shared" si="8"/>
        <v>8000000</v>
      </c>
      <c r="AV46" s="99">
        <f t="shared" si="9"/>
        <v>0</v>
      </c>
      <c r="AW46" s="96" t="s">
        <v>74</v>
      </c>
      <c r="AX46" s="88" t="s">
        <v>86</v>
      </c>
      <c r="AY46" s="93" t="s">
        <v>3808</v>
      </c>
      <c r="AZ46" s="85" t="s">
        <v>66</v>
      </c>
      <c r="BA46" s="85" t="s">
        <v>66</v>
      </c>
    </row>
    <row r="47" spans="2:53" x14ac:dyDescent="0.25">
      <c r="B47" s="85">
        <v>2024</v>
      </c>
      <c r="C47" s="85">
        <v>891780111</v>
      </c>
      <c r="D47" s="86" t="s">
        <v>64</v>
      </c>
      <c r="E47" s="93" t="s">
        <v>3807</v>
      </c>
      <c r="F47" s="87" t="s">
        <v>3806</v>
      </c>
      <c r="G47" s="88">
        <v>0</v>
      </c>
      <c r="H47" s="88" t="s">
        <v>72</v>
      </c>
      <c r="I47" s="87" t="s">
        <v>65</v>
      </c>
      <c r="J47" s="206" t="s">
        <v>3663</v>
      </c>
      <c r="K47" s="125">
        <v>8000000</v>
      </c>
      <c r="L47" s="85" t="s">
        <v>67</v>
      </c>
      <c r="M47" s="93" t="s">
        <v>3805</v>
      </c>
      <c r="N47" s="195">
        <v>1083015253</v>
      </c>
      <c r="O47" s="91">
        <v>388</v>
      </c>
      <c r="P47" s="138">
        <v>45338</v>
      </c>
      <c r="Q47" s="91">
        <v>466800000</v>
      </c>
      <c r="R47" s="138">
        <v>45341</v>
      </c>
      <c r="S47" s="87">
        <v>8000000</v>
      </c>
      <c r="T47" s="88" t="s">
        <v>66</v>
      </c>
      <c r="U47" s="195">
        <v>36559959</v>
      </c>
      <c r="V47" s="93" t="s">
        <v>3512</v>
      </c>
      <c r="W47" s="193">
        <v>45341</v>
      </c>
      <c r="X47" s="193">
        <v>45341</v>
      </c>
      <c r="Y47" s="194" t="s">
        <v>74</v>
      </c>
      <c r="Z47" s="193">
        <v>45382</v>
      </c>
      <c r="AA47" s="93">
        <f t="shared" si="5"/>
        <v>41</v>
      </c>
      <c r="AB47" s="87">
        <v>0</v>
      </c>
      <c r="AC47" s="87">
        <v>0</v>
      </c>
      <c r="AD47" s="87">
        <v>0</v>
      </c>
      <c r="AE47" s="95" t="s">
        <v>74</v>
      </c>
      <c r="AF47" s="93">
        <f t="shared" si="6"/>
        <v>0</v>
      </c>
      <c r="AG47" s="87">
        <v>0</v>
      </c>
      <c r="AH47" s="87">
        <v>0</v>
      </c>
      <c r="AI47" s="95" t="s">
        <v>74</v>
      </c>
      <c r="AJ47" s="87">
        <v>0</v>
      </c>
      <c r="AK47" s="88" t="s">
        <v>74</v>
      </c>
      <c r="AL47" s="88" t="s">
        <v>74</v>
      </c>
      <c r="AM47" s="93">
        <f t="shared" si="7"/>
        <v>0</v>
      </c>
      <c r="AN47" s="93">
        <f>+K47+AC47-AH47</f>
        <v>8000000</v>
      </c>
      <c r="AO47" s="88" t="s">
        <v>85</v>
      </c>
      <c r="AP47" s="87">
        <v>0</v>
      </c>
      <c r="AQ47" s="88" t="s">
        <v>85</v>
      </c>
      <c r="AR47" s="87">
        <v>0</v>
      </c>
      <c r="AS47" s="95" t="s">
        <v>74</v>
      </c>
      <c r="AT47" s="117">
        <v>0</v>
      </c>
      <c r="AU47" s="126">
        <f t="shared" si="8"/>
        <v>8000000</v>
      </c>
      <c r="AV47" s="99">
        <f t="shared" si="9"/>
        <v>0</v>
      </c>
      <c r="AW47" s="96" t="s">
        <v>74</v>
      </c>
      <c r="AX47" s="88" t="s">
        <v>86</v>
      </c>
      <c r="AY47" s="93" t="s">
        <v>3804</v>
      </c>
      <c r="AZ47" s="85" t="s">
        <v>66</v>
      </c>
      <c r="BA47" s="85" t="s">
        <v>66</v>
      </c>
    </row>
    <row r="48" spans="2:53" x14ac:dyDescent="0.25">
      <c r="B48" s="85">
        <v>2024</v>
      </c>
      <c r="C48" s="85">
        <v>891780111</v>
      </c>
      <c r="D48" s="86" t="s">
        <v>64</v>
      </c>
      <c r="E48" s="93" t="s">
        <v>3803</v>
      </c>
      <c r="F48" s="87" t="s">
        <v>3802</v>
      </c>
      <c r="G48" s="88">
        <v>0</v>
      </c>
      <c r="H48" s="88" t="s">
        <v>72</v>
      </c>
      <c r="I48" s="87" t="s">
        <v>65</v>
      </c>
      <c r="J48" s="206" t="s">
        <v>3663</v>
      </c>
      <c r="K48" s="125">
        <v>8000000</v>
      </c>
      <c r="L48" s="85" t="s">
        <v>67</v>
      </c>
      <c r="M48" s="93" t="s">
        <v>3801</v>
      </c>
      <c r="N48" s="195">
        <v>72247345</v>
      </c>
      <c r="O48" s="91">
        <v>388</v>
      </c>
      <c r="P48" s="138">
        <v>45338</v>
      </c>
      <c r="Q48" s="91">
        <v>466800000</v>
      </c>
      <c r="R48" s="138">
        <v>45341</v>
      </c>
      <c r="S48" s="87">
        <v>8000000</v>
      </c>
      <c r="T48" s="88" t="s">
        <v>66</v>
      </c>
      <c r="U48" s="195">
        <v>36559959</v>
      </c>
      <c r="V48" s="93" t="s">
        <v>3512</v>
      </c>
      <c r="W48" s="193">
        <v>45341</v>
      </c>
      <c r="X48" s="193">
        <v>45341</v>
      </c>
      <c r="Y48" s="194" t="s">
        <v>74</v>
      </c>
      <c r="Z48" s="193">
        <v>45382</v>
      </c>
      <c r="AA48" s="93">
        <f t="shared" si="5"/>
        <v>41</v>
      </c>
      <c r="AB48" s="87">
        <v>0</v>
      </c>
      <c r="AC48" s="87">
        <v>0</v>
      </c>
      <c r="AD48" s="87">
        <v>0</v>
      </c>
      <c r="AE48" s="95" t="s">
        <v>74</v>
      </c>
      <c r="AF48" s="93">
        <f t="shared" si="6"/>
        <v>0</v>
      </c>
      <c r="AG48" s="87">
        <v>1</v>
      </c>
      <c r="AH48" s="87">
        <v>8000000</v>
      </c>
      <c r="AI48" s="140">
        <v>45363</v>
      </c>
      <c r="AJ48" s="87">
        <v>0</v>
      </c>
      <c r="AK48" s="88" t="s">
        <v>74</v>
      </c>
      <c r="AL48" s="88" t="s">
        <v>74</v>
      </c>
      <c r="AM48" s="93">
        <f t="shared" si="7"/>
        <v>0</v>
      </c>
      <c r="AN48" s="93">
        <f>+K48+AC48-AH48</f>
        <v>0</v>
      </c>
      <c r="AO48" s="88" t="s">
        <v>85</v>
      </c>
      <c r="AP48" s="87">
        <v>0</v>
      </c>
      <c r="AQ48" s="88" t="s">
        <v>85</v>
      </c>
      <c r="AR48" s="87">
        <v>0</v>
      </c>
      <c r="AS48" s="95" t="s">
        <v>74</v>
      </c>
      <c r="AT48" s="117">
        <v>0</v>
      </c>
      <c r="AU48" s="126">
        <f t="shared" si="8"/>
        <v>0</v>
      </c>
      <c r="AV48" s="99" t="str">
        <f t="shared" si="9"/>
        <v>_</v>
      </c>
      <c r="AW48" s="140">
        <v>45363</v>
      </c>
      <c r="AX48" s="88" t="s">
        <v>86</v>
      </c>
      <c r="AY48" s="93" t="s">
        <v>3800</v>
      </c>
      <c r="AZ48" s="85" t="s">
        <v>66</v>
      </c>
      <c r="BA48" s="85" t="s">
        <v>66</v>
      </c>
    </row>
    <row r="49" spans="2:53" x14ac:dyDescent="0.25">
      <c r="B49" s="85">
        <v>2024</v>
      </c>
      <c r="C49" s="85">
        <v>891780111</v>
      </c>
      <c r="D49" s="86" t="s">
        <v>64</v>
      </c>
      <c r="E49" s="93" t="s">
        <v>3799</v>
      </c>
      <c r="F49" s="87" t="s">
        <v>3798</v>
      </c>
      <c r="G49" s="88">
        <v>0</v>
      </c>
      <c r="H49" s="88" t="s">
        <v>72</v>
      </c>
      <c r="I49" s="87" t="s">
        <v>65</v>
      </c>
      <c r="J49" s="206" t="s">
        <v>3663</v>
      </c>
      <c r="K49" s="125">
        <v>8000000</v>
      </c>
      <c r="L49" s="85" t="s">
        <v>67</v>
      </c>
      <c r="M49" s="93" t="s">
        <v>3797</v>
      </c>
      <c r="N49" s="195">
        <v>39278307</v>
      </c>
      <c r="O49" s="91">
        <v>388</v>
      </c>
      <c r="P49" s="138">
        <v>45338</v>
      </c>
      <c r="Q49" s="91">
        <v>466800000</v>
      </c>
      <c r="R49" s="138">
        <v>45341</v>
      </c>
      <c r="S49" s="87">
        <v>8000000</v>
      </c>
      <c r="T49" s="88" t="s">
        <v>66</v>
      </c>
      <c r="U49" s="195">
        <v>36559959</v>
      </c>
      <c r="V49" s="93" t="s">
        <v>3512</v>
      </c>
      <c r="W49" s="193">
        <v>45341</v>
      </c>
      <c r="X49" s="193">
        <v>45341</v>
      </c>
      <c r="Y49" s="194" t="s">
        <v>74</v>
      </c>
      <c r="Z49" s="193">
        <v>45382</v>
      </c>
      <c r="AA49" s="93">
        <f t="shared" si="5"/>
        <v>41</v>
      </c>
      <c r="AB49" s="87">
        <v>0</v>
      </c>
      <c r="AC49" s="87">
        <v>0</v>
      </c>
      <c r="AD49" s="87">
        <v>0</v>
      </c>
      <c r="AE49" s="95" t="s">
        <v>74</v>
      </c>
      <c r="AF49" s="93">
        <f t="shared" si="6"/>
        <v>0</v>
      </c>
      <c r="AG49" s="87">
        <v>0</v>
      </c>
      <c r="AH49" s="87">
        <v>0</v>
      </c>
      <c r="AI49" s="95" t="s">
        <v>74</v>
      </c>
      <c r="AJ49" s="87">
        <v>0</v>
      </c>
      <c r="AK49" s="88" t="s">
        <v>74</v>
      </c>
      <c r="AL49" s="88" t="s">
        <v>74</v>
      </c>
      <c r="AM49" s="93">
        <f t="shared" si="7"/>
        <v>0</v>
      </c>
      <c r="AN49" s="93">
        <f>+K49+AC49-AH49</f>
        <v>8000000</v>
      </c>
      <c r="AO49" s="88" t="s">
        <v>85</v>
      </c>
      <c r="AP49" s="87">
        <v>0</v>
      </c>
      <c r="AQ49" s="88" t="s">
        <v>85</v>
      </c>
      <c r="AR49" s="87">
        <v>0</v>
      </c>
      <c r="AS49" s="95" t="s">
        <v>74</v>
      </c>
      <c r="AT49" s="117">
        <v>0</v>
      </c>
      <c r="AU49" s="126">
        <f t="shared" si="8"/>
        <v>8000000</v>
      </c>
      <c r="AV49" s="99">
        <f t="shared" si="9"/>
        <v>0</v>
      </c>
      <c r="AW49" s="96" t="s">
        <v>74</v>
      </c>
      <c r="AX49" s="88" t="s">
        <v>86</v>
      </c>
      <c r="AY49" s="93" t="s">
        <v>3796</v>
      </c>
      <c r="AZ49" s="85" t="s">
        <v>66</v>
      </c>
      <c r="BA49" s="85" t="s">
        <v>66</v>
      </c>
    </row>
    <row r="50" spans="2:53" x14ac:dyDescent="0.25">
      <c r="B50" s="85">
        <v>2024</v>
      </c>
      <c r="C50" s="85">
        <v>891780111</v>
      </c>
      <c r="D50" s="86" t="s">
        <v>64</v>
      </c>
      <c r="E50" s="93" t="s">
        <v>3795</v>
      </c>
      <c r="F50" s="87" t="s">
        <v>3794</v>
      </c>
      <c r="G50" s="88">
        <v>0</v>
      </c>
      <c r="H50" s="88" t="s">
        <v>72</v>
      </c>
      <c r="I50" s="87" t="s">
        <v>65</v>
      </c>
      <c r="J50" s="206" t="s">
        <v>3663</v>
      </c>
      <c r="K50" s="125">
        <v>8000000</v>
      </c>
      <c r="L50" s="85" t="s">
        <v>67</v>
      </c>
      <c r="M50" s="93" t="s">
        <v>3793</v>
      </c>
      <c r="N50" s="195">
        <v>80425554</v>
      </c>
      <c r="O50" s="91">
        <v>388</v>
      </c>
      <c r="P50" s="138">
        <v>45338</v>
      </c>
      <c r="Q50" s="91">
        <v>466800000</v>
      </c>
      <c r="R50" s="138">
        <v>45341</v>
      </c>
      <c r="S50" s="87">
        <v>8000000</v>
      </c>
      <c r="T50" s="88" t="s">
        <v>66</v>
      </c>
      <c r="U50" s="195">
        <v>36559959</v>
      </c>
      <c r="V50" s="93" t="s">
        <v>3512</v>
      </c>
      <c r="W50" s="193">
        <v>45341</v>
      </c>
      <c r="X50" s="193">
        <v>45341</v>
      </c>
      <c r="Y50" s="194" t="s">
        <v>74</v>
      </c>
      <c r="Z50" s="193">
        <v>45382</v>
      </c>
      <c r="AA50" s="93">
        <f t="shared" si="5"/>
        <v>41</v>
      </c>
      <c r="AB50" s="87">
        <v>0</v>
      </c>
      <c r="AC50" s="87">
        <v>0</v>
      </c>
      <c r="AD50" s="87">
        <v>0</v>
      </c>
      <c r="AE50" s="95" t="s">
        <v>74</v>
      </c>
      <c r="AF50" s="93">
        <f t="shared" si="6"/>
        <v>0</v>
      </c>
      <c r="AG50" s="87">
        <v>0</v>
      </c>
      <c r="AH50" s="87">
        <v>0</v>
      </c>
      <c r="AI50" s="95" t="s">
        <v>74</v>
      </c>
      <c r="AJ50" s="87">
        <v>0</v>
      </c>
      <c r="AK50" s="88" t="s">
        <v>74</v>
      </c>
      <c r="AL50" s="88" t="s">
        <v>74</v>
      </c>
      <c r="AM50" s="93">
        <f t="shared" si="7"/>
        <v>0</v>
      </c>
      <c r="AN50" s="93">
        <f>+K50+AC50-AH50</f>
        <v>8000000</v>
      </c>
      <c r="AO50" s="88" t="s">
        <v>85</v>
      </c>
      <c r="AP50" s="87">
        <v>0</v>
      </c>
      <c r="AQ50" s="88" t="s">
        <v>85</v>
      </c>
      <c r="AR50" s="87">
        <v>0</v>
      </c>
      <c r="AS50" s="95" t="s">
        <v>74</v>
      </c>
      <c r="AT50" s="117">
        <v>0</v>
      </c>
      <c r="AU50" s="126">
        <f t="shared" si="8"/>
        <v>8000000</v>
      </c>
      <c r="AV50" s="99">
        <f t="shared" si="9"/>
        <v>0</v>
      </c>
      <c r="AW50" s="96" t="s">
        <v>74</v>
      </c>
      <c r="AX50" s="88" t="s">
        <v>86</v>
      </c>
      <c r="AY50" s="93" t="s">
        <v>3792</v>
      </c>
      <c r="AZ50" s="85" t="s">
        <v>66</v>
      </c>
      <c r="BA50" s="85" t="s">
        <v>66</v>
      </c>
    </row>
    <row r="51" spans="2:53" x14ac:dyDescent="0.25">
      <c r="B51" s="85">
        <v>2024</v>
      </c>
      <c r="C51" s="85">
        <v>891780111</v>
      </c>
      <c r="D51" s="86" t="s">
        <v>64</v>
      </c>
      <c r="E51" s="93" t="s">
        <v>3791</v>
      </c>
      <c r="F51" s="87" t="s">
        <v>3790</v>
      </c>
      <c r="G51" s="88">
        <v>0</v>
      </c>
      <c r="H51" s="88" t="s">
        <v>72</v>
      </c>
      <c r="I51" s="87" t="s">
        <v>65</v>
      </c>
      <c r="J51" s="206" t="s">
        <v>3749</v>
      </c>
      <c r="K51" s="125">
        <v>8000000</v>
      </c>
      <c r="L51" s="85" t="s">
        <v>67</v>
      </c>
      <c r="M51" s="93" t="s">
        <v>3789</v>
      </c>
      <c r="N51" s="195">
        <v>1067863503</v>
      </c>
      <c r="O51" s="91">
        <v>388</v>
      </c>
      <c r="P51" s="138">
        <v>45338</v>
      </c>
      <c r="Q51" s="91">
        <v>466800000</v>
      </c>
      <c r="R51" s="138">
        <v>45341</v>
      </c>
      <c r="S51" s="87">
        <v>8000000</v>
      </c>
      <c r="T51" s="88" t="s">
        <v>66</v>
      </c>
      <c r="U51" s="195">
        <v>36559959</v>
      </c>
      <c r="V51" s="93" t="s">
        <v>3512</v>
      </c>
      <c r="W51" s="193">
        <v>45341</v>
      </c>
      <c r="X51" s="193">
        <v>45341</v>
      </c>
      <c r="Y51" s="194" t="s">
        <v>74</v>
      </c>
      <c r="Z51" s="193">
        <v>45382</v>
      </c>
      <c r="AA51" s="93">
        <f t="shared" si="5"/>
        <v>41</v>
      </c>
      <c r="AB51" s="87">
        <v>0</v>
      </c>
      <c r="AC51" s="87">
        <v>0</v>
      </c>
      <c r="AD51" s="87">
        <v>0</v>
      </c>
      <c r="AE51" s="95" t="s">
        <v>74</v>
      </c>
      <c r="AF51" s="93">
        <f t="shared" si="6"/>
        <v>0</v>
      </c>
      <c r="AG51" s="87">
        <v>0</v>
      </c>
      <c r="AH51" s="87">
        <v>0</v>
      </c>
      <c r="AI51" s="95" t="s">
        <v>74</v>
      </c>
      <c r="AJ51" s="87">
        <v>0</v>
      </c>
      <c r="AK51" s="88" t="s">
        <v>74</v>
      </c>
      <c r="AL51" s="88" t="s">
        <v>74</v>
      </c>
      <c r="AM51" s="93">
        <f t="shared" si="7"/>
        <v>0</v>
      </c>
      <c r="AN51" s="93">
        <f>+K51+AC51-AH51</f>
        <v>8000000</v>
      </c>
      <c r="AO51" s="88" t="s">
        <v>85</v>
      </c>
      <c r="AP51" s="87">
        <v>0</v>
      </c>
      <c r="AQ51" s="88" t="s">
        <v>85</v>
      </c>
      <c r="AR51" s="87">
        <v>0</v>
      </c>
      <c r="AS51" s="95" t="s">
        <v>74</v>
      </c>
      <c r="AT51" s="117">
        <v>0</v>
      </c>
      <c r="AU51" s="126">
        <f t="shared" si="8"/>
        <v>8000000</v>
      </c>
      <c r="AV51" s="99">
        <f t="shared" si="9"/>
        <v>0</v>
      </c>
      <c r="AW51" s="96" t="s">
        <v>74</v>
      </c>
      <c r="AX51" s="88" t="s">
        <v>86</v>
      </c>
      <c r="AY51" s="93" t="s">
        <v>3788</v>
      </c>
      <c r="AZ51" s="85" t="s">
        <v>66</v>
      </c>
      <c r="BA51" s="85" t="s">
        <v>66</v>
      </c>
    </row>
    <row r="52" spans="2:53" x14ac:dyDescent="0.25">
      <c r="B52" s="85">
        <v>2024</v>
      </c>
      <c r="C52" s="85">
        <v>891780111</v>
      </c>
      <c r="D52" s="86" t="s">
        <v>64</v>
      </c>
      <c r="E52" s="93" t="s">
        <v>3787</v>
      </c>
      <c r="F52" s="87" t="s">
        <v>3786</v>
      </c>
      <c r="G52" s="88">
        <v>0</v>
      </c>
      <c r="H52" s="88" t="s">
        <v>72</v>
      </c>
      <c r="I52" s="87" t="s">
        <v>65</v>
      </c>
      <c r="J52" s="206" t="s">
        <v>3663</v>
      </c>
      <c r="K52" s="125">
        <v>8000000</v>
      </c>
      <c r="L52" s="85" t="s">
        <v>67</v>
      </c>
      <c r="M52" s="93" t="s">
        <v>3785</v>
      </c>
      <c r="N52" s="195">
        <v>1083009871</v>
      </c>
      <c r="O52" s="91">
        <v>388</v>
      </c>
      <c r="P52" s="138">
        <v>45338</v>
      </c>
      <c r="Q52" s="91">
        <v>466800000</v>
      </c>
      <c r="R52" s="138">
        <v>45341</v>
      </c>
      <c r="S52" s="87">
        <v>8000000</v>
      </c>
      <c r="T52" s="88" t="s">
        <v>66</v>
      </c>
      <c r="U52" s="195">
        <v>36559959</v>
      </c>
      <c r="V52" s="93" t="s">
        <v>3512</v>
      </c>
      <c r="W52" s="193">
        <v>45341</v>
      </c>
      <c r="X52" s="193">
        <v>45341</v>
      </c>
      <c r="Y52" s="194" t="s">
        <v>74</v>
      </c>
      <c r="Z52" s="193">
        <v>45382</v>
      </c>
      <c r="AA52" s="93">
        <f t="shared" si="5"/>
        <v>41</v>
      </c>
      <c r="AB52" s="87">
        <v>0</v>
      </c>
      <c r="AC52" s="87">
        <v>0</v>
      </c>
      <c r="AD52" s="87">
        <v>1</v>
      </c>
      <c r="AE52" s="198">
        <v>45412</v>
      </c>
      <c r="AF52" s="93">
        <f t="shared" si="6"/>
        <v>30</v>
      </c>
      <c r="AG52" s="87">
        <v>0</v>
      </c>
      <c r="AH52" s="87">
        <v>0</v>
      </c>
      <c r="AI52" s="95" t="s">
        <v>74</v>
      </c>
      <c r="AJ52" s="87">
        <v>0</v>
      </c>
      <c r="AK52" s="88" t="s">
        <v>74</v>
      </c>
      <c r="AL52" s="88" t="s">
        <v>74</v>
      </c>
      <c r="AM52" s="93">
        <f t="shared" si="7"/>
        <v>0</v>
      </c>
      <c r="AN52" s="93">
        <f>+K52+AC52-AH52</f>
        <v>8000000</v>
      </c>
      <c r="AO52" s="88" t="s">
        <v>85</v>
      </c>
      <c r="AP52" s="87">
        <v>0</v>
      </c>
      <c r="AQ52" s="88" t="s">
        <v>85</v>
      </c>
      <c r="AR52" s="87">
        <v>0</v>
      </c>
      <c r="AS52" s="95" t="s">
        <v>74</v>
      </c>
      <c r="AT52" s="117">
        <v>0</v>
      </c>
      <c r="AU52" s="126">
        <f t="shared" si="8"/>
        <v>8000000</v>
      </c>
      <c r="AV52" s="99">
        <f t="shared" si="9"/>
        <v>0</v>
      </c>
      <c r="AW52" s="96" t="s">
        <v>74</v>
      </c>
      <c r="AX52" s="88" t="s">
        <v>86</v>
      </c>
      <c r="AY52" s="93" t="s">
        <v>3784</v>
      </c>
      <c r="AZ52" s="85" t="s">
        <v>66</v>
      </c>
      <c r="BA52" s="85" t="s">
        <v>66</v>
      </c>
    </row>
    <row r="53" spans="2:53" x14ac:dyDescent="0.25">
      <c r="B53" s="85">
        <v>2024</v>
      </c>
      <c r="C53" s="85">
        <v>891780111</v>
      </c>
      <c r="D53" s="86" t="s">
        <v>64</v>
      </c>
      <c r="E53" s="93" t="s">
        <v>3783</v>
      </c>
      <c r="F53" s="87" t="s">
        <v>3782</v>
      </c>
      <c r="G53" s="88">
        <v>0</v>
      </c>
      <c r="H53" s="88" t="s">
        <v>72</v>
      </c>
      <c r="I53" s="87" t="s">
        <v>65</v>
      </c>
      <c r="J53" s="206" t="s">
        <v>3663</v>
      </c>
      <c r="K53" s="125">
        <v>8000000</v>
      </c>
      <c r="L53" s="85" t="s">
        <v>67</v>
      </c>
      <c r="M53" s="93" t="s">
        <v>3781</v>
      </c>
      <c r="N53" s="195">
        <v>1007934121</v>
      </c>
      <c r="O53" s="91">
        <v>388</v>
      </c>
      <c r="P53" s="138">
        <v>45338</v>
      </c>
      <c r="Q53" s="91">
        <v>466800000</v>
      </c>
      <c r="R53" s="138">
        <v>45341</v>
      </c>
      <c r="S53" s="87">
        <v>8000000</v>
      </c>
      <c r="T53" s="88" t="s">
        <v>66</v>
      </c>
      <c r="U53" s="195">
        <v>36559959</v>
      </c>
      <c r="V53" s="93" t="s">
        <v>3512</v>
      </c>
      <c r="W53" s="193">
        <v>45341</v>
      </c>
      <c r="X53" s="193">
        <v>45341</v>
      </c>
      <c r="Y53" s="194" t="s">
        <v>74</v>
      </c>
      <c r="Z53" s="193">
        <v>45382</v>
      </c>
      <c r="AA53" s="93">
        <f t="shared" si="5"/>
        <v>41</v>
      </c>
      <c r="AB53" s="87">
        <v>0</v>
      </c>
      <c r="AC53" s="87">
        <v>0</v>
      </c>
      <c r="AD53" s="87">
        <v>0</v>
      </c>
      <c r="AE53" s="95" t="s">
        <v>74</v>
      </c>
      <c r="AF53" s="93">
        <f t="shared" si="6"/>
        <v>0</v>
      </c>
      <c r="AG53" s="87">
        <v>0</v>
      </c>
      <c r="AH53" s="87">
        <v>0</v>
      </c>
      <c r="AI53" s="95" t="s">
        <v>74</v>
      </c>
      <c r="AJ53" s="87">
        <v>0</v>
      </c>
      <c r="AK53" s="88" t="s">
        <v>74</v>
      </c>
      <c r="AL53" s="88" t="s">
        <v>74</v>
      </c>
      <c r="AM53" s="93">
        <f t="shared" si="7"/>
        <v>0</v>
      </c>
      <c r="AN53" s="93">
        <f>+K53+AC53-AH53</f>
        <v>8000000</v>
      </c>
      <c r="AO53" s="88" t="s">
        <v>85</v>
      </c>
      <c r="AP53" s="87">
        <v>0</v>
      </c>
      <c r="AQ53" s="88" t="s">
        <v>85</v>
      </c>
      <c r="AR53" s="87">
        <v>0</v>
      </c>
      <c r="AS53" s="95" t="s">
        <v>74</v>
      </c>
      <c r="AT53" s="117">
        <v>0</v>
      </c>
      <c r="AU53" s="126">
        <f t="shared" si="8"/>
        <v>8000000</v>
      </c>
      <c r="AV53" s="99">
        <f t="shared" si="9"/>
        <v>0</v>
      </c>
      <c r="AW53" s="96" t="s">
        <v>74</v>
      </c>
      <c r="AX53" s="88" t="s">
        <v>86</v>
      </c>
      <c r="AY53" s="93" t="s">
        <v>3780</v>
      </c>
      <c r="AZ53" s="85" t="s">
        <v>66</v>
      </c>
      <c r="BA53" s="85" t="s">
        <v>66</v>
      </c>
    </row>
    <row r="54" spans="2:53" x14ac:dyDescent="0.25">
      <c r="B54" s="85">
        <v>2024</v>
      </c>
      <c r="C54" s="85">
        <v>891780111</v>
      </c>
      <c r="D54" s="86" t="s">
        <v>64</v>
      </c>
      <c r="E54" s="93" t="s">
        <v>3779</v>
      </c>
      <c r="F54" s="87" t="s">
        <v>3778</v>
      </c>
      <c r="G54" s="88">
        <v>0</v>
      </c>
      <c r="H54" s="88" t="s">
        <v>72</v>
      </c>
      <c r="I54" s="87" t="s">
        <v>65</v>
      </c>
      <c r="J54" s="206" t="s">
        <v>3663</v>
      </c>
      <c r="K54" s="125">
        <v>8000000</v>
      </c>
      <c r="L54" s="85" t="s">
        <v>67</v>
      </c>
      <c r="M54" s="93" t="s">
        <v>3777</v>
      </c>
      <c r="N54" s="195">
        <v>63556459</v>
      </c>
      <c r="O54" s="91">
        <v>388</v>
      </c>
      <c r="P54" s="138">
        <v>45338</v>
      </c>
      <c r="Q54" s="91">
        <v>466800000</v>
      </c>
      <c r="R54" s="138">
        <v>45341</v>
      </c>
      <c r="S54" s="87">
        <v>8000000</v>
      </c>
      <c r="T54" s="88" t="s">
        <v>66</v>
      </c>
      <c r="U54" s="195">
        <v>36559959</v>
      </c>
      <c r="V54" s="93" t="s">
        <v>3512</v>
      </c>
      <c r="W54" s="193">
        <v>45341</v>
      </c>
      <c r="X54" s="193">
        <v>45341</v>
      </c>
      <c r="Y54" s="194" t="s">
        <v>74</v>
      </c>
      <c r="Z54" s="193">
        <v>45382</v>
      </c>
      <c r="AA54" s="93">
        <f t="shared" si="5"/>
        <v>41</v>
      </c>
      <c r="AB54" s="87">
        <v>0</v>
      </c>
      <c r="AC54" s="87">
        <v>0</v>
      </c>
      <c r="AD54" s="87">
        <v>1</v>
      </c>
      <c r="AE54" s="198">
        <v>45412</v>
      </c>
      <c r="AF54" s="93">
        <f t="shared" si="6"/>
        <v>30</v>
      </c>
      <c r="AG54" s="87">
        <v>0</v>
      </c>
      <c r="AH54" s="87">
        <v>0</v>
      </c>
      <c r="AI54" s="95" t="s">
        <v>74</v>
      </c>
      <c r="AJ54" s="87">
        <v>0</v>
      </c>
      <c r="AK54" s="88" t="s">
        <v>74</v>
      </c>
      <c r="AL54" s="88" t="s">
        <v>74</v>
      </c>
      <c r="AM54" s="93">
        <f t="shared" si="7"/>
        <v>0</v>
      </c>
      <c r="AN54" s="93">
        <f>+K54+AC54-AH54</f>
        <v>8000000</v>
      </c>
      <c r="AO54" s="88" t="s">
        <v>85</v>
      </c>
      <c r="AP54" s="87">
        <v>0</v>
      </c>
      <c r="AQ54" s="88" t="s">
        <v>85</v>
      </c>
      <c r="AR54" s="87">
        <v>0</v>
      </c>
      <c r="AS54" s="95" t="s">
        <v>74</v>
      </c>
      <c r="AT54" s="117">
        <v>0</v>
      </c>
      <c r="AU54" s="126">
        <f t="shared" si="8"/>
        <v>8000000</v>
      </c>
      <c r="AV54" s="99">
        <f t="shared" si="9"/>
        <v>0</v>
      </c>
      <c r="AW54" s="96" t="s">
        <v>74</v>
      </c>
      <c r="AX54" s="88" t="s">
        <v>86</v>
      </c>
      <c r="AY54" s="93" t="s">
        <v>3776</v>
      </c>
      <c r="AZ54" s="85" t="s">
        <v>66</v>
      </c>
      <c r="BA54" s="85" t="s">
        <v>66</v>
      </c>
    </row>
    <row r="55" spans="2:53" x14ac:dyDescent="0.25">
      <c r="B55" s="85">
        <v>2024</v>
      </c>
      <c r="C55" s="85">
        <v>891780111</v>
      </c>
      <c r="D55" s="86" t="s">
        <v>64</v>
      </c>
      <c r="E55" s="93" t="s">
        <v>3775</v>
      </c>
      <c r="F55" s="87" t="s">
        <v>3774</v>
      </c>
      <c r="G55" s="88">
        <v>0</v>
      </c>
      <c r="H55" s="88" t="s">
        <v>72</v>
      </c>
      <c r="I55" s="87" t="s">
        <v>65</v>
      </c>
      <c r="J55" s="206" t="s">
        <v>3663</v>
      </c>
      <c r="K55" s="125">
        <v>8000000</v>
      </c>
      <c r="L55" s="85" t="s">
        <v>67</v>
      </c>
      <c r="M55" s="93" t="s">
        <v>3773</v>
      </c>
      <c r="N55" s="195">
        <v>36728890</v>
      </c>
      <c r="O55" s="91">
        <v>388</v>
      </c>
      <c r="P55" s="138">
        <v>45338</v>
      </c>
      <c r="Q55" s="91">
        <v>466800000</v>
      </c>
      <c r="R55" s="138">
        <v>45341</v>
      </c>
      <c r="S55" s="87">
        <v>8000000</v>
      </c>
      <c r="T55" s="88" t="s">
        <v>66</v>
      </c>
      <c r="U55" s="195">
        <v>36559959</v>
      </c>
      <c r="V55" s="93" t="s">
        <v>3512</v>
      </c>
      <c r="W55" s="193">
        <v>45341</v>
      </c>
      <c r="X55" s="193">
        <v>45341</v>
      </c>
      <c r="Y55" s="194" t="s">
        <v>74</v>
      </c>
      <c r="Z55" s="193">
        <v>45382</v>
      </c>
      <c r="AA55" s="93">
        <f t="shared" si="5"/>
        <v>41</v>
      </c>
      <c r="AB55" s="87">
        <v>0</v>
      </c>
      <c r="AC55" s="87">
        <v>0</v>
      </c>
      <c r="AD55" s="87">
        <v>1</v>
      </c>
      <c r="AE55" s="198">
        <v>45412</v>
      </c>
      <c r="AF55" s="93">
        <f t="shared" si="6"/>
        <v>30</v>
      </c>
      <c r="AG55" s="87">
        <v>0</v>
      </c>
      <c r="AH55" s="87">
        <v>0</v>
      </c>
      <c r="AI55" s="95" t="s">
        <v>74</v>
      </c>
      <c r="AJ55" s="87">
        <v>0</v>
      </c>
      <c r="AK55" s="88" t="s">
        <v>74</v>
      </c>
      <c r="AL55" s="88" t="s">
        <v>74</v>
      </c>
      <c r="AM55" s="93">
        <f t="shared" si="7"/>
        <v>0</v>
      </c>
      <c r="AN55" s="93">
        <f>+K55+AC55-AH55</f>
        <v>8000000</v>
      </c>
      <c r="AO55" s="88" t="s">
        <v>85</v>
      </c>
      <c r="AP55" s="87">
        <v>0</v>
      </c>
      <c r="AQ55" s="88" t="s">
        <v>85</v>
      </c>
      <c r="AR55" s="87">
        <v>0</v>
      </c>
      <c r="AS55" s="95" t="s">
        <v>74</v>
      </c>
      <c r="AT55" s="117">
        <v>0</v>
      </c>
      <c r="AU55" s="126">
        <f t="shared" si="8"/>
        <v>8000000</v>
      </c>
      <c r="AV55" s="99">
        <f t="shared" si="9"/>
        <v>0</v>
      </c>
      <c r="AW55" s="96" t="s">
        <v>74</v>
      </c>
      <c r="AX55" s="88" t="s">
        <v>86</v>
      </c>
      <c r="AY55" s="93" t="s">
        <v>3772</v>
      </c>
      <c r="AZ55" s="85" t="s">
        <v>66</v>
      </c>
      <c r="BA55" s="85" t="s">
        <v>66</v>
      </c>
    </row>
    <row r="56" spans="2:53" x14ac:dyDescent="0.25">
      <c r="B56" s="85">
        <v>2024</v>
      </c>
      <c r="C56" s="85">
        <v>891780111</v>
      </c>
      <c r="D56" s="86" t="s">
        <v>64</v>
      </c>
      <c r="E56" s="93" t="s">
        <v>3771</v>
      </c>
      <c r="F56" s="87" t="s">
        <v>3770</v>
      </c>
      <c r="G56" s="88">
        <v>0</v>
      </c>
      <c r="H56" s="88" t="s">
        <v>72</v>
      </c>
      <c r="I56" s="87" t="s">
        <v>65</v>
      </c>
      <c r="J56" s="206" t="s">
        <v>3663</v>
      </c>
      <c r="K56" s="125">
        <v>8000000</v>
      </c>
      <c r="L56" s="85" t="s">
        <v>67</v>
      </c>
      <c r="M56" s="93" t="s">
        <v>3769</v>
      </c>
      <c r="N56" s="195">
        <v>1091674919</v>
      </c>
      <c r="O56" s="91">
        <v>388</v>
      </c>
      <c r="P56" s="138">
        <v>45338</v>
      </c>
      <c r="Q56" s="91">
        <v>466800000</v>
      </c>
      <c r="R56" s="138">
        <v>45341</v>
      </c>
      <c r="S56" s="87">
        <v>8000000</v>
      </c>
      <c r="T56" s="88" t="s">
        <v>66</v>
      </c>
      <c r="U56" s="195">
        <v>36559959</v>
      </c>
      <c r="V56" s="93" t="s">
        <v>3512</v>
      </c>
      <c r="W56" s="193">
        <v>45341</v>
      </c>
      <c r="X56" s="193">
        <v>45341</v>
      </c>
      <c r="Y56" s="194" t="s">
        <v>74</v>
      </c>
      <c r="Z56" s="193">
        <v>45382</v>
      </c>
      <c r="AA56" s="93">
        <f t="shared" si="5"/>
        <v>41</v>
      </c>
      <c r="AB56" s="87">
        <v>0</v>
      </c>
      <c r="AC56" s="87">
        <v>0</v>
      </c>
      <c r="AD56" s="87">
        <v>0</v>
      </c>
      <c r="AE56" s="95" t="s">
        <v>74</v>
      </c>
      <c r="AF56" s="93">
        <f t="shared" si="6"/>
        <v>0</v>
      </c>
      <c r="AG56" s="87">
        <v>0</v>
      </c>
      <c r="AH56" s="87">
        <v>0</v>
      </c>
      <c r="AI56" s="95" t="s">
        <v>74</v>
      </c>
      <c r="AJ56" s="87">
        <v>0</v>
      </c>
      <c r="AK56" s="88" t="s">
        <v>74</v>
      </c>
      <c r="AL56" s="88" t="s">
        <v>74</v>
      </c>
      <c r="AM56" s="93">
        <f t="shared" si="7"/>
        <v>0</v>
      </c>
      <c r="AN56" s="93">
        <f>+K56+AC56-AH56</f>
        <v>8000000</v>
      </c>
      <c r="AO56" s="88" t="s">
        <v>85</v>
      </c>
      <c r="AP56" s="87">
        <v>0</v>
      </c>
      <c r="AQ56" s="88" t="s">
        <v>85</v>
      </c>
      <c r="AR56" s="87">
        <v>0</v>
      </c>
      <c r="AS56" s="95" t="s">
        <v>74</v>
      </c>
      <c r="AT56" s="117">
        <v>0</v>
      </c>
      <c r="AU56" s="126">
        <f t="shared" si="8"/>
        <v>8000000</v>
      </c>
      <c r="AV56" s="99">
        <f t="shared" si="9"/>
        <v>0</v>
      </c>
      <c r="AW56" s="96" t="s">
        <v>74</v>
      </c>
      <c r="AX56" s="88" t="s">
        <v>86</v>
      </c>
      <c r="AY56" s="93" t="s">
        <v>3768</v>
      </c>
      <c r="AZ56" s="85" t="s">
        <v>66</v>
      </c>
      <c r="BA56" s="85" t="s">
        <v>66</v>
      </c>
    </row>
    <row r="57" spans="2:53" x14ac:dyDescent="0.25">
      <c r="B57" s="85">
        <v>2024</v>
      </c>
      <c r="C57" s="85">
        <v>891780111</v>
      </c>
      <c r="D57" s="86" t="s">
        <v>64</v>
      </c>
      <c r="E57" s="93" t="s">
        <v>3767</v>
      </c>
      <c r="F57" s="87" t="s">
        <v>3766</v>
      </c>
      <c r="G57" s="88">
        <v>0</v>
      </c>
      <c r="H57" s="88" t="s">
        <v>72</v>
      </c>
      <c r="I57" s="87" t="s">
        <v>65</v>
      </c>
      <c r="J57" s="206" t="s">
        <v>3663</v>
      </c>
      <c r="K57" s="125">
        <v>8000000</v>
      </c>
      <c r="L57" s="85" t="s">
        <v>67</v>
      </c>
      <c r="M57" s="93" t="s">
        <v>3765</v>
      </c>
      <c r="N57" s="195">
        <v>1081828194</v>
      </c>
      <c r="O57" s="91">
        <v>388</v>
      </c>
      <c r="P57" s="138">
        <v>45338</v>
      </c>
      <c r="Q57" s="91">
        <v>466800000</v>
      </c>
      <c r="R57" s="138">
        <v>45341</v>
      </c>
      <c r="S57" s="87">
        <v>8000000</v>
      </c>
      <c r="T57" s="88" t="s">
        <v>66</v>
      </c>
      <c r="U57" s="195">
        <v>36559959</v>
      </c>
      <c r="V57" s="93" t="s">
        <v>3512</v>
      </c>
      <c r="W57" s="193">
        <v>45341</v>
      </c>
      <c r="X57" s="193">
        <v>45341</v>
      </c>
      <c r="Y57" s="194" t="s">
        <v>74</v>
      </c>
      <c r="Z57" s="193">
        <v>45382</v>
      </c>
      <c r="AA57" s="93">
        <f t="shared" si="5"/>
        <v>41</v>
      </c>
      <c r="AB57" s="87">
        <v>0</v>
      </c>
      <c r="AC57" s="87">
        <v>0</v>
      </c>
      <c r="AD57" s="87">
        <v>0</v>
      </c>
      <c r="AE57" s="95" t="s">
        <v>74</v>
      </c>
      <c r="AF57" s="93">
        <f t="shared" si="6"/>
        <v>0</v>
      </c>
      <c r="AG57" s="87">
        <v>0</v>
      </c>
      <c r="AH57" s="87">
        <v>0</v>
      </c>
      <c r="AI57" s="95" t="s">
        <v>74</v>
      </c>
      <c r="AJ57" s="87">
        <v>0</v>
      </c>
      <c r="AK57" s="88" t="s">
        <v>74</v>
      </c>
      <c r="AL57" s="88" t="s">
        <v>74</v>
      </c>
      <c r="AM57" s="93">
        <f t="shared" si="7"/>
        <v>0</v>
      </c>
      <c r="AN57" s="93">
        <f>+K57+AC57-AH57</f>
        <v>8000000</v>
      </c>
      <c r="AO57" s="88" t="s">
        <v>85</v>
      </c>
      <c r="AP57" s="87">
        <v>0</v>
      </c>
      <c r="AQ57" s="88" t="s">
        <v>85</v>
      </c>
      <c r="AR57" s="87">
        <v>0</v>
      </c>
      <c r="AS57" s="95" t="s">
        <v>74</v>
      </c>
      <c r="AT57" s="117">
        <v>0</v>
      </c>
      <c r="AU57" s="126">
        <f t="shared" si="8"/>
        <v>8000000</v>
      </c>
      <c r="AV57" s="99">
        <f t="shared" si="9"/>
        <v>0</v>
      </c>
      <c r="AW57" s="96" t="s">
        <v>74</v>
      </c>
      <c r="AX57" s="88" t="s">
        <v>86</v>
      </c>
      <c r="AY57" s="93" t="s">
        <v>3764</v>
      </c>
      <c r="AZ57" s="85" t="s">
        <v>66</v>
      </c>
      <c r="BA57" s="85" t="s">
        <v>66</v>
      </c>
    </row>
    <row r="58" spans="2:53" x14ac:dyDescent="0.25">
      <c r="B58" s="85">
        <v>2024</v>
      </c>
      <c r="C58" s="85">
        <v>891780111</v>
      </c>
      <c r="D58" s="86" t="s">
        <v>64</v>
      </c>
      <c r="E58" s="93" t="s">
        <v>3763</v>
      </c>
      <c r="F58" s="87" t="s">
        <v>3762</v>
      </c>
      <c r="G58" s="88">
        <v>0</v>
      </c>
      <c r="H58" s="88" t="s">
        <v>72</v>
      </c>
      <c r="I58" s="87" t="s">
        <v>65</v>
      </c>
      <c r="J58" s="206" t="s">
        <v>3749</v>
      </c>
      <c r="K58" s="125">
        <v>8000000</v>
      </c>
      <c r="L58" s="85" t="s">
        <v>67</v>
      </c>
      <c r="M58" s="93" t="s">
        <v>3761</v>
      </c>
      <c r="N58" s="195">
        <v>18008045</v>
      </c>
      <c r="O58" s="91">
        <v>388</v>
      </c>
      <c r="P58" s="138">
        <v>45338</v>
      </c>
      <c r="Q58" s="91">
        <v>466800000</v>
      </c>
      <c r="R58" s="138">
        <v>45341</v>
      </c>
      <c r="S58" s="87">
        <v>8000000</v>
      </c>
      <c r="T58" s="88" t="s">
        <v>66</v>
      </c>
      <c r="U58" s="195">
        <v>36559959</v>
      </c>
      <c r="V58" s="93" t="s">
        <v>3512</v>
      </c>
      <c r="W58" s="193">
        <v>45341</v>
      </c>
      <c r="X58" s="193">
        <v>45341</v>
      </c>
      <c r="Y58" s="194" t="s">
        <v>74</v>
      </c>
      <c r="Z58" s="193">
        <v>45382</v>
      </c>
      <c r="AA58" s="93">
        <f t="shared" si="5"/>
        <v>41</v>
      </c>
      <c r="AB58" s="87">
        <v>0</v>
      </c>
      <c r="AC58" s="87">
        <v>0</v>
      </c>
      <c r="AD58" s="87">
        <v>0</v>
      </c>
      <c r="AE58" s="95" t="s">
        <v>74</v>
      </c>
      <c r="AF58" s="93">
        <f t="shared" si="6"/>
        <v>0</v>
      </c>
      <c r="AG58" s="87">
        <v>0</v>
      </c>
      <c r="AH58" s="87">
        <v>0</v>
      </c>
      <c r="AI58" s="95" t="s">
        <v>74</v>
      </c>
      <c r="AJ58" s="87">
        <v>0</v>
      </c>
      <c r="AK58" s="88" t="s">
        <v>74</v>
      </c>
      <c r="AL58" s="88" t="s">
        <v>74</v>
      </c>
      <c r="AM58" s="93">
        <f t="shared" si="7"/>
        <v>0</v>
      </c>
      <c r="AN58" s="93">
        <f>+K58+AC58-AH58</f>
        <v>8000000</v>
      </c>
      <c r="AO58" s="88" t="s">
        <v>85</v>
      </c>
      <c r="AP58" s="87">
        <v>0</v>
      </c>
      <c r="AQ58" s="88" t="s">
        <v>85</v>
      </c>
      <c r="AR58" s="87">
        <v>0</v>
      </c>
      <c r="AS58" s="95" t="s">
        <v>74</v>
      </c>
      <c r="AT58" s="117">
        <v>0</v>
      </c>
      <c r="AU58" s="126">
        <f t="shared" si="8"/>
        <v>8000000</v>
      </c>
      <c r="AV58" s="99">
        <f t="shared" si="9"/>
        <v>0</v>
      </c>
      <c r="AW58" s="96" t="s">
        <v>74</v>
      </c>
      <c r="AX58" s="88" t="s">
        <v>86</v>
      </c>
      <c r="AY58" s="93" t="s">
        <v>3760</v>
      </c>
      <c r="AZ58" s="85" t="s">
        <v>66</v>
      </c>
      <c r="BA58" s="85" t="s">
        <v>66</v>
      </c>
    </row>
    <row r="59" spans="2:53" x14ac:dyDescent="0.25">
      <c r="B59" s="85">
        <v>2024</v>
      </c>
      <c r="C59" s="85">
        <v>891780111</v>
      </c>
      <c r="D59" s="86" t="s">
        <v>64</v>
      </c>
      <c r="E59" s="93" t="s">
        <v>3759</v>
      </c>
      <c r="F59" s="87" t="s">
        <v>3758</v>
      </c>
      <c r="G59" s="88">
        <v>0</v>
      </c>
      <c r="H59" s="88" t="s">
        <v>72</v>
      </c>
      <c r="I59" s="87" t="s">
        <v>65</v>
      </c>
      <c r="J59" s="206" t="s">
        <v>3663</v>
      </c>
      <c r="K59" s="125">
        <v>8000000</v>
      </c>
      <c r="L59" s="85" t="s">
        <v>67</v>
      </c>
      <c r="M59" s="93" t="s">
        <v>3757</v>
      </c>
      <c r="N59" s="195">
        <v>1082957483</v>
      </c>
      <c r="O59" s="91">
        <v>388</v>
      </c>
      <c r="P59" s="138">
        <v>45338</v>
      </c>
      <c r="Q59" s="91">
        <v>466800000</v>
      </c>
      <c r="R59" s="138">
        <v>45341</v>
      </c>
      <c r="S59" s="87">
        <v>8000000</v>
      </c>
      <c r="T59" s="88" t="s">
        <v>66</v>
      </c>
      <c r="U59" s="195">
        <v>36559959</v>
      </c>
      <c r="V59" s="93" t="s">
        <v>3512</v>
      </c>
      <c r="W59" s="193">
        <v>45341</v>
      </c>
      <c r="X59" s="193">
        <v>45341</v>
      </c>
      <c r="Y59" s="194" t="s">
        <v>74</v>
      </c>
      <c r="Z59" s="193">
        <v>45382</v>
      </c>
      <c r="AA59" s="93">
        <f t="shared" si="5"/>
        <v>41</v>
      </c>
      <c r="AB59" s="87">
        <v>0</v>
      </c>
      <c r="AC59" s="87">
        <v>0</v>
      </c>
      <c r="AD59" s="87">
        <v>0</v>
      </c>
      <c r="AE59" s="95" t="s">
        <v>74</v>
      </c>
      <c r="AF59" s="93">
        <f t="shared" si="6"/>
        <v>0</v>
      </c>
      <c r="AG59" s="87">
        <v>0</v>
      </c>
      <c r="AH59" s="87">
        <v>0</v>
      </c>
      <c r="AI59" s="95" t="s">
        <v>74</v>
      </c>
      <c r="AJ59" s="87">
        <v>0</v>
      </c>
      <c r="AK59" s="88" t="s">
        <v>74</v>
      </c>
      <c r="AL59" s="88" t="s">
        <v>74</v>
      </c>
      <c r="AM59" s="93">
        <f t="shared" si="7"/>
        <v>0</v>
      </c>
      <c r="AN59" s="93">
        <f>+K59+AC59-AH59</f>
        <v>8000000</v>
      </c>
      <c r="AO59" s="88" t="s">
        <v>85</v>
      </c>
      <c r="AP59" s="87">
        <v>0</v>
      </c>
      <c r="AQ59" s="88" t="s">
        <v>85</v>
      </c>
      <c r="AR59" s="87">
        <v>0</v>
      </c>
      <c r="AS59" s="95" t="s">
        <v>74</v>
      </c>
      <c r="AT59" s="117">
        <v>0</v>
      </c>
      <c r="AU59" s="126">
        <f t="shared" si="8"/>
        <v>8000000</v>
      </c>
      <c r="AV59" s="99">
        <f t="shared" si="9"/>
        <v>0</v>
      </c>
      <c r="AW59" s="96" t="s">
        <v>74</v>
      </c>
      <c r="AX59" s="88" t="s">
        <v>86</v>
      </c>
      <c r="AY59" s="93" t="s">
        <v>3756</v>
      </c>
      <c r="AZ59" s="85" t="s">
        <v>66</v>
      </c>
      <c r="BA59" s="85" t="s">
        <v>66</v>
      </c>
    </row>
    <row r="60" spans="2:53" x14ac:dyDescent="0.25">
      <c r="B60" s="85">
        <v>2024</v>
      </c>
      <c r="C60" s="85">
        <v>891780111</v>
      </c>
      <c r="D60" s="86" t="s">
        <v>64</v>
      </c>
      <c r="E60" s="93" t="s">
        <v>3755</v>
      </c>
      <c r="F60" s="87" t="s">
        <v>3754</v>
      </c>
      <c r="G60" s="88">
        <v>0</v>
      </c>
      <c r="H60" s="88" t="s">
        <v>72</v>
      </c>
      <c r="I60" s="87" t="s">
        <v>65</v>
      </c>
      <c r="J60" s="206" t="s">
        <v>3663</v>
      </c>
      <c r="K60" s="125">
        <v>8000000</v>
      </c>
      <c r="L60" s="85" t="s">
        <v>67</v>
      </c>
      <c r="M60" s="93" t="s">
        <v>3753</v>
      </c>
      <c r="N60" s="195">
        <v>1082997636</v>
      </c>
      <c r="O60" s="91">
        <v>388</v>
      </c>
      <c r="P60" s="138">
        <v>45338</v>
      </c>
      <c r="Q60" s="91">
        <v>466800000</v>
      </c>
      <c r="R60" s="138">
        <v>45341</v>
      </c>
      <c r="S60" s="87">
        <v>8000000</v>
      </c>
      <c r="T60" s="88" t="s">
        <v>66</v>
      </c>
      <c r="U60" s="195">
        <v>36559959</v>
      </c>
      <c r="V60" s="93" t="s">
        <v>3512</v>
      </c>
      <c r="W60" s="193">
        <v>45341</v>
      </c>
      <c r="X60" s="193">
        <v>45341</v>
      </c>
      <c r="Y60" s="194" t="s">
        <v>74</v>
      </c>
      <c r="Z60" s="193">
        <v>45382</v>
      </c>
      <c r="AA60" s="93">
        <f t="shared" si="5"/>
        <v>41</v>
      </c>
      <c r="AB60" s="87">
        <v>0</v>
      </c>
      <c r="AC60" s="87">
        <v>0</v>
      </c>
      <c r="AD60" s="87">
        <v>0</v>
      </c>
      <c r="AE60" s="95" t="s">
        <v>74</v>
      </c>
      <c r="AF60" s="93">
        <f t="shared" si="6"/>
        <v>0</v>
      </c>
      <c r="AG60" s="87">
        <v>1</v>
      </c>
      <c r="AH60" s="87">
        <v>8000000</v>
      </c>
      <c r="AI60" s="198">
        <v>45352</v>
      </c>
      <c r="AJ60" s="87">
        <v>0</v>
      </c>
      <c r="AK60" s="88" t="s">
        <v>74</v>
      </c>
      <c r="AL60" s="88" t="s">
        <v>74</v>
      </c>
      <c r="AM60" s="93">
        <f t="shared" si="7"/>
        <v>0</v>
      </c>
      <c r="AN60" s="93">
        <f>+K60+AC60-AH60</f>
        <v>0</v>
      </c>
      <c r="AO60" s="88" t="s">
        <v>85</v>
      </c>
      <c r="AP60" s="87">
        <v>0</v>
      </c>
      <c r="AQ60" s="88" t="s">
        <v>85</v>
      </c>
      <c r="AR60" s="87">
        <v>0</v>
      </c>
      <c r="AS60" s="95" t="s">
        <v>74</v>
      </c>
      <c r="AT60" s="117">
        <v>0</v>
      </c>
      <c r="AU60" s="126">
        <f t="shared" si="8"/>
        <v>0</v>
      </c>
      <c r="AV60" s="99" t="str">
        <f t="shared" si="9"/>
        <v>_</v>
      </c>
      <c r="AW60" s="140">
        <v>45356</v>
      </c>
      <c r="AX60" s="88" t="s">
        <v>1097</v>
      </c>
      <c r="AY60" s="93" t="s">
        <v>3752</v>
      </c>
      <c r="AZ60" s="85" t="s">
        <v>66</v>
      </c>
      <c r="BA60" s="85" t="s">
        <v>66</v>
      </c>
    </row>
    <row r="61" spans="2:53" x14ac:dyDescent="0.25">
      <c r="B61" s="85">
        <v>2024</v>
      </c>
      <c r="C61" s="85">
        <v>891780111</v>
      </c>
      <c r="D61" s="86" t="s">
        <v>64</v>
      </c>
      <c r="E61" s="93" t="s">
        <v>3751</v>
      </c>
      <c r="F61" s="87" t="s">
        <v>3750</v>
      </c>
      <c r="G61" s="88">
        <v>0</v>
      </c>
      <c r="H61" s="88" t="s">
        <v>72</v>
      </c>
      <c r="I61" s="87" t="s">
        <v>65</v>
      </c>
      <c r="J61" s="206" t="s">
        <v>3749</v>
      </c>
      <c r="K61" s="125">
        <v>8000000</v>
      </c>
      <c r="L61" s="85" t="s">
        <v>67</v>
      </c>
      <c r="M61" s="93" t="s">
        <v>3748</v>
      </c>
      <c r="N61" s="195">
        <v>1067862501</v>
      </c>
      <c r="O61" s="91">
        <v>388</v>
      </c>
      <c r="P61" s="138">
        <v>45338</v>
      </c>
      <c r="Q61" s="91">
        <v>466800000</v>
      </c>
      <c r="R61" s="138">
        <v>45341</v>
      </c>
      <c r="S61" s="87">
        <v>8000000</v>
      </c>
      <c r="T61" s="88" t="s">
        <v>66</v>
      </c>
      <c r="U61" s="195">
        <v>36559959</v>
      </c>
      <c r="V61" s="93" t="s">
        <v>3512</v>
      </c>
      <c r="W61" s="193">
        <v>45341</v>
      </c>
      <c r="X61" s="193">
        <v>45341</v>
      </c>
      <c r="Y61" s="194" t="s">
        <v>74</v>
      </c>
      <c r="Z61" s="193">
        <v>45382</v>
      </c>
      <c r="AA61" s="93">
        <f t="shared" si="5"/>
        <v>41</v>
      </c>
      <c r="AB61" s="87">
        <v>0</v>
      </c>
      <c r="AC61" s="87">
        <v>0</v>
      </c>
      <c r="AD61" s="87">
        <v>0</v>
      </c>
      <c r="AE61" s="95" t="s">
        <v>74</v>
      </c>
      <c r="AF61" s="93">
        <f t="shared" si="6"/>
        <v>0</v>
      </c>
      <c r="AG61" s="87">
        <v>0</v>
      </c>
      <c r="AH61" s="87">
        <v>0</v>
      </c>
      <c r="AI61" s="95" t="s">
        <v>74</v>
      </c>
      <c r="AJ61" s="87">
        <v>0</v>
      </c>
      <c r="AK61" s="88" t="s">
        <v>74</v>
      </c>
      <c r="AL61" s="88" t="s">
        <v>74</v>
      </c>
      <c r="AM61" s="93">
        <f t="shared" si="7"/>
        <v>0</v>
      </c>
      <c r="AN61" s="93">
        <f>+K61+AC61-AH61</f>
        <v>8000000</v>
      </c>
      <c r="AO61" s="88" t="s">
        <v>85</v>
      </c>
      <c r="AP61" s="87">
        <v>0</v>
      </c>
      <c r="AQ61" s="88" t="s">
        <v>85</v>
      </c>
      <c r="AR61" s="87">
        <v>0</v>
      </c>
      <c r="AS61" s="95" t="s">
        <v>74</v>
      </c>
      <c r="AT61" s="117">
        <v>0</v>
      </c>
      <c r="AU61" s="126">
        <f t="shared" si="8"/>
        <v>8000000</v>
      </c>
      <c r="AV61" s="99">
        <f t="shared" si="9"/>
        <v>0</v>
      </c>
      <c r="AW61" s="96" t="s">
        <v>74</v>
      </c>
      <c r="AX61" s="88" t="s">
        <v>86</v>
      </c>
      <c r="AY61" s="93" t="s">
        <v>3747</v>
      </c>
      <c r="AZ61" s="85" t="s">
        <v>66</v>
      </c>
      <c r="BA61" s="85" t="s">
        <v>66</v>
      </c>
    </row>
    <row r="62" spans="2:53" x14ac:dyDescent="0.25">
      <c r="B62" s="85">
        <v>2024</v>
      </c>
      <c r="C62" s="85">
        <v>891780111</v>
      </c>
      <c r="D62" s="86" t="s">
        <v>64</v>
      </c>
      <c r="E62" s="93" t="s">
        <v>3746</v>
      </c>
      <c r="F62" s="87" t="s">
        <v>3745</v>
      </c>
      <c r="G62" s="88">
        <v>0</v>
      </c>
      <c r="H62" s="88" t="s">
        <v>72</v>
      </c>
      <c r="I62" s="87" t="s">
        <v>65</v>
      </c>
      <c r="J62" s="206" t="s">
        <v>3744</v>
      </c>
      <c r="K62" s="125">
        <v>8000000</v>
      </c>
      <c r="L62" s="85" t="s">
        <v>67</v>
      </c>
      <c r="M62" s="93" t="s">
        <v>3743</v>
      </c>
      <c r="N62" s="195">
        <v>37728801</v>
      </c>
      <c r="O62" s="91">
        <v>388</v>
      </c>
      <c r="P62" s="138">
        <v>45338</v>
      </c>
      <c r="Q62" s="91">
        <v>466800000</v>
      </c>
      <c r="R62" s="138">
        <v>45341</v>
      </c>
      <c r="S62" s="87">
        <v>8000000</v>
      </c>
      <c r="T62" s="88" t="s">
        <v>66</v>
      </c>
      <c r="U62" s="195">
        <v>36559959</v>
      </c>
      <c r="V62" s="93" t="s">
        <v>3512</v>
      </c>
      <c r="W62" s="193">
        <v>45341</v>
      </c>
      <c r="X62" s="193">
        <v>45341</v>
      </c>
      <c r="Y62" s="194" t="s">
        <v>74</v>
      </c>
      <c r="Z62" s="193">
        <v>45382</v>
      </c>
      <c r="AA62" s="93">
        <f t="shared" si="5"/>
        <v>41</v>
      </c>
      <c r="AB62" s="87">
        <v>0</v>
      </c>
      <c r="AC62" s="87">
        <v>0</v>
      </c>
      <c r="AD62" s="87">
        <v>0</v>
      </c>
      <c r="AE62" s="95" t="s">
        <v>74</v>
      </c>
      <c r="AF62" s="93">
        <f t="shared" si="6"/>
        <v>0</v>
      </c>
      <c r="AG62" s="87">
        <v>0</v>
      </c>
      <c r="AH62" s="87">
        <v>0</v>
      </c>
      <c r="AI62" s="95" t="s">
        <v>74</v>
      </c>
      <c r="AJ62" s="87">
        <v>0</v>
      </c>
      <c r="AK62" s="88" t="s">
        <v>74</v>
      </c>
      <c r="AL62" s="88" t="s">
        <v>74</v>
      </c>
      <c r="AM62" s="93">
        <f t="shared" si="7"/>
        <v>0</v>
      </c>
      <c r="AN62" s="93">
        <f>+K62+AC62-AH62</f>
        <v>8000000</v>
      </c>
      <c r="AO62" s="88" t="s">
        <v>85</v>
      </c>
      <c r="AP62" s="87">
        <v>0</v>
      </c>
      <c r="AQ62" s="88" t="s">
        <v>85</v>
      </c>
      <c r="AR62" s="87">
        <v>0</v>
      </c>
      <c r="AS62" s="95" t="s">
        <v>74</v>
      </c>
      <c r="AT62" s="117">
        <v>0</v>
      </c>
      <c r="AU62" s="126">
        <f t="shared" si="8"/>
        <v>8000000</v>
      </c>
      <c r="AV62" s="99">
        <f t="shared" si="9"/>
        <v>0</v>
      </c>
      <c r="AW62" s="96" t="s">
        <v>74</v>
      </c>
      <c r="AX62" s="88" t="s">
        <v>86</v>
      </c>
      <c r="AY62" s="93" t="s">
        <v>3742</v>
      </c>
      <c r="AZ62" s="85" t="s">
        <v>66</v>
      </c>
      <c r="BA62" s="85" t="s">
        <v>66</v>
      </c>
    </row>
    <row r="63" spans="2:53" x14ac:dyDescent="0.25">
      <c r="B63" s="85">
        <v>2024</v>
      </c>
      <c r="C63" s="85">
        <v>891780111</v>
      </c>
      <c r="D63" s="86" t="s">
        <v>64</v>
      </c>
      <c r="E63" s="93" t="s">
        <v>3741</v>
      </c>
      <c r="F63" s="93" t="s">
        <v>3740</v>
      </c>
      <c r="G63" s="88">
        <v>0</v>
      </c>
      <c r="H63" s="88" t="s">
        <v>72</v>
      </c>
      <c r="I63" s="87" t="s">
        <v>65</v>
      </c>
      <c r="J63" s="206" t="s">
        <v>3663</v>
      </c>
      <c r="K63" s="125">
        <v>8000000</v>
      </c>
      <c r="L63" s="85" t="s">
        <v>67</v>
      </c>
      <c r="M63" s="93" t="s">
        <v>3739</v>
      </c>
      <c r="N63" s="195">
        <v>1004276626</v>
      </c>
      <c r="O63" s="91">
        <v>388</v>
      </c>
      <c r="P63" s="138">
        <v>45338</v>
      </c>
      <c r="Q63" s="91">
        <v>466800000</v>
      </c>
      <c r="R63" s="138">
        <v>45341</v>
      </c>
      <c r="S63" s="87">
        <v>8000000</v>
      </c>
      <c r="T63" s="88" t="s">
        <v>66</v>
      </c>
      <c r="U63" s="195">
        <v>36559959</v>
      </c>
      <c r="V63" s="93" t="s">
        <v>3512</v>
      </c>
      <c r="W63" s="193">
        <v>45341</v>
      </c>
      <c r="X63" s="193">
        <v>45341</v>
      </c>
      <c r="Y63" s="194" t="s">
        <v>74</v>
      </c>
      <c r="Z63" s="193">
        <v>45382</v>
      </c>
      <c r="AA63" s="93">
        <f t="shared" si="5"/>
        <v>41</v>
      </c>
      <c r="AB63" s="87">
        <v>0</v>
      </c>
      <c r="AC63" s="87">
        <v>0</v>
      </c>
      <c r="AD63" s="87">
        <v>0</v>
      </c>
      <c r="AE63" s="95" t="s">
        <v>74</v>
      </c>
      <c r="AF63" s="93">
        <f t="shared" si="6"/>
        <v>0</v>
      </c>
      <c r="AG63" s="87">
        <v>0</v>
      </c>
      <c r="AH63" s="87">
        <v>0</v>
      </c>
      <c r="AI63" s="95" t="s">
        <v>74</v>
      </c>
      <c r="AJ63" s="87">
        <v>0</v>
      </c>
      <c r="AK63" s="88" t="s">
        <v>74</v>
      </c>
      <c r="AL63" s="88" t="s">
        <v>74</v>
      </c>
      <c r="AM63" s="93">
        <f t="shared" si="7"/>
        <v>0</v>
      </c>
      <c r="AN63" s="93">
        <f>+K63+AC63-AH63</f>
        <v>8000000</v>
      </c>
      <c r="AO63" s="88" t="s">
        <v>85</v>
      </c>
      <c r="AP63" s="87">
        <v>0</v>
      </c>
      <c r="AQ63" s="88" t="s">
        <v>85</v>
      </c>
      <c r="AR63" s="87">
        <v>0</v>
      </c>
      <c r="AS63" s="95" t="s">
        <v>74</v>
      </c>
      <c r="AT63" s="117">
        <v>0</v>
      </c>
      <c r="AU63" s="126">
        <f t="shared" si="8"/>
        <v>8000000</v>
      </c>
      <c r="AV63" s="99">
        <f t="shared" si="9"/>
        <v>0</v>
      </c>
      <c r="AW63" s="96" t="s">
        <v>74</v>
      </c>
      <c r="AX63" s="88" t="s">
        <v>86</v>
      </c>
      <c r="AY63" s="93" t="s">
        <v>3738</v>
      </c>
      <c r="AZ63" s="85" t="s">
        <v>66</v>
      </c>
      <c r="BA63" s="85" t="s">
        <v>66</v>
      </c>
    </row>
    <row r="64" spans="2:53" x14ac:dyDescent="0.25">
      <c r="B64" s="85">
        <v>2024</v>
      </c>
      <c r="C64" s="85">
        <v>891780111</v>
      </c>
      <c r="D64" s="86" t="s">
        <v>64</v>
      </c>
      <c r="E64" s="93" t="s">
        <v>3737</v>
      </c>
      <c r="F64" s="93" t="s">
        <v>3736</v>
      </c>
      <c r="G64" s="88">
        <v>0</v>
      </c>
      <c r="H64" s="88" t="s">
        <v>72</v>
      </c>
      <c r="I64" s="87" t="s">
        <v>65</v>
      </c>
      <c r="J64" s="206" t="s">
        <v>3663</v>
      </c>
      <c r="K64" s="125">
        <v>8000000</v>
      </c>
      <c r="L64" s="85" t="s">
        <v>67</v>
      </c>
      <c r="M64" s="93" t="s">
        <v>3735</v>
      </c>
      <c r="N64" s="195">
        <v>1010071515</v>
      </c>
      <c r="O64" s="91">
        <v>388</v>
      </c>
      <c r="P64" s="138">
        <v>45338</v>
      </c>
      <c r="Q64" s="91">
        <v>466800000</v>
      </c>
      <c r="R64" s="138">
        <v>45341</v>
      </c>
      <c r="S64" s="87">
        <v>8000000</v>
      </c>
      <c r="T64" s="88" t="s">
        <v>66</v>
      </c>
      <c r="U64" s="195">
        <v>36559959</v>
      </c>
      <c r="V64" s="93" t="s">
        <v>3512</v>
      </c>
      <c r="W64" s="193">
        <v>45341</v>
      </c>
      <c r="X64" s="193">
        <v>45341</v>
      </c>
      <c r="Y64" s="194" t="s">
        <v>74</v>
      </c>
      <c r="Z64" s="193">
        <v>45382</v>
      </c>
      <c r="AA64" s="93">
        <f t="shared" si="5"/>
        <v>41</v>
      </c>
      <c r="AB64" s="87">
        <v>0</v>
      </c>
      <c r="AC64" s="87">
        <v>0</v>
      </c>
      <c r="AD64" s="87">
        <v>0</v>
      </c>
      <c r="AE64" s="95" t="s">
        <v>74</v>
      </c>
      <c r="AF64" s="93">
        <f t="shared" si="6"/>
        <v>0</v>
      </c>
      <c r="AG64" s="87">
        <v>0</v>
      </c>
      <c r="AH64" s="87">
        <v>0</v>
      </c>
      <c r="AI64" s="95" t="s">
        <v>74</v>
      </c>
      <c r="AJ64" s="87">
        <v>0</v>
      </c>
      <c r="AK64" s="88" t="s">
        <v>74</v>
      </c>
      <c r="AL64" s="88" t="s">
        <v>74</v>
      </c>
      <c r="AM64" s="93">
        <f t="shared" si="7"/>
        <v>0</v>
      </c>
      <c r="AN64" s="93">
        <f>+K64+AC64-AH64</f>
        <v>8000000</v>
      </c>
      <c r="AO64" s="88" t="s">
        <v>85</v>
      </c>
      <c r="AP64" s="87">
        <v>0</v>
      </c>
      <c r="AQ64" s="88" t="s">
        <v>85</v>
      </c>
      <c r="AR64" s="87">
        <v>0</v>
      </c>
      <c r="AS64" s="95" t="s">
        <v>74</v>
      </c>
      <c r="AT64" s="117">
        <v>0</v>
      </c>
      <c r="AU64" s="126">
        <f t="shared" si="8"/>
        <v>8000000</v>
      </c>
      <c r="AV64" s="99">
        <f t="shared" si="9"/>
        <v>0</v>
      </c>
      <c r="AW64" s="96" t="s">
        <v>74</v>
      </c>
      <c r="AX64" s="88" t="s">
        <v>86</v>
      </c>
      <c r="AY64" s="93" t="s">
        <v>3734</v>
      </c>
      <c r="AZ64" s="85" t="s">
        <v>66</v>
      </c>
      <c r="BA64" s="85" t="s">
        <v>66</v>
      </c>
    </row>
    <row r="65" spans="2:53" x14ac:dyDescent="0.25">
      <c r="B65" s="85">
        <v>2024</v>
      </c>
      <c r="C65" s="85">
        <v>891780111</v>
      </c>
      <c r="D65" s="86" t="s">
        <v>64</v>
      </c>
      <c r="E65" s="93" t="s">
        <v>3733</v>
      </c>
      <c r="F65" s="93" t="s">
        <v>3732</v>
      </c>
      <c r="G65" s="88">
        <v>0</v>
      </c>
      <c r="H65" s="88" t="s">
        <v>72</v>
      </c>
      <c r="I65" s="87" t="s">
        <v>65</v>
      </c>
      <c r="J65" s="206" t="s">
        <v>3663</v>
      </c>
      <c r="K65" s="125">
        <v>8000000</v>
      </c>
      <c r="L65" s="85" t="s">
        <v>67</v>
      </c>
      <c r="M65" s="93" t="s">
        <v>3731</v>
      </c>
      <c r="N65" s="195">
        <v>1007445451</v>
      </c>
      <c r="O65" s="91">
        <v>388</v>
      </c>
      <c r="P65" s="138">
        <v>45338</v>
      </c>
      <c r="Q65" s="91">
        <v>466800000</v>
      </c>
      <c r="R65" s="138">
        <v>45341</v>
      </c>
      <c r="S65" s="87">
        <v>8000000</v>
      </c>
      <c r="T65" s="88" t="s">
        <v>66</v>
      </c>
      <c r="U65" s="195">
        <v>36559959</v>
      </c>
      <c r="V65" s="93" t="s">
        <v>3512</v>
      </c>
      <c r="W65" s="193">
        <v>45341</v>
      </c>
      <c r="X65" s="193">
        <v>45341</v>
      </c>
      <c r="Y65" s="194" t="s">
        <v>74</v>
      </c>
      <c r="Z65" s="193">
        <v>45382</v>
      </c>
      <c r="AA65" s="93">
        <f t="shared" si="5"/>
        <v>41</v>
      </c>
      <c r="AB65" s="87">
        <v>0</v>
      </c>
      <c r="AC65" s="87">
        <v>0</v>
      </c>
      <c r="AD65" s="87">
        <v>1</v>
      </c>
      <c r="AE65" s="95">
        <v>45412</v>
      </c>
      <c r="AF65" s="93">
        <f t="shared" si="6"/>
        <v>30</v>
      </c>
      <c r="AG65" s="87">
        <v>0</v>
      </c>
      <c r="AH65" s="87">
        <v>0</v>
      </c>
      <c r="AI65" s="95" t="s">
        <v>74</v>
      </c>
      <c r="AJ65" s="87">
        <v>0</v>
      </c>
      <c r="AK65" s="88" t="s">
        <v>74</v>
      </c>
      <c r="AL65" s="88" t="s">
        <v>74</v>
      </c>
      <c r="AM65" s="93">
        <f t="shared" si="7"/>
        <v>0</v>
      </c>
      <c r="AN65" s="93">
        <f>+K65+AC65-AH65</f>
        <v>8000000</v>
      </c>
      <c r="AO65" s="88" t="s">
        <v>85</v>
      </c>
      <c r="AP65" s="87">
        <v>0</v>
      </c>
      <c r="AQ65" s="88" t="s">
        <v>85</v>
      </c>
      <c r="AR65" s="87">
        <v>0</v>
      </c>
      <c r="AS65" s="95" t="s">
        <v>74</v>
      </c>
      <c r="AT65" s="117">
        <v>0</v>
      </c>
      <c r="AU65" s="126">
        <f t="shared" si="8"/>
        <v>8000000</v>
      </c>
      <c r="AV65" s="99">
        <f t="shared" si="9"/>
        <v>0</v>
      </c>
      <c r="AW65" s="96" t="s">
        <v>74</v>
      </c>
      <c r="AX65" s="88" t="s">
        <v>86</v>
      </c>
      <c r="AY65" s="93" t="s">
        <v>3730</v>
      </c>
      <c r="AZ65" s="85" t="s">
        <v>66</v>
      </c>
      <c r="BA65" s="85" t="s">
        <v>66</v>
      </c>
    </row>
    <row r="66" spans="2:53" x14ac:dyDescent="0.25">
      <c r="B66" s="85">
        <v>2024</v>
      </c>
      <c r="C66" s="85">
        <v>891780111</v>
      </c>
      <c r="D66" s="86" t="s">
        <v>64</v>
      </c>
      <c r="E66" s="93" t="s">
        <v>3729</v>
      </c>
      <c r="F66" s="93" t="s">
        <v>3728</v>
      </c>
      <c r="G66" s="196">
        <v>2022000100019</v>
      </c>
      <c r="H66" s="88" t="s">
        <v>72</v>
      </c>
      <c r="I66" s="87" t="s">
        <v>65</v>
      </c>
      <c r="J66" s="206" t="s">
        <v>3727</v>
      </c>
      <c r="K66" s="125">
        <v>13636360</v>
      </c>
      <c r="L66" s="85" t="s">
        <v>67</v>
      </c>
      <c r="M66" s="93" t="s">
        <v>3726</v>
      </c>
      <c r="N66" s="195">
        <v>1065600677</v>
      </c>
      <c r="O66" s="91">
        <v>172</v>
      </c>
      <c r="P66" s="138">
        <v>45329</v>
      </c>
      <c r="Q66" s="91">
        <v>129204526</v>
      </c>
      <c r="R66" s="138">
        <v>45341</v>
      </c>
      <c r="S66" s="87">
        <v>13636360</v>
      </c>
      <c r="T66" s="88" t="s">
        <v>66</v>
      </c>
      <c r="U66" s="195">
        <v>85468582</v>
      </c>
      <c r="V66" s="93" t="s">
        <v>3481</v>
      </c>
      <c r="W66" s="193">
        <v>45341</v>
      </c>
      <c r="X66" s="193">
        <v>45341</v>
      </c>
      <c r="Y66" s="194" t="s">
        <v>74</v>
      </c>
      <c r="Z66" s="193">
        <v>45473</v>
      </c>
      <c r="AA66" s="93">
        <f t="shared" si="5"/>
        <v>132</v>
      </c>
      <c r="AB66" s="87">
        <v>0</v>
      </c>
      <c r="AC66" s="87">
        <v>0</v>
      </c>
      <c r="AD66" s="87">
        <v>0</v>
      </c>
      <c r="AE66" s="95" t="s">
        <v>74</v>
      </c>
      <c r="AF66" s="93">
        <f t="shared" si="6"/>
        <v>0</v>
      </c>
      <c r="AG66" s="87">
        <v>0</v>
      </c>
      <c r="AH66" s="87">
        <v>0</v>
      </c>
      <c r="AI66" s="95" t="s">
        <v>74</v>
      </c>
      <c r="AJ66" s="87">
        <v>0</v>
      </c>
      <c r="AK66" s="88" t="s">
        <v>74</v>
      </c>
      <c r="AL66" s="88" t="s">
        <v>74</v>
      </c>
      <c r="AM66" s="93">
        <f t="shared" si="7"/>
        <v>0</v>
      </c>
      <c r="AN66" s="93">
        <f>+K66+AC66-AH66</f>
        <v>13636360</v>
      </c>
      <c r="AO66" s="88" t="s">
        <v>85</v>
      </c>
      <c r="AP66" s="87">
        <v>0</v>
      </c>
      <c r="AQ66" s="88" t="s">
        <v>85</v>
      </c>
      <c r="AR66" s="87">
        <v>0</v>
      </c>
      <c r="AS66" s="95" t="s">
        <v>74</v>
      </c>
      <c r="AT66" s="117">
        <v>0</v>
      </c>
      <c r="AU66" s="126">
        <f t="shared" si="8"/>
        <v>13636360</v>
      </c>
      <c r="AV66" s="99">
        <f t="shared" si="9"/>
        <v>0</v>
      </c>
      <c r="AW66" s="96" t="s">
        <v>74</v>
      </c>
      <c r="AX66" s="88" t="s">
        <v>86</v>
      </c>
      <c r="AY66" s="93" t="s">
        <v>3725</v>
      </c>
      <c r="AZ66" s="85" t="s">
        <v>66</v>
      </c>
      <c r="BA66" s="85" t="s">
        <v>66</v>
      </c>
    </row>
    <row r="67" spans="2:53" x14ac:dyDescent="0.25">
      <c r="B67" s="85">
        <v>2024</v>
      </c>
      <c r="C67" s="85">
        <v>891780111</v>
      </c>
      <c r="D67" s="86" t="s">
        <v>64</v>
      </c>
      <c r="E67" s="93" t="s">
        <v>3724</v>
      </c>
      <c r="F67" s="93" t="s">
        <v>3723</v>
      </c>
      <c r="G67" s="196">
        <v>2022000100019</v>
      </c>
      <c r="H67" s="88" t="s">
        <v>72</v>
      </c>
      <c r="I67" s="87" t="s">
        <v>65</v>
      </c>
      <c r="J67" s="206" t="s">
        <v>3722</v>
      </c>
      <c r="K67" s="125">
        <v>13636360</v>
      </c>
      <c r="L67" s="85" t="s">
        <v>67</v>
      </c>
      <c r="M67" s="93" t="s">
        <v>3721</v>
      </c>
      <c r="N67" s="195">
        <v>1064715357</v>
      </c>
      <c r="O67" s="91">
        <v>172</v>
      </c>
      <c r="P67" s="138">
        <v>45329</v>
      </c>
      <c r="Q67" s="91">
        <v>129204526</v>
      </c>
      <c r="R67" s="138">
        <v>45341</v>
      </c>
      <c r="S67" s="87">
        <v>13636360</v>
      </c>
      <c r="T67" s="88" t="s">
        <v>66</v>
      </c>
      <c r="U67" s="195">
        <v>85468582</v>
      </c>
      <c r="V67" s="93" t="s">
        <v>3481</v>
      </c>
      <c r="W67" s="193">
        <v>45341</v>
      </c>
      <c r="X67" s="193">
        <v>45341</v>
      </c>
      <c r="Y67" s="194" t="s">
        <v>74</v>
      </c>
      <c r="Z67" s="193">
        <v>45473</v>
      </c>
      <c r="AA67" s="93">
        <f t="shared" si="5"/>
        <v>132</v>
      </c>
      <c r="AB67" s="87">
        <v>0</v>
      </c>
      <c r="AC67" s="87">
        <v>0</v>
      </c>
      <c r="AD67" s="87">
        <v>0</v>
      </c>
      <c r="AE67" s="95" t="s">
        <v>74</v>
      </c>
      <c r="AF67" s="93">
        <f t="shared" si="6"/>
        <v>0</v>
      </c>
      <c r="AG67" s="87">
        <v>0</v>
      </c>
      <c r="AH67" s="87">
        <v>0</v>
      </c>
      <c r="AI67" s="95" t="s">
        <v>74</v>
      </c>
      <c r="AJ67" s="87">
        <v>0</v>
      </c>
      <c r="AK67" s="88" t="s">
        <v>74</v>
      </c>
      <c r="AL67" s="88" t="s">
        <v>74</v>
      </c>
      <c r="AM67" s="93">
        <f t="shared" si="7"/>
        <v>0</v>
      </c>
      <c r="AN67" s="93">
        <f>+K67+AC67-AH67</f>
        <v>13636360</v>
      </c>
      <c r="AO67" s="88" t="s">
        <v>85</v>
      </c>
      <c r="AP67" s="87">
        <v>0</v>
      </c>
      <c r="AQ67" s="88" t="s">
        <v>85</v>
      </c>
      <c r="AR67" s="87">
        <v>0</v>
      </c>
      <c r="AS67" s="95" t="s">
        <v>74</v>
      </c>
      <c r="AT67" s="117">
        <v>0</v>
      </c>
      <c r="AU67" s="126">
        <f t="shared" si="8"/>
        <v>13636360</v>
      </c>
      <c r="AV67" s="99">
        <f t="shared" si="9"/>
        <v>0</v>
      </c>
      <c r="AW67" s="96" t="s">
        <v>74</v>
      </c>
      <c r="AX67" s="88" t="s">
        <v>86</v>
      </c>
      <c r="AY67" s="93" t="s">
        <v>3720</v>
      </c>
      <c r="AZ67" s="85" t="s">
        <v>66</v>
      </c>
      <c r="BA67" s="85" t="s">
        <v>66</v>
      </c>
    </row>
    <row r="68" spans="2:53" x14ac:dyDescent="0.25">
      <c r="B68" s="85">
        <v>2024</v>
      </c>
      <c r="C68" s="85">
        <v>891780111</v>
      </c>
      <c r="D68" s="86" t="s">
        <v>64</v>
      </c>
      <c r="E68" s="93" t="s">
        <v>3719</v>
      </c>
      <c r="F68" s="93" t="s">
        <v>3718</v>
      </c>
      <c r="G68" s="88">
        <v>0</v>
      </c>
      <c r="H68" s="88" t="s">
        <v>72</v>
      </c>
      <c r="I68" s="87" t="s">
        <v>65</v>
      </c>
      <c r="J68" s="206" t="s">
        <v>3663</v>
      </c>
      <c r="K68" s="125">
        <v>8000000</v>
      </c>
      <c r="L68" s="85" t="s">
        <v>67</v>
      </c>
      <c r="M68" s="93" t="s">
        <v>3717</v>
      </c>
      <c r="N68" s="195">
        <v>1082980006</v>
      </c>
      <c r="O68" s="91">
        <v>388</v>
      </c>
      <c r="P68" s="138">
        <v>45338</v>
      </c>
      <c r="Q68" s="91">
        <v>466800000</v>
      </c>
      <c r="R68" s="138">
        <v>45341</v>
      </c>
      <c r="S68" s="87">
        <v>8000000</v>
      </c>
      <c r="T68" s="88" t="s">
        <v>66</v>
      </c>
      <c r="U68" s="195">
        <v>36559959</v>
      </c>
      <c r="V68" s="93" t="s">
        <v>3512</v>
      </c>
      <c r="W68" s="193">
        <v>45341</v>
      </c>
      <c r="X68" s="193">
        <v>45341</v>
      </c>
      <c r="Y68" s="194" t="s">
        <v>74</v>
      </c>
      <c r="Z68" s="193">
        <v>45382</v>
      </c>
      <c r="AA68" s="93">
        <f t="shared" si="5"/>
        <v>41</v>
      </c>
      <c r="AB68" s="87">
        <v>0</v>
      </c>
      <c r="AC68" s="87">
        <v>0</v>
      </c>
      <c r="AD68" s="87">
        <v>0</v>
      </c>
      <c r="AE68" s="95" t="s">
        <v>74</v>
      </c>
      <c r="AF68" s="93">
        <f t="shared" si="6"/>
        <v>0</v>
      </c>
      <c r="AG68" s="87">
        <v>0</v>
      </c>
      <c r="AH68" s="87">
        <v>0</v>
      </c>
      <c r="AI68" s="95" t="s">
        <v>74</v>
      </c>
      <c r="AJ68" s="87">
        <v>0</v>
      </c>
      <c r="AK68" s="88" t="s">
        <v>74</v>
      </c>
      <c r="AL68" s="88" t="s">
        <v>74</v>
      </c>
      <c r="AM68" s="93">
        <f t="shared" si="7"/>
        <v>0</v>
      </c>
      <c r="AN68" s="93">
        <f>+K68+AC68-AH68</f>
        <v>8000000</v>
      </c>
      <c r="AO68" s="88" t="s">
        <v>85</v>
      </c>
      <c r="AP68" s="87">
        <v>0</v>
      </c>
      <c r="AQ68" s="88" t="s">
        <v>85</v>
      </c>
      <c r="AR68" s="87">
        <v>0</v>
      </c>
      <c r="AS68" s="95" t="s">
        <v>74</v>
      </c>
      <c r="AT68" s="117">
        <v>0</v>
      </c>
      <c r="AU68" s="126">
        <f t="shared" si="8"/>
        <v>8000000</v>
      </c>
      <c r="AV68" s="99">
        <f t="shared" si="9"/>
        <v>0</v>
      </c>
      <c r="AW68" s="96" t="s">
        <v>74</v>
      </c>
      <c r="AX68" s="88" t="s">
        <v>86</v>
      </c>
      <c r="AY68" s="93" t="s">
        <v>3716</v>
      </c>
      <c r="AZ68" s="85" t="s">
        <v>66</v>
      </c>
      <c r="BA68" s="85" t="s">
        <v>66</v>
      </c>
    </row>
    <row r="69" spans="2:53" x14ac:dyDescent="0.25">
      <c r="B69" s="85">
        <v>2024</v>
      </c>
      <c r="C69" s="85">
        <v>891780111</v>
      </c>
      <c r="D69" s="86" t="s">
        <v>64</v>
      </c>
      <c r="E69" s="93" t="s">
        <v>3715</v>
      </c>
      <c r="F69" s="93" t="s">
        <v>3714</v>
      </c>
      <c r="G69" s="88">
        <v>0</v>
      </c>
      <c r="H69" s="88" t="s">
        <v>72</v>
      </c>
      <c r="I69" s="87" t="s">
        <v>65</v>
      </c>
      <c r="J69" s="206" t="s">
        <v>3663</v>
      </c>
      <c r="K69" s="125">
        <v>8000000</v>
      </c>
      <c r="L69" s="85" t="s">
        <v>67</v>
      </c>
      <c r="M69" s="93" t="s">
        <v>3713</v>
      </c>
      <c r="N69" s="195">
        <v>1084740126</v>
      </c>
      <c r="O69" s="91">
        <v>388</v>
      </c>
      <c r="P69" s="138">
        <v>45338</v>
      </c>
      <c r="Q69" s="91">
        <v>466800000</v>
      </c>
      <c r="R69" s="138">
        <v>45341</v>
      </c>
      <c r="S69" s="87">
        <v>8000000</v>
      </c>
      <c r="T69" s="88" t="s">
        <v>66</v>
      </c>
      <c r="U69" s="195">
        <v>36559959</v>
      </c>
      <c r="V69" s="93" t="s">
        <v>3512</v>
      </c>
      <c r="W69" s="193">
        <v>45341</v>
      </c>
      <c r="X69" s="193">
        <v>45341</v>
      </c>
      <c r="Y69" s="194" t="s">
        <v>74</v>
      </c>
      <c r="Z69" s="193">
        <v>45382</v>
      </c>
      <c r="AA69" s="93">
        <f t="shared" si="5"/>
        <v>41</v>
      </c>
      <c r="AB69" s="87">
        <v>0</v>
      </c>
      <c r="AC69" s="87">
        <v>0</v>
      </c>
      <c r="AD69" s="87">
        <v>0</v>
      </c>
      <c r="AE69" s="95" t="s">
        <v>74</v>
      </c>
      <c r="AF69" s="93">
        <f t="shared" si="6"/>
        <v>0</v>
      </c>
      <c r="AG69" s="87">
        <v>0</v>
      </c>
      <c r="AH69" s="87">
        <v>0</v>
      </c>
      <c r="AI69" s="95" t="s">
        <v>74</v>
      </c>
      <c r="AJ69" s="87">
        <v>0</v>
      </c>
      <c r="AK69" s="88" t="s">
        <v>74</v>
      </c>
      <c r="AL69" s="88" t="s">
        <v>74</v>
      </c>
      <c r="AM69" s="93">
        <f t="shared" si="7"/>
        <v>0</v>
      </c>
      <c r="AN69" s="93">
        <f>+K69+AC69-AH69</f>
        <v>8000000</v>
      </c>
      <c r="AO69" s="88" t="s">
        <v>85</v>
      </c>
      <c r="AP69" s="87">
        <v>0</v>
      </c>
      <c r="AQ69" s="88" t="s">
        <v>85</v>
      </c>
      <c r="AR69" s="87">
        <v>0</v>
      </c>
      <c r="AS69" s="95" t="s">
        <v>74</v>
      </c>
      <c r="AT69" s="117">
        <v>0</v>
      </c>
      <c r="AU69" s="126">
        <f t="shared" si="8"/>
        <v>8000000</v>
      </c>
      <c r="AV69" s="99">
        <f t="shared" si="9"/>
        <v>0</v>
      </c>
      <c r="AW69" s="96" t="s">
        <v>74</v>
      </c>
      <c r="AX69" s="88" t="s">
        <v>86</v>
      </c>
      <c r="AY69" s="93" t="s">
        <v>3712</v>
      </c>
      <c r="AZ69" s="85" t="s">
        <v>66</v>
      </c>
      <c r="BA69" s="85" t="s">
        <v>66</v>
      </c>
    </row>
    <row r="70" spans="2:53" x14ac:dyDescent="0.25">
      <c r="B70" s="85">
        <v>2024</v>
      </c>
      <c r="C70" s="85">
        <v>891780111</v>
      </c>
      <c r="D70" s="86" t="s">
        <v>64</v>
      </c>
      <c r="E70" s="93" t="s">
        <v>3711</v>
      </c>
      <c r="F70" s="93" t="s">
        <v>3710</v>
      </c>
      <c r="G70" s="88">
        <v>0</v>
      </c>
      <c r="H70" s="88" t="s">
        <v>72</v>
      </c>
      <c r="I70" s="87" t="s">
        <v>65</v>
      </c>
      <c r="J70" s="206" t="s">
        <v>3663</v>
      </c>
      <c r="K70" s="125">
        <v>8000000</v>
      </c>
      <c r="L70" s="85" t="s">
        <v>67</v>
      </c>
      <c r="M70" s="93" t="s">
        <v>3709</v>
      </c>
      <c r="N70" s="195">
        <v>36718425</v>
      </c>
      <c r="O70" s="91">
        <v>388</v>
      </c>
      <c r="P70" s="138">
        <v>45338</v>
      </c>
      <c r="Q70" s="91">
        <v>466800000</v>
      </c>
      <c r="R70" s="138">
        <v>45341</v>
      </c>
      <c r="S70" s="87">
        <v>8000000</v>
      </c>
      <c r="T70" s="88" t="s">
        <v>66</v>
      </c>
      <c r="U70" s="195">
        <v>36559959</v>
      </c>
      <c r="V70" s="93" t="s">
        <v>3512</v>
      </c>
      <c r="W70" s="193">
        <v>45341</v>
      </c>
      <c r="X70" s="193">
        <v>45341</v>
      </c>
      <c r="Y70" s="194" t="s">
        <v>74</v>
      </c>
      <c r="Z70" s="193">
        <v>45382</v>
      </c>
      <c r="AA70" s="93">
        <f t="shared" si="5"/>
        <v>41</v>
      </c>
      <c r="AB70" s="87">
        <v>0</v>
      </c>
      <c r="AC70" s="87">
        <v>0</v>
      </c>
      <c r="AD70" s="87">
        <v>0</v>
      </c>
      <c r="AE70" s="95" t="s">
        <v>74</v>
      </c>
      <c r="AF70" s="93">
        <f t="shared" si="6"/>
        <v>0</v>
      </c>
      <c r="AG70" s="87">
        <v>0</v>
      </c>
      <c r="AH70" s="87">
        <v>0</v>
      </c>
      <c r="AI70" s="95" t="s">
        <v>74</v>
      </c>
      <c r="AJ70" s="87">
        <v>0</v>
      </c>
      <c r="AK70" s="88" t="s">
        <v>74</v>
      </c>
      <c r="AL70" s="88" t="s">
        <v>74</v>
      </c>
      <c r="AM70" s="93">
        <f t="shared" si="7"/>
        <v>0</v>
      </c>
      <c r="AN70" s="93">
        <f>+K70+AC70-AH70</f>
        <v>8000000</v>
      </c>
      <c r="AO70" s="88" t="s">
        <v>85</v>
      </c>
      <c r="AP70" s="87">
        <v>0</v>
      </c>
      <c r="AQ70" s="88" t="s">
        <v>85</v>
      </c>
      <c r="AR70" s="87">
        <v>0</v>
      </c>
      <c r="AS70" s="95" t="s">
        <v>74</v>
      </c>
      <c r="AT70" s="117">
        <v>0</v>
      </c>
      <c r="AU70" s="126">
        <f t="shared" si="8"/>
        <v>8000000</v>
      </c>
      <c r="AV70" s="99">
        <f t="shared" si="9"/>
        <v>0</v>
      </c>
      <c r="AW70" s="96" t="s">
        <v>74</v>
      </c>
      <c r="AX70" s="88" t="s">
        <v>86</v>
      </c>
      <c r="AY70" s="93" t="s">
        <v>3708</v>
      </c>
      <c r="AZ70" s="85" t="s">
        <v>66</v>
      </c>
      <c r="BA70" s="85" t="s">
        <v>66</v>
      </c>
    </row>
    <row r="71" spans="2:53" x14ac:dyDescent="0.25">
      <c r="B71" s="85">
        <v>2024</v>
      </c>
      <c r="C71" s="85">
        <v>891780111</v>
      </c>
      <c r="D71" s="86" t="s">
        <v>64</v>
      </c>
      <c r="E71" s="93" t="s">
        <v>3707</v>
      </c>
      <c r="F71" s="93" t="s">
        <v>3706</v>
      </c>
      <c r="G71" s="88">
        <v>0</v>
      </c>
      <c r="H71" s="88" t="s">
        <v>72</v>
      </c>
      <c r="I71" s="87" t="s">
        <v>65</v>
      </c>
      <c r="J71" s="206" t="s">
        <v>3663</v>
      </c>
      <c r="K71" s="125">
        <v>8000000</v>
      </c>
      <c r="L71" s="85" t="s">
        <v>67</v>
      </c>
      <c r="M71" s="93" t="s">
        <v>3705</v>
      </c>
      <c r="N71" s="195">
        <v>1192892842</v>
      </c>
      <c r="O71" s="91">
        <v>388</v>
      </c>
      <c r="P71" s="138">
        <v>45338</v>
      </c>
      <c r="Q71" s="91">
        <v>466800000</v>
      </c>
      <c r="R71" s="138">
        <v>45341</v>
      </c>
      <c r="S71" s="87">
        <v>8000000</v>
      </c>
      <c r="T71" s="88" t="s">
        <v>66</v>
      </c>
      <c r="U71" s="195">
        <v>36559959</v>
      </c>
      <c r="V71" s="93" t="s">
        <v>3512</v>
      </c>
      <c r="W71" s="193">
        <v>45341</v>
      </c>
      <c r="X71" s="193">
        <v>45341</v>
      </c>
      <c r="Y71" s="194" t="s">
        <v>74</v>
      </c>
      <c r="Z71" s="193">
        <v>45382</v>
      </c>
      <c r="AA71" s="93">
        <f t="shared" si="5"/>
        <v>41</v>
      </c>
      <c r="AB71" s="87">
        <v>0</v>
      </c>
      <c r="AC71" s="87">
        <v>0</v>
      </c>
      <c r="AD71" s="87">
        <v>1</v>
      </c>
      <c r="AE71" s="198">
        <v>45412</v>
      </c>
      <c r="AF71" s="93">
        <f t="shared" si="6"/>
        <v>30</v>
      </c>
      <c r="AG71" s="87">
        <v>0</v>
      </c>
      <c r="AH71" s="87">
        <v>0</v>
      </c>
      <c r="AI71" s="95" t="s">
        <v>74</v>
      </c>
      <c r="AJ71" s="87">
        <v>0</v>
      </c>
      <c r="AK71" s="88" t="s">
        <v>74</v>
      </c>
      <c r="AL71" s="88" t="s">
        <v>74</v>
      </c>
      <c r="AM71" s="93">
        <f t="shared" si="7"/>
        <v>0</v>
      </c>
      <c r="AN71" s="93">
        <f>+K71+AC71-AH71</f>
        <v>8000000</v>
      </c>
      <c r="AO71" s="88" t="s">
        <v>85</v>
      </c>
      <c r="AP71" s="87">
        <v>0</v>
      </c>
      <c r="AQ71" s="88" t="s">
        <v>85</v>
      </c>
      <c r="AR71" s="87">
        <v>0</v>
      </c>
      <c r="AS71" s="95" t="s">
        <v>74</v>
      </c>
      <c r="AT71" s="117">
        <v>0</v>
      </c>
      <c r="AU71" s="126">
        <f t="shared" si="8"/>
        <v>8000000</v>
      </c>
      <c r="AV71" s="99">
        <f t="shared" si="9"/>
        <v>0</v>
      </c>
      <c r="AW71" s="96" t="s">
        <v>74</v>
      </c>
      <c r="AX71" s="88" t="s">
        <v>86</v>
      </c>
      <c r="AY71" s="93" t="s">
        <v>3704</v>
      </c>
      <c r="AZ71" s="85" t="s">
        <v>66</v>
      </c>
      <c r="BA71" s="85" t="s">
        <v>66</v>
      </c>
    </row>
    <row r="72" spans="2:53" x14ac:dyDescent="0.25">
      <c r="B72" s="85">
        <v>2024</v>
      </c>
      <c r="C72" s="85">
        <v>891780111</v>
      </c>
      <c r="D72" s="86" t="s">
        <v>64</v>
      </c>
      <c r="E72" s="93" t="s">
        <v>3703</v>
      </c>
      <c r="F72" s="93" t="s">
        <v>3702</v>
      </c>
      <c r="G72" s="88">
        <v>0</v>
      </c>
      <c r="H72" s="88" t="s">
        <v>72</v>
      </c>
      <c r="I72" s="87" t="s">
        <v>65</v>
      </c>
      <c r="J72" s="206" t="s">
        <v>3663</v>
      </c>
      <c r="K72" s="125">
        <v>8000000</v>
      </c>
      <c r="L72" s="85" t="s">
        <v>67</v>
      </c>
      <c r="M72" s="93" t="s">
        <v>3701</v>
      </c>
      <c r="N72" s="195">
        <v>1216976660</v>
      </c>
      <c r="O72" s="91">
        <v>388</v>
      </c>
      <c r="P72" s="138">
        <v>45338</v>
      </c>
      <c r="Q72" s="91">
        <v>466800000</v>
      </c>
      <c r="R72" s="138">
        <v>45341</v>
      </c>
      <c r="S72" s="87">
        <v>8000000</v>
      </c>
      <c r="T72" s="88" t="s">
        <v>66</v>
      </c>
      <c r="U72" s="195">
        <v>36559959</v>
      </c>
      <c r="V72" s="93" t="s">
        <v>3512</v>
      </c>
      <c r="W72" s="193">
        <v>45341</v>
      </c>
      <c r="X72" s="193">
        <v>45341</v>
      </c>
      <c r="Y72" s="194" t="s">
        <v>74</v>
      </c>
      <c r="Z72" s="193">
        <v>45382</v>
      </c>
      <c r="AA72" s="93">
        <f t="shared" ref="AA72:AA103" si="10">+IF(Y72="1800-01-01",Z72-X72,Z72-Y72)</f>
        <v>41</v>
      </c>
      <c r="AB72" s="87">
        <v>0</v>
      </c>
      <c r="AC72" s="87">
        <v>0</v>
      </c>
      <c r="AD72" s="87">
        <v>0</v>
      </c>
      <c r="AE72" s="95" t="s">
        <v>74</v>
      </c>
      <c r="AF72" s="93">
        <f t="shared" ref="AF72:AF103" si="11">+IF(AE72="1800-01-01",0,AE72-Z72)</f>
        <v>0</v>
      </c>
      <c r="AG72" s="87">
        <v>0</v>
      </c>
      <c r="AH72" s="87">
        <v>0</v>
      </c>
      <c r="AI72" s="95" t="s">
        <v>74</v>
      </c>
      <c r="AJ72" s="87">
        <v>0</v>
      </c>
      <c r="AK72" s="88" t="s">
        <v>74</v>
      </c>
      <c r="AL72" s="88" t="s">
        <v>74</v>
      </c>
      <c r="AM72" s="93">
        <f t="shared" ref="AM72:AM103" si="12">+IF(AK72="1800-01-01",0,AL72-AK72)</f>
        <v>0</v>
      </c>
      <c r="AN72" s="93">
        <f>+K72+AC72-AH72</f>
        <v>8000000</v>
      </c>
      <c r="AO72" s="88" t="s">
        <v>85</v>
      </c>
      <c r="AP72" s="87">
        <v>0</v>
      </c>
      <c r="AQ72" s="88" t="s">
        <v>85</v>
      </c>
      <c r="AR72" s="87">
        <v>0</v>
      </c>
      <c r="AS72" s="95" t="s">
        <v>74</v>
      </c>
      <c r="AT72" s="117">
        <v>0</v>
      </c>
      <c r="AU72" s="126">
        <f t="shared" ref="AU72:AU103" si="13">AN72-AT72</f>
        <v>8000000</v>
      </c>
      <c r="AV72" s="99">
        <f t="shared" ref="AV72:AV103" si="14">+IFERROR(AT72/AN72,"_")</f>
        <v>0</v>
      </c>
      <c r="AW72" s="96" t="s">
        <v>74</v>
      </c>
      <c r="AX72" s="88" t="s">
        <v>86</v>
      </c>
      <c r="AY72" s="93" t="s">
        <v>3700</v>
      </c>
      <c r="AZ72" s="85" t="s">
        <v>66</v>
      </c>
      <c r="BA72" s="85" t="s">
        <v>66</v>
      </c>
    </row>
    <row r="73" spans="2:53" x14ac:dyDescent="0.25">
      <c r="B73" s="85">
        <v>2024</v>
      </c>
      <c r="C73" s="85">
        <v>891780111</v>
      </c>
      <c r="D73" s="86" t="s">
        <v>64</v>
      </c>
      <c r="E73" s="93" t="s">
        <v>3699</v>
      </c>
      <c r="F73" s="93" t="s">
        <v>3698</v>
      </c>
      <c r="G73" s="88">
        <v>0</v>
      </c>
      <c r="H73" s="88" t="s">
        <v>72</v>
      </c>
      <c r="I73" s="87" t="s">
        <v>65</v>
      </c>
      <c r="J73" s="206" t="s">
        <v>3663</v>
      </c>
      <c r="K73" s="125">
        <v>8000000</v>
      </c>
      <c r="L73" s="85" t="s">
        <v>67</v>
      </c>
      <c r="M73" s="93" t="s">
        <v>3697</v>
      </c>
      <c r="N73" s="195">
        <v>1007935611</v>
      </c>
      <c r="O73" s="91">
        <v>388</v>
      </c>
      <c r="P73" s="138">
        <v>45338</v>
      </c>
      <c r="Q73" s="91">
        <v>466800000</v>
      </c>
      <c r="R73" s="138">
        <v>45341</v>
      </c>
      <c r="S73" s="87">
        <v>8000000</v>
      </c>
      <c r="T73" s="88" t="s">
        <v>66</v>
      </c>
      <c r="U73" s="195">
        <v>36559959</v>
      </c>
      <c r="V73" s="93" t="s">
        <v>3512</v>
      </c>
      <c r="W73" s="193">
        <v>45341</v>
      </c>
      <c r="X73" s="193">
        <v>45341</v>
      </c>
      <c r="Y73" s="194" t="s">
        <v>74</v>
      </c>
      <c r="Z73" s="193">
        <v>45382</v>
      </c>
      <c r="AA73" s="93">
        <f t="shared" si="10"/>
        <v>41</v>
      </c>
      <c r="AB73" s="87">
        <v>0</v>
      </c>
      <c r="AC73" s="87">
        <v>0</v>
      </c>
      <c r="AD73" s="87">
        <v>1</v>
      </c>
      <c r="AE73" s="198">
        <v>45412</v>
      </c>
      <c r="AF73" s="93">
        <f t="shared" si="11"/>
        <v>30</v>
      </c>
      <c r="AG73" s="87">
        <v>0</v>
      </c>
      <c r="AH73" s="87">
        <v>0</v>
      </c>
      <c r="AI73" s="95" t="s">
        <v>74</v>
      </c>
      <c r="AJ73" s="87">
        <v>0</v>
      </c>
      <c r="AK73" s="88" t="s">
        <v>74</v>
      </c>
      <c r="AL73" s="88" t="s">
        <v>74</v>
      </c>
      <c r="AM73" s="93">
        <f t="shared" si="12"/>
        <v>0</v>
      </c>
      <c r="AN73" s="93">
        <f>+K73+AC73-AH73</f>
        <v>8000000</v>
      </c>
      <c r="AO73" s="88" t="s">
        <v>85</v>
      </c>
      <c r="AP73" s="87">
        <v>0</v>
      </c>
      <c r="AQ73" s="88" t="s">
        <v>85</v>
      </c>
      <c r="AR73" s="87">
        <v>0</v>
      </c>
      <c r="AS73" s="95" t="s">
        <v>74</v>
      </c>
      <c r="AT73" s="117">
        <v>0</v>
      </c>
      <c r="AU73" s="126">
        <f t="shared" si="13"/>
        <v>8000000</v>
      </c>
      <c r="AV73" s="99">
        <f t="shared" si="14"/>
        <v>0</v>
      </c>
      <c r="AW73" s="96" t="s">
        <v>74</v>
      </c>
      <c r="AX73" s="88" t="s">
        <v>86</v>
      </c>
      <c r="AY73" s="93" t="s">
        <v>3696</v>
      </c>
      <c r="AZ73" s="85" t="s">
        <v>66</v>
      </c>
      <c r="BA73" s="85" t="s">
        <v>66</v>
      </c>
    </row>
    <row r="74" spans="2:53" x14ac:dyDescent="0.25">
      <c r="B74" s="85">
        <v>2024</v>
      </c>
      <c r="C74" s="85">
        <v>891780111</v>
      </c>
      <c r="D74" s="86" t="s">
        <v>64</v>
      </c>
      <c r="E74" s="93" t="s">
        <v>3695</v>
      </c>
      <c r="F74" s="93" t="s">
        <v>3694</v>
      </c>
      <c r="G74" s="196">
        <v>2022000100019</v>
      </c>
      <c r="H74" s="88" t="s">
        <v>72</v>
      </c>
      <c r="I74" s="87" t="s">
        <v>65</v>
      </c>
      <c r="J74" s="206" t="s">
        <v>3693</v>
      </c>
      <c r="K74" s="125">
        <v>13636360</v>
      </c>
      <c r="L74" s="85" t="s">
        <v>67</v>
      </c>
      <c r="M74" s="93" t="s">
        <v>3692</v>
      </c>
      <c r="N74" s="195">
        <v>1082969196</v>
      </c>
      <c r="O74" s="91">
        <v>172</v>
      </c>
      <c r="P74" s="138">
        <v>45329</v>
      </c>
      <c r="Q74" s="91">
        <v>129204526</v>
      </c>
      <c r="R74" s="138">
        <v>45342</v>
      </c>
      <c r="S74" s="87">
        <v>13636360</v>
      </c>
      <c r="T74" s="88" t="s">
        <v>66</v>
      </c>
      <c r="U74" s="195">
        <v>85468582</v>
      </c>
      <c r="V74" s="93" t="s">
        <v>3481</v>
      </c>
      <c r="W74" s="193">
        <v>45342</v>
      </c>
      <c r="X74" s="193">
        <v>45342</v>
      </c>
      <c r="Y74" s="194" t="s">
        <v>74</v>
      </c>
      <c r="Z74" s="193">
        <v>45473</v>
      </c>
      <c r="AA74" s="93">
        <f t="shared" si="10"/>
        <v>131</v>
      </c>
      <c r="AB74" s="87">
        <v>0</v>
      </c>
      <c r="AC74" s="87">
        <v>0</v>
      </c>
      <c r="AD74" s="87">
        <v>0</v>
      </c>
      <c r="AE74" s="95" t="s">
        <v>74</v>
      </c>
      <c r="AF74" s="93">
        <f t="shared" si="11"/>
        <v>0</v>
      </c>
      <c r="AG74" s="87">
        <v>0</v>
      </c>
      <c r="AH74" s="87">
        <v>0</v>
      </c>
      <c r="AI74" s="95" t="s">
        <v>74</v>
      </c>
      <c r="AJ74" s="87">
        <v>0</v>
      </c>
      <c r="AK74" s="88" t="s">
        <v>74</v>
      </c>
      <c r="AL74" s="88" t="s">
        <v>74</v>
      </c>
      <c r="AM74" s="93">
        <f t="shared" si="12"/>
        <v>0</v>
      </c>
      <c r="AN74" s="93">
        <f>+K74+AC74-AH74</f>
        <v>13636360</v>
      </c>
      <c r="AO74" s="88" t="s">
        <v>85</v>
      </c>
      <c r="AP74" s="87">
        <v>0</v>
      </c>
      <c r="AQ74" s="88" t="s">
        <v>85</v>
      </c>
      <c r="AR74" s="87">
        <v>0</v>
      </c>
      <c r="AS74" s="95" t="s">
        <v>74</v>
      </c>
      <c r="AT74" s="117">
        <v>0</v>
      </c>
      <c r="AU74" s="126">
        <f t="shared" si="13"/>
        <v>13636360</v>
      </c>
      <c r="AV74" s="99">
        <f t="shared" si="14"/>
        <v>0</v>
      </c>
      <c r="AW74" s="96" t="s">
        <v>74</v>
      </c>
      <c r="AX74" s="88" t="s">
        <v>86</v>
      </c>
      <c r="AY74" s="93" t="s">
        <v>3691</v>
      </c>
      <c r="AZ74" s="85" t="s">
        <v>66</v>
      </c>
      <c r="BA74" s="85" t="s">
        <v>66</v>
      </c>
    </row>
    <row r="75" spans="2:53" x14ac:dyDescent="0.25">
      <c r="B75" s="85">
        <v>2024</v>
      </c>
      <c r="C75" s="85">
        <v>891780111</v>
      </c>
      <c r="D75" s="86" t="s">
        <v>64</v>
      </c>
      <c r="E75" s="93" t="s">
        <v>3690</v>
      </c>
      <c r="F75" s="93" t="s">
        <v>3689</v>
      </c>
      <c r="G75" s="88">
        <v>0</v>
      </c>
      <c r="H75" s="88" t="s">
        <v>72</v>
      </c>
      <c r="I75" s="87" t="s">
        <v>65</v>
      </c>
      <c r="J75" s="206" t="s">
        <v>3663</v>
      </c>
      <c r="K75" s="125">
        <v>8000000</v>
      </c>
      <c r="L75" s="85" t="s">
        <v>67</v>
      </c>
      <c r="M75" s="93" t="s">
        <v>3688</v>
      </c>
      <c r="N75" s="195">
        <v>1082976028</v>
      </c>
      <c r="O75" s="91">
        <v>388</v>
      </c>
      <c r="P75" s="138">
        <v>45338</v>
      </c>
      <c r="Q75" s="91">
        <v>466800000</v>
      </c>
      <c r="R75" s="138">
        <v>45342</v>
      </c>
      <c r="S75" s="87">
        <v>8000000</v>
      </c>
      <c r="T75" s="88" t="s">
        <v>66</v>
      </c>
      <c r="U75" s="195">
        <v>36559959</v>
      </c>
      <c r="V75" s="93" t="s">
        <v>3512</v>
      </c>
      <c r="W75" s="193">
        <v>45342</v>
      </c>
      <c r="X75" s="193">
        <v>45342</v>
      </c>
      <c r="Y75" s="194" t="s">
        <v>74</v>
      </c>
      <c r="Z75" s="193">
        <v>45382</v>
      </c>
      <c r="AA75" s="93">
        <f t="shared" si="10"/>
        <v>40</v>
      </c>
      <c r="AB75" s="87">
        <v>0</v>
      </c>
      <c r="AC75" s="87">
        <v>0</v>
      </c>
      <c r="AD75" s="87">
        <v>0</v>
      </c>
      <c r="AE75" s="95" t="s">
        <v>74</v>
      </c>
      <c r="AF75" s="93">
        <f t="shared" si="11"/>
        <v>0</v>
      </c>
      <c r="AG75" s="87">
        <v>0</v>
      </c>
      <c r="AH75" s="87">
        <v>0</v>
      </c>
      <c r="AI75" s="95" t="s">
        <v>74</v>
      </c>
      <c r="AJ75" s="87">
        <v>0</v>
      </c>
      <c r="AK75" s="88" t="s">
        <v>74</v>
      </c>
      <c r="AL75" s="88" t="s">
        <v>74</v>
      </c>
      <c r="AM75" s="93">
        <f t="shared" si="12"/>
        <v>0</v>
      </c>
      <c r="AN75" s="93">
        <f>+K75+AC75-AH75</f>
        <v>8000000</v>
      </c>
      <c r="AO75" s="88" t="s">
        <v>85</v>
      </c>
      <c r="AP75" s="87">
        <v>0</v>
      </c>
      <c r="AQ75" s="88" t="s">
        <v>85</v>
      </c>
      <c r="AR75" s="87">
        <v>0</v>
      </c>
      <c r="AS75" s="95" t="s">
        <v>74</v>
      </c>
      <c r="AT75" s="117">
        <v>0</v>
      </c>
      <c r="AU75" s="126">
        <f t="shared" si="13"/>
        <v>8000000</v>
      </c>
      <c r="AV75" s="99">
        <f t="shared" si="14"/>
        <v>0</v>
      </c>
      <c r="AW75" s="96" t="s">
        <v>74</v>
      </c>
      <c r="AX75" s="88" t="s">
        <v>86</v>
      </c>
      <c r="AY75" s="93" t="s">
        <v>3687</v>
      </c>
      <c r="AZ75" s="85" t="s">
        <v>66</v>
      </c>
      <c r="BA75" s="85" t="s">
        <v>66</v>
      </c>
    </row>
    <row r="76" spans="2:53" x14ac:dyDescent="0.25">
      <c r="B76" s="85">
        <v>2024</v>
      </c>
      <c r="C76" s="85">
        <v>891780111</v>
      </c>
      <c r="D76" s="86" t="s">
        <v>64</v>
      </c>
      <c r="E76" s="93" t="s">
        <v>3686</v>
      </c>
      <c r="F76" s="93" t="s">
        <v>3685</v>
      </c>
      <c r="G76" s="88">
        <v>0</v>
      </c>
      <c r="H76" s="88" t="s">
        <v>72</v>
      </c>
      <c r="I76" s="87" t="s">
        <v>65</v>
      </c>
      <c r="J76" s="206" t="s">
        <v>3663</v>
      </c>
      <c r="K76" s="125">
        <v>8000000</v>
      </c>
      <c r="L76" s="85" t="s">
        <v>67</v>
      </c>
      <c r="M76" s="93" t="s">
        <v>3684</v>
      </c>
      <c r="N76" s="195">
        <v>1004352568</v>
      </c>
      <c r="O76" s="91">
        <v>388</v>
      </c>
      <c r="P76" s="138">
        <v>45338</v>
      </c>
      <c r="Q76" s="91">
        <v>466800000</v>
      </c>
      <c r="R76" s="138">
        <v>45342</v>
      </c>
      <c r="S76" s="87">
        <v>8000000</v>
      </c>
      <c r="T76" s="88" t="s">
        <v>66</v>
      </c>
      <c r="U76" s="195">
        <v>36559959</v>
      </c>
      <c r="V76" s="93" t="s">
        <v>3512</v>
      </c>
      <c r="W76" s="193">
        <v>45342</v>
      </c>
      <c r="X76" s="193">
        <v>45342</v>
      </c>
      <c r="Y76" s="194" t="s">
        <v>74</v>
      </c>
      <c r="Z76" s="193">
        <v>45382</v>
      </c>
      <c r="AA76" s="93">
        <f t="shared" si="10"/>
        <v>40</v>
      </c>
      <c r="AB76" s="87">
        <v>0</v>
      </c>
      <c r="AC76" s="87">
        <v>0</v>
      </c>
      <c r="AD76" s="87">
        <v>0</v>
      </c>
      <c r="AE76" s="95" t="s">
        <v>74</v>
      </c>
      <c r="AF76" s="93">
        <f t="shared" si="11"/>
        <v>0</v>
      </c>
      <c r="AG76" s="87">
        <v>0</v>
      </c>
      <c r="AH76" s="87">
        <v>0</v>
      </c>
      <c r="AI76" s="95" t="s">
        <v>74</v>
      </c>
      <c r="AJ76" s="87">
        <v>0</v>
      </c>
      <c r="AK76" s="88" t="s">
        <v>74</v>
      </c>
      <c r="AL76" s="88" t="s">
        <v>74</v>
      </c>
      <c r="AM76" s="93">
        <f t="shared" si="12"/>
        <v>0</v>
      </c>
      <c r="AN76" s="93">
        <f>+K76+AC76-AH76</f>
        <v>8000000</v>
      </c>
      <c r="AO76" s="88" t="s">
        <v>85</v>
      </c>
      <c r="AP76" s="87">
        <v>0</v>
      </c>
      <c r="AQ76" s="88" t="s">
        <v>85</v>
      </c>
      <c r="AR76" s="87">
        <v>0</v>
      </c>
      <c r="AS76" s="95" t="s">
        <v>74</v>
      </c>
      <c r="AT76" s="117">
        <v>0</v>
      </c>
      <c r="AU76" s="126">
        <f t="shared" si="13"/>
        <v>8000000</v>
      </c>
      <c r="AV76" s="99">
        <f t="shared" si="14"/>
        <v>0</v>
      </c>
      <c r="AW76" s="96" t="s">
        <v>74</v>
      </c>
      <c r="AX76" s="88" t="s">
        <v>86</v>
      </c>
      <c r="AY76" s="93" t="s">
        <v>3683</v>
      </c>
      <c r="AZ76" s="85" t="s">
        <v>66</v>
      </c>
      <c r="BA76" s="85" t="s">
        <v>66</v>
      </c>
    </row>
    <row r="77" spans="2:53" x14ac:dyDescent="0.25">
      <c r="B77" s="85">
        <v>2024</v>
      </c>
      <c r="C77" s="85">
        <v>891780111</v>
      </c>
      <c r="D77" s="86" t="s">
        <v>64</v>
      </c>
      <c r="E77" s="93" t="s">
        <v>3682</v>
      </c>
      <c r="F77" s="93" t="s">
        <v>3681</v>
      </c>
      <c r="G77" s="88">
        <v>0</v>
      </c>
      <c r="H77" s="88" t="s">
        <v>72</v>
      </c>
      <c r="I77" s="87" t="s">
        <v>65</v>
      </c>
      <c r="J77" s="206" t="s">
        <v>3663</v>
      </c>
      <c r="K77" s="125">
        <v>8000000</v>
      </c>
      <c r="L77" s="85" t="s">
        <v>67</v>
      </c>
      <c r="M77" s="93" t="s">
        <v>3680</v>
      </c>
      <c r="N77" s="195">
        <v>1103111726</v>
      </c>
      <c r="O77" s="91">
        <v>388</v>
      </c>
      <c r="P77" s="138">
        <v>45338</v>
      </c>
      <c r="Q77" s="91">
        <v>466800000</v>
      </c>
      <c r="R77" s="138">
        <v>45342</v>
      </c>
      <c r="S77" s="87">
        <v>8000000</v>
      </c>
      <c r="T77" s="88" t="s">
        <v>66</v>
      </c>
      <c r="U77" s="195">
        <v>36559959</v>
      </c>
      <c r="V77" s="93" t="s">
        <v>3512</v>
      </c>
      <c r="W77" s="193">
        <v>45342</v>
      </c>
      <c r="X77" s="193">
        <v>45342</v>
      </c>
      <c r="Y77" s="194" t="s">
        <v>74</v>
      </c>
      <c r="Z77" s="193">
        <v>45382</v>
      </c>
      <c r="AA77" s="93">
        <f t="shared" si="10"/>
        <v>40</v>
      </c>
      <c r="AB77" s="87">
        <v>0</v>
      </c>
      <c r="AC77" s="87">
        <v>0</v>
      </c>
      <c r="AD77" s="87">
        <v>1</v>
      </c>
      <c r="AE77" s="198">
        <v>45412</v>
      </c>
      <c r="AF77" s="93">
        <f t="shared" si="11"/>
        <v>30</v>
      </c>
      <c r="AG77" s="87">
        <v>0</v>
      </c>
      <c r="AH77" s="87">
        <v>0</v>
      </c>
      <c r="AI77" s="95" t="s">
        <v>74</v>
      </c>
      <c r="AJ77" s="87">
        <v>0</v>
      </c>
      <c r="AK77" s="88" t="s">
        <v>74</v>
      </c>
      <c r="AL77" s="88" t="s">
        <v>74</v>
      </c>
      <c r="AM77" s="93">
        <f t="shared" si="12"/>
        <v>0</v>
      </c>
      <c r="AN77" s="93">
        <f>+K77+AC77-AH77</f>
        <v>8000000</v>
      </c>
      <c r="AO77" s="88" t="s">
        <v>85</v>
      </c>
      <c r="AP77" s="87">
        <v>0</v>
      </c>
      <c r="AQ77" s="88" t="s">
        <v>85</v>
      </c>
      <c r="AR77" s="87">
        <v>0</v>
      </c>
      <c r="AS77" s="95" t="s">
        <v>74</v>
      </c>
      <c r="AT77" s="117">
        <v>0</v>
      </c>
      <c r="AU77" s="126">
        <f t="shared" si="13"/>
        <v>8000000</v>
      </c>
      <c r="AV77" s="99">
        <f t="shared" si="14"/>
        <v>0</v>
      </c>
      <c r="AW77" s="96" t="s">
        <v>74</v>
      </c>
      <c r="AX77" s="88" t="s">
        <v>86</v>
      </c>
      <c r="AY77" s="93" t="s">
        <v>3679</v>
      </c>
      <c r="AZ77" s="85" t="s">
        <v>66</v>
      </c>
      <c r="BA77" s="85" t="s">
        <v>66</v>
      </c>
    </row>
    <row r="78" spans="2:53" x14ac:dyDescent="0.25">
      <c r="B78" s="85">
        <v>2024</v>
      </c>
      <c r="C78" s="85">
        <v>891780111</v>
      </c>
      <c r="D78" s="86" t="s">
        <v>64</v>
      </c>
      <c r="E78" s="93" t="s">
        <v>3678</v>
      </c>
      <c r="F78" s="93" t="s">
        <v>3677</v>
      </c>
      <c r="G78" s="196">
        <v>2022000100019</v>
      </c>
      <c r="H78" s="88" t="s">
        <v>72</v>
      </c>
      <c r="I78" s="87" t="s">
        <v>65</v>
      </c>
      <c r="J78" s="206" t="s">
        <v>3676</v>
      </c>
      <c r="K78" s="125">
        <v>13636360</v>
      </c>
      <c r="L78" s="85" t="s">
        <v>67</v>
      </c>
      <c r="M78" s="93" t="s">
        <v>3675</v>
      </c>
      <c r="N78" s="195">
        <v>1083010278</v>
      </c>
      <c r="O78" s="91">
        <v>172</v>
      </c>
      <c r="P78" s="138">
        <v>45329</v>
      </c>
      <c r="Q78" s="91">
        <v>129204526</v>
      </c>
      <c r="R78" s="138">
        <v>45343</v>
      </c>
      <c r="S78" s="87">
        <v>13636360</v>
      </c>
      <c r="T78" s="88" t="s">
        <v>66</v>
      </c>
      <c r="U78" s="195">
        <v>85468582</v>
      </c>
      <c r="V78" s="93" t="s">
        <v>3481</v>
      </c>
      <c r="W78" s="193">
        <v>45342</v>
      </c>
      <c r="X78" s="193">
        <v>45343</v>
      </c>
      <c r="Y78" s="194" t="s">
        <v>74</v>
      </c>
      <c r="Z78" s="193">
        <v>45473</v>
      </c>
      <c r="AA78" s="93">
        <f t="shared" si="10"/>
        <v>130</v>
      </c>
      <c r="AB78" s="87">
        <v>0</v>
      </c>
      <c r="AC78" s="87">
        <v>0</v>
      </c>
      <c r="AD78" s="87">
        <v>0</v>
      </c>
      <c r="AE78" s="95" t="s">
        <v>74</v>
      </c>
      <c r="AF78" s="93">
        <f t="shared" si="11"/>
        <v>0</v>
      </c>
      <c r="AG78" s="87">
        <v>0</v>
      </c>
      <c r="AH78" s="87">
        <v>0</v>
      </c>
      <c r="AI78" s="95" t="s">
        <v>74</v>
      </c>
      <c r="AJ78" s="87">
        <v>0</v>
      </c>
      <c r="AK78" s="88" t="s">
        <v>74</v>
      </c>
      <c r="AL78" s="88" t="s">
        <v>74</v>
      </c>
      <c r="AM78" s="93">
        <f t="shared" si="12"/>
        <v>0</v>
      </c>
      <c r="AN78" s="93">
        <f>+K78+AC78-AH78</f>
        <v>13636360</v>
      </c>
      <c r="AO78" s="88" t="s">
        <v>85</v>
      </c>
      <c r="AP78" s="87">
        <v>0</v>
      </c>
      <c r="AQ78" s="88" t="s">
        <v>85</v>
      </c>
      <c r="AR78" s="87">
        <v>0</v>
      </c>
      <c r="AS78" s="95" t="s">
        <v>74</v>
      </c>
      <c r="AT78" s="117">
        <v>0</v>
      </c>
      <c r="AU78" s="126">
        <f t="shared" si="13"/>
        <v>13636360</v>
      </c>
      <c r="AV78" s="99">
        <f t="shared" si="14"/>
        <v>0</v>
      </c>
      <c r="AW78" s="96" t="s">
        <v>74</v>
      </c>
      <c r="AX78" s="88" t="s">
        <v>86</v>
      </c>
      <c r="AY78" s="93" t="s">
        <v>3674</v>
      </c>
      <c r="AZ78" s="85" t="s">
        <v>66</v>
      </c>
      <c r="BA78" s="85" t="s">
        <v>66</v>
      </c>
    </row>
    <row r="79" spans="2:53" s="133" customFormat="1" ht="30" x14ac:dyDescent="0.25">
      <c r="B79" s="85">
        <v>2024</v>
      </c>
      <c r="C79" s="85">
        <v>891780111</v>
      </c>
      <c r="D79" s="86" t="s">
        <v>64</v>
      </c>
      <c r="E79" s="125" t="s">
        <v>3673</v>
      </c>
      <c r="F79" s="125" t="s">
        <v>3672</v>
      </c>
      <c r="G79" s="203">
        <v>2022000100019</v>
      </c>
      <c r="H79" s="85" t="s">
        <v>72</v>
      </c>
      <c r="I79" s="86" t="s">
        <v>65</v>
      </c>
      <c r="J79" s="218" t="s">
        <v>3671</v>
      </c>
      <c r="K79" s="125">
        <v>13636360</v>
      </c>
      <c r="L79" s="85" t="s">
        <v>67</v>
      </c>
      <c r="M79" s="125" t="s">
        <v>3670</v>
      </c>
      <c r="N79" s="201">
        <v>7601667</v>
      </c>
      <c r="O79" s="139" t="s">
        <v>3669</v>
      </c>
      <c r="P79" s="202" t="s">
        <v>3668</v>
      </c>
      <c r="Q79" s="139" t="s">
        <v>3667</v>
      </c>
      <c r="R79" s="140">
        <v>45343</v>
      </c>
      <c r="S79" s="86">
        <v>13636360</v>
      </c>
      <c r="T79" s="85" t="s">
        <v>66</v>
      </c>
      <c r="U79" s="201">
        <v>85468582</v>
      </c>
      <c r="V79" s="125" t="s">
        <v>3481</v>
      </c>
      <c r="W79" s="200">
        <v>45342</v>
      </c>
      <c r="X79" s="200">
        <v>45343</v>
      </c>
      <c r="Y79" s="194" t="s">
        <v>74</v>
      </c>
      <c r="Z79" s="200">
        <v>45473</v>
      </c>
      <c r="AA79" s="125">
        <f t="shared" si="10"/>
        <v>130</v>
      </c>
      <c r="AB79" s="86">
        <v>0</v>
      </c>
      <c r="AC79" s="86">
        <v>0</v>
      </c>
      <c r="AD79" s="86">
        <v>0</v>
      </c>
      <c r="AE79" s="95" t="s">
        <v>74</v>
      </c>
      <c r="AF79" s="125">
        <f t="shared" si="11"/>
        <v>0</v>
      </c>
      <c r="AG79" s="86">
        <v>0</v>
      </c>
      <c r="AH79" s="86">
        <v>0</v>
      </c>
      <c r="AI79" s="95" t="s">
        <v>74</v>
      </c>
      <c r="AJ79" s="86">
        <v>0</v>
      </c>
      <c r="AK79" s="85" t="s">
        <v>74</v>
      </c>
      <c r="AL79" s="85" t="s">
        <v>74</v>
      </c>
      <c r="AM79" s="125">
        <f t="shared" si="12"/>
        <v>0</v>
      </c>
      <c r="AN79" s="125">
        <f>+K79+AC79-AH79</f>
        <v>13636360</v>
      </c>
      <c r="AO79" s="85" t="s">
        <v>85</v>
      </c>
      <c r="AP79" s="86">
        <v>0</v>
      </c>
      <c r="AQ79" s="85" t="s">
        <v>85</v>
      </c>
      <c r="AR79" s="86">
        <v>0</v>
      </c>
      <c r="AS79" s="95" t="s">
        <v>74</v>
      </c>
      <c r="AT79" s="97">
        <v>0</v>
      </c>
      <c r="AU79" s="126">
        <f t="shared" si="13"/>
        <v>13636360</v>
      </c>
      <c r="AV79" s="99">
        <f t="shared" si="14"/>
        <v>0</v>
      </c>
      <c r="AW79" s="96" t="s">
        <v>74</v>
      </c>
      <c r="AX79" s="85" t="s">
        <v>86</v>
      </c>
      <c r="AY79" s="125" t="s">
        <v>3666</v>
      </c>
      <c r="AZ79" s="85" t="s">
        <v>66</v>
      </c>
      <c r="BA79" s="85" t="s">
        <v>66</v>
      </c>
    </row>
    <row r="80" spans="2:53" x14ac:dyDescent="0.25">
      <c r="B80" s="85">
        <v>2024</v>
      </c>
      <c r="C80" s="85">
        <v>891780111</v>
      </c>
      <c r="D80" s="86" t="s">
        <v>64</v>
      </c>
      <c r="E80" s="93" t="s">
        <v>3665</v>
      </c>
      <c r="F80" s="93" t="s">
        <v>3664</v>
      </c>
      <c r="G80" s="88">
        <v>0</v>
      </c>
      <c r="H80" s="88" t="s">
        <v>72</v>
      </c>
      <c r="I80" s="87" t="s">
        <v>65</v>
      </c>
      <c r="J80" s="206" t="s">
        <v>3663</v>
      </c>
      <c r="K80" s="125">
        <v>8000000</v>
      </c>
      <c r="L80" s="85" t="s">
        <v>67</v>
      </c>
      <c r="M80" s="93" t="s">
        <v>3662</v>
      </c>
      <c r="N80" s="195">
        <v>1004354962</v>
      </c>
      <c r="O80" s="91">
        <v>388</v>
      </c>
      <c r="P80" s="138">
        <v>45338</v>
      </c>
      <c r="Q80" s="91">
        <v>466800000</v>
      </c>
      <c r="R80" s="138">
        <v>45343</v>
      </c>
      <c r="S80" s="87">
        <v>8000000</v>
      </c>
      <c r="T80" s="88" t="s">
        <v>66</v>
      </c>
      <c r="U80" s="195">
        <v>36559959</v>
      </c>
      <c r="V80" s="93" t="s">
        <v>3512</v>
      </c>
      <c r="W80" s="193">
        <v>45342</v>
      </c>
      <c r="X80" s="193">
        <v>45343</v>
      </c>
      <c r="Y80" s="194" t="s">
        <v>74</v>
      </c>
      <c r="Z80" s="193">
        <v>45382</v>
      </c>
      <c r="AA80" s="93">
        <f t="shared" si="10"/>
        <v>39</v>
      </c>
      <c r="AB80" s="87">
        <v>0</v>
      </c>
      <c r="AC80" s="87">
        <v>0</v>
      </c>
      <c r="AD80" s="87">
        <v>0</v>
      </c>
      <c r="AE80" s="95" t="s">
        <v>74</v>
      </c>
      <c r="AF80" s="93">
        <f t="shared" si="11"/>
        <v>0</v>
      </c>
      <c r="AG80" s="87">
        <v>0</v>
      </c>
      <c r="AH80" s="87">
        <v>0</v>
      </c>
      <c r="AI80" s="95" t="s">
        <v>74</v>
      </c>
      <c r="AJ80" s="87">
        <v>0</v>
      </c>
      <c r="AK80" s="88" t="s">
        <v>74</v>
      </c>
      <c r="AL80" s="88" t="s">
        <v>74</v>
      </c>
      <c r="AM80" s="93">
        <f t="shared" si="12"/>
        <v>0</v>
      </c>
      <c r="AN80" s="93">
        <f>+K80+AC80-AH80</f>
        <v>8000000</v>
      </c>
      <c r="AO80" s="88" t="s">
        <v>85</v>
      </c>
      <c r="AP80" s="87">
        <v>0</v>
      </c>
      <c r="AQ80" s="88" t="s">
        <v>85</v>
      </c>
      <c r="AR80" s="87">
        <v>0</v>
      </c>
      <c r="AS80" s="95" t="s">
        <v>74</v>
      </c>
      <c r="AT80" s="117">
        <v>0</v>
      </c>
      <c r="AU80" s="126">
        <f t="shared" si="13"/>
        <v>8000000</v>
      </c>
      <c r="AV80" s="99">
        <f t="shared" si="14"/>
        <v>0</v>
      </c>
      <c r="AW80" s="96" t="s">
        <v>74</v>
      </c>
      <c r="AX80" s="88" t="s">
        <v>86</v>
      </c>
      <c r="AY80" s="93" t="s">
        <v>3661</v>
      </c>
      <c r="AZ80" s="85" t="s">
        <v>66</v>
      </c>
      <c r="BA80" s="85" t="s">
        <v>66</v>
      </c>
    </row>
    <row r="81" spans="2:53" x14ac:dyDescent="0.25">
      <c r="B81" s="85">
        <v>2024</v>
      </c>
      <c r="C81" s="85">
        <v>891780111</v>
      </c>
      <c r="D81" s="86" t="s">
        <v>64</v>
      </c>
      <c r="E81" s="93" t="s">
        <v>3660</v>
      </c>
      <c r="F81" s="93" t="s">
        <v>3659</v>
      </c>
      <c r="G81" s="88">
        <v>0</v>
      </c>
      <c r="H81" s="88" t="s">
        <v>72</v>
      </c>
      <c r="I81" s="87" t="s">
        <v>65</v>
      </c>
      <c r="J81" s="206" t="s">
        <v>3658</v>
      </c>
      <c r="K81" s="125">
        <v>8000000</v>
      </c>
      <c r="L81" s="85" t="s">
        <v>67</v>
      </c>
      <c r="M81" s="93" t="s">
        <v>3657</v>
      </c>
      <c r="N81" s="195">
        <v>1140895641</v>
      </c>
      <c r="O81" s="91">
        <v>388</v>
      </c>
      <c r="P81" s="138">
        <v>45338</v>
      </c>
      <c r="Q81" s="91">
        <v>466800000</v>
      </c>
      <c r="R81" s="138">
        <v>45345</v>
      </c>
      <c r="S81" s="87">
        <v>8000000</v>
      </c>
      <c r="T81" s="88" t="s">
        <v>66</v>
      </c>
      <c r="U81" s="195">
        <v>36559959</v>
      </c>
      <c r="V81" s="93" t="s">
        <v>3512</v>
      </c>
      <c r="W81" s="193">
        <v>45345</v>
      </c>
      <c r="X81" s="193">
        <v>45345</v>
      </c>
      <c r="Y81" s="194" t="s">
        <v>74</v>
      </c>
      <c r="Z81" s="193">
        <v>45382</v>
      </c>
      <c r="AA81" s="93">
        <f t="shared" si="10"/>
        <v>37</v>
      </c>
      <c r="AB81" s="87">
        <v>0</v>
      </c>
      <c r="AC81" s="87">
        <v>0</v>
      </c>
      <c r="AD81" s="87">
        <v>0</v>
      </c>
      <c r="AE81" s="95" t="s">
        <v>74</v>
      </c>
      <c r="AF81" s="93">
        <f t="shared" si="11"/>
        <v>0</v>
      </c>
      <c r="AG81" s="87">
        <v>0</v>
      </c>
      <c r="AH81" s="87">
        <v>0</v>
      </c>
      <c r="AI81" s="95" t="s">
        <v>74</v>
      </c>
      <c r="AJ81" s="87">
        <v>0</v>
      </c>
      <c r="AK81" s="88" t="s">
        <v>74</v>
      </c>
      <c r="AL81" s="88" t="s">
        <v>74</v>
      </c>
      <c r="AM81" s="93">
        <f t="shared" si="12"/>
        <v>0</v>
      </c>
      <c r="AN81" s="93">
        <f>+K81+AC81-AH81</f>
        <v>8000000</v>
      </c>
      <c r="AO81" s="88" t="s">
        <v>85</v>
      </c>
      <c r="AP81" s="87">
        <v>0</v>
      </c>
      <c r="AQ81" s="88" t="s">
        <v>85</v>
      </c>
      <c r="AR81" s="87">
        <v>0</v>
      </c>
      <c r="AS81" s="95" t="s">
        <v>74</v>
      </c>
      <c r="AT81" s="117">
        <v>0</v>
      </c>
      <c r="AU81" s="126">
        <f t="shared" si="13"/>
        <v>8000000</v>
      </c>
      <c r="AV81" s="99">
        <f t="shared" si="14"/>
        <v>0</v>
      </c>
      <c r="AW81" s="96" t="s">
        <v>74</v>
      </c>
      <c r="AX81" s="88" t="s">
        <v>86</v>
      </c>
      <c r="AY81" s="93" t="s">
        <v>3656</v>
      </c>
      <c r="AZ81" s="85" t="s">
        <v>66</v>
      </c>
      <c r="BA81" s="85" t="s">
        <v>66</v>
      </c>
    </row>
    <row r="82" spans="2:53" x14ac:dyDescent="0.25">
      <c r="B82" s="85">
        <v>2024</v>
      </c>
      <c r="C82" s="85">
        <v>891780111</v>
      </c>
      <c r="D82" s="86" t="s">
        <v>64</v>
      </c>
      <c r="E82" s="93" t="s">
        <v>3655</v>
      </c>
      <c r="F82" s="93" t="s">
        <v>3654</v>
      </c>
      <c r="G82" s="196">
        <v>2022000100019</v>
      </c>
      <c r="H82" s="88" t="s">
        <v>72</v>
      </c>
      <c r="I82" s="87" t="s">
        <v>65</v>
      </c>
      <c r="J82" s="206" t="s">
        <v>3653</v>
      </c>
      <c r="K82" s="125">
        <v>13636360</v>
      </c>
      <c r="L82" s="85" t="s">
        <v>67</v>
      </c>
      <c r="M82" s="93" t="s">
        <v>3652</v>
      </c>
      <c r="N82" s="195">
        <v>5159197</v>
      </c>
      <c r="O82" s="91">
        <v>172</v>
      </c>
      <c r="P82" s="138">
        <v>45329</v>
      </c>
      <c r="Q82" s="91">
        <v>129204526</v>
      </c>
      <c r="R82" s="138">
        <v>45348</v>
      </c>
      <c r="S82" s="87">
        <v>13636360</v>
      </c>
      <c r="T82" s="88" t="s">
        <v>66</v>
      </c>
      <c r="U82" s="195">
        <v>85468582</v>
      </c>
      <c r="V82" s="93" t="s">
        <v>3481</v>
      </c>
      <c r="W82" s="193">
        <v>45348</v>
      </c>
      <c r="X82" s="193">
        <v>45348</v>
      </c>
      <c r="Y82" s="194" t="s">
        <v>74</v>
      </c>
      <c r="Z82" s="193">
        <v>45473</v>
      </c>
      <c r="AA82" s="93">
        <f t="shared" si="10"/>
        <v>125</v>
      </c>
      <c r="AB82" s="87">
        <v>0</v>
      </c>
      <c r="AC82" s="87">
        <v>0</v>
      </c>
      <c r="AD82" s="87">
        <v>0</v>
      </c>
      <c r="AE82" s="95" t="s">
        <v>74</v>
      </c>
      <c r="AF82" s="93">
        <f t="shared" si="11"/>
        <v>0</v>
      </c>
      <c r="AG82" s="87">
        <v>0</v>
      </c>
      <c r="AH82" s="87">
        <v>0</v>
      </c>
      <c r="AI82" s="95" t="s">
        <v>74</v>
      </c>
      <c r="AJ82" s="87">
        <v>0</v>
      </c>
      <c r="AK82" s="88" t="s">
        <v>74</v>
      </c>
      <c r="AL82" s="88" t="s">
        <v>74</v>
      </c>
      <c r="AM82" s="93">
        <f t="shared" si="12"/>
        <v>0</v>
      </c>
      <c r="AN82" s="93">
        <f>+K82+AC82-AH82</f>
        <v>13636360</v>
      </c>
      <c r="AO82" s="88" t="s">
        <v>85</v>
      </c>
      <c r="AP82" s="87">
        <v>0</v>
      </c>
      <c r="AQ82" s="88" t="s">
        <v>85</v>
      </c>
      <c r="AR82" s="87">
        <v>0</v>
      </c>
      <c r="AS82" s="95" t="s">
        <v>74</v>
      </c>
      <c r="AT82" s="117">
        <v>0</v>
      </c>
      <c r="AU82" s="126">
        <f t="shared" si="13"/>
        <v>13636360</v>
      </c>
      <c r="AV82" s="99">
        <f t="shared" si="14"/>
        <v>0</v>
      </c>
      <c r="AW82" s="96" t="s">
        <v>74</v>
      </c>
      <c r="AX82" s="88" t="s">
        <v>86</v>
      </c>
      <c r="AY82" s="93" t="s">
        <v>3651</v>
      </c>
      <c r="AZ82" s="85" t="s">
        <v>66</v>
      </c>
      <c r="BA82" s="85" t="s">
        <v>66</v>
      </c>
    </row>
    <row r="83" spans="2:53" x14ac:dyDescent="0.25">
      <c r="B83" s="85">
        <v>2024</v>
      </c>
      <c r="C83" s="85">
        <v>891780111</v>
      </c>
      <c r="D83" s="86" t="s">
        <v>64</v>
      </c>
      <c r="E83" s="93" t="s">
        <v>3650</v>
      </c>
      <c r="F83" s="93" t="s">
        <v>3649</v>
      </c>
      <c r="G83" s="88">
        <v>0</v>
      </c>
      <c r="H83" s="88" t="s">
        <v>72</v>
      </c>
      <c r="I83" s="87" t="s">
        <v>65</v>
      </c>
      <c r="J83" s="206" t="s">
        <v>3648</v>
      </c>
      <c r="K83" s="125">
        <v>8000000</v>
      </c>
      <c r="L83" s="85" t="s">
        <v>67</v>
      </c>
      <c r="M83" s="93" t="s">
        <v>3647</v>
      </c>
      <c r="N83" s="195">
        <v>1118819748</v>
      </c>
      <c r="O83" s="91">
        <v>388</v>
      </c>
      <c r="P83" s="138">
        <v>45338</v>
      </c>
      <c r="Q83" s="91">
        <v>466800000</v>
      </c>
      <c r="R83" s="138">
        <v>45348</v>
      </c>
      <c r="S83" s="87">
        <v>8000000</v>
      </c>
      <c r="T83" s="88" t="s">
        <v>66</v>
      </c>
      <c r="U83" s="195">
        <v>36559959</v>
      </c>
      <c r="V83" s="93" t="s">
        <v>3512</v>
      </c>
      <c r="W83" s="193">
        <v>45348</v>
      </c>
      <c r="X83" s="193">
        <v>45348</v>
      </c>
      <c r="Y83" s="194" t="s">
        <v>74</v>
      </c>
      <c r="Z83" s="193">
        <v>45382</v>
      </c>
      <c r="AA83" s="93">
        <f t="shared" si="10"/>
        <v>34</v>
      </c>
      <c r="AB83" s="87">
        <v>0</v>
      </c>
      <c r="AC83" s="87">
        <v>0</v>
      </c>
      <c r="AD83" s="87">
        <v>0</v>
      </c>
      <c r="AE83" s="95" t="s">
        <v>74</v>
      </c>
      <c r="AF83" s="93">
        <f t="shared" si="11"/>
        <v>0</v>
      </c>
      <c r="AG83" s="87">
        <v>0</v>
      </c>
      <c r="AH83" s="87">
        <v>0</v>
      </c>
      <c r="AI83" s="95" t="s">
        <v>74</v>
      </c>
      <c r="AJ83" s="87">
        <v>0</v>
      </c>
      <c r="AK83" s="88" t="s">
        <v>74</v>
      </c>
      <c r="AL83" s="88" t="s">
        <v>74</v>
      </c>
      <c r="AM83" s="93">
        <f t="shared" si="12"/>
        <v>0</v>
      </c>
      <c r="AN83" s="93">
        <f>+K83+AC83-AH83</f>
        <v>8000000</v>
      </c>
      <c r="AO83" s="88" t="s">
        <v>85</v>
      </c>
      <c r="AP83" s="87">
        <v>0</v>
      </c>
      <c r="AQ83" s="88" t="s">
        <v>85</v>
      </c>
      <c r="AR83" s="87">
        <v>0</v>
      </c>
      <c r="AS83" s="95" t="s">
        <v>74</v>
      </c>
      <c r="AT83" s="117">
        <v>0</v>
      </c>
      <c r="AU83" s="126">
        <f t="shared" si="13"/>
        <v>8000000</v>
      </c>
      <c r="AV83" s="99">
        <f t="shared" si="14"/>
        <v>0</v>
      </c>
      <c r="AW83" s="96" t="s">
        <v>74</v>
      </c>
      <c r="AX83" s="88" t="s">
        <v>86</v>
      </c>
      <c r="AY83" s="93" t="s">
        <v>3646</v>
      </c>
      <c r="AZ83" s="85" t="s">
        <v>66</v>
      </c>
      <c r="BA83" s="85" t="s">
        <v>66</v>
      </c>
    </row>
    <row r="84" spans="2:53" x14ac:dyDescent="0.25">
      <c r="B84" s="85">
        <v>2024</v>
      </c>
      <c r="C84" s="85">
        <v>891780111</v>
      </c>
      <c r="D84" s="86" t="s">
        <v>64</v>
      </c>
      <c r="E84" s="93" t="s">
        <v>3645</v>
      </c>
      <c r="F84" s="93" t="s">
        <v>3644</v>
      </c>
      <c r="G84" s="88">
        <v>0</v>
      </c>
      <c r="H84" s="88" t="s">
        <v>72</v>
      </c>
      <c r="I84" s="87" t="s">
        <v>65</v>
      </c>
      <c r="J84" s="206" t="s">
        <v>3643</v>
      </c>
      <c r="K84" s="125">
        <v>30000000</v>
      </c>
      <c r="L84" s="85" t="s">
        <v>67</v>
      </c>
      <c r="M84" s="93" t="s">
        <v>3642</v>
      </c>
      <c r="N84" s="195">
        <v>900333004</v>
      </c>
      <c r="O84" s="91">
        <v>504</v>
      </c>
      <c r="P84" s="138">
        <v>45350</v>
      </c>
      <c r="Q84" s="91">
        <v>30000000</v>
      </c>
      <c r="R84" s="138">
        <v>45362</v>
      </c>
      <c r="S84" s="87">
        <v>30000000</v>
      </c>
      <c r="T84" s="88" t="s">
        <v>66</v>
      </c>
      <c r="U84" s="195">
        <v>12621405</v>
      </c>
      <c r="V84" s="93" t="s">
        <v>3641</v>
      </c>
      <c r="W84" s="193">
        <v>45362</v>
      </c>
      <c r="X84" s="193">
        <v>45362</v>
      </c>
      <c r="Y84" s="193" t="s">
        <v>74</v>
      </c>
      <c r="Z84" s="193">
        <v>45473</v>
      </c>
      <c r="AA84" s="93">
        <f t="shared" si="10"/>
        <v>111</v>
      </c>
      <c r="AB84" s="87">
        <v>0</v>
      </c>
      <c r="AC84" s="87">
        <v>0</v>
      </c>
      <c r="AD84" s="87">
        <v>0</v>
      </c>
      <c r="AE84" s="95" t="s">
        <v>74</v>
      </c>
      <c r="AF84" s="93">
        <f t="shared" si="11"/>
        <v>0</v>
      </c>
      <c r="AG84" s="87">
        <v>0</v>
      </c>
      <c r="AH84" s="87">
        <v>0</v>
      </c>
      <c r="AI84" s="95" t="s">
        <v>74</v>
      </c>
      <c r="AJ84" s="87">
        <v>0</v>
      </c>
      <c r="AK84" s="88" t="s">
        <v>74</v>
      </c>
      <c r="AL84" s="88" t="s">
        <v>74</v>
      </c>
      <c r="AM84" s="93">
        <f t="shared" si="12"/>
        <v>0</v>
      </c>
      <c r="AN84" s="93">
        <f>+K84+AC84-AH84</f>
        <v>30000000</v>
      </c>
      <c r="AO84" s="88" t="s">
        <v>66</v>
      </c>
      <c r="AP84" s="87">
        <v>30000000</v>
      </c>
      <c r="AQ84" s="88" t="s">
        <v>85</v>
      </c>
      <c r="AR84" s="87">
        <v>0</v>
      </c>
      <c r="AS84" s="95" t="s">
        <v>74</v>
      </c>
      <c r="AT84" s="117">
        <v>0</v>
      </c>
      <c r="AU84" s="126">
        <f t="shared" si="13"/>
        <v>30000000</v>
      </c>
      <c r="AV84" s="99">
        <f t="shared" si="14"/>
        <v>0</v>
      </c>
      <c r="AW84" s="96" t="s">
        <v>74</v>
      </c>
      <c r="AX84" s="88" t="s">
        <v>86</v>
      </c>
      <c r="AY84" s="93" t="s">
        <v>3640</v>
      </c>
      <c r="AZ84" s="85" t="s">
        <v>66</v>
      </c>
      <c r="BA84" s="85" t="s">
        <v>141</v>
      </c>
    </row>
    <row r="85" spans="2:53" x14ac:dyDescent="0.25">
      <c r="B85" s="85">
        <v>2024</v>
      </c>
      <c r="C85" s="85">
        <v>891780111</v>
      </c>
      <c r="D85" s="86" t="s">
        <v>64</v>
      </c>
      <c r="E85" s="93" t="s">
        <v>3639</v>
      </c>
      <c r="F85" s="93" t="s">
        <v>3638</v>
      </c>
      <c r="G85" s="196">
        <v>2021000100084</v>
      </c>
      <c r="H85" s="88" t="s">
        <v>72</v>
      </c>
      <c r="I85" s="87" t="s">
        <v>65</v>
      </c>
      <c r="J85" s="206" t="s">
        <v>3637</v>
      </c>
      <c r="K85" s="125">
        <v>34063012</v>
      </c>
      <c r="L85" s="85" t="s">
        <v>67</v>
      </c>
      <c r="M85" s="93" t="s">
        <v>3636</v>
      </c>
      <c r="N85" s="195">
        <v>1082984745</v>
      </c>
      <c r="O85" s="91">
        <v>81</v>
      </c>
      <c r="P85" s="138">
        <v>45335</v>
      </c>
      <c r="Q85" s="91">
        <v>617161150</v>
      </c>
      <c r="R85" s="138">
        <v>45372</v>
      </c>
      <c r="S85" s="87">
        <v>34063012</v>
      </c>
      <c r="T85" s="88" t="s">
        <v>66</v>
      </c>
      <c r="U85" s="195">
        <v>12448927</v>
      </c>
      <c r="V85" s="93" t="s">
        <v>3610</v>
      </c>
      <c r="W85" s="193">
        <v>45372</v>
      </c>
      <c r="X85" s="193">
        <v>45383</v>
      </c>
      <c r="Y85" s="193" t="s">
        <v>74</v>
      </c>
      <c r="Z85" s="193">
        <v>45777</v>
      </c>
      <c r="AA85" s="93">
        <f t="shared" si="10"/>
        <v>394</v>
      </c>
      <c r="AB85" s="87">
        <v>0</v>
      </c>
      <c r="AC85" s="87">
        <v>0</v>
      </c>
      <c r="AD85" s="87">
        <v>0</v>
      </c>
      <c r="AE85" s="95" t="s">
        <v>74</v>
      </c>
      <c r="AF85" s="93">
        <f t="shared" si="11"/>
        <v>0</v>
      </c>
      <c r="AG85" s="87">
        <v>0</v>
      </c>
      <c r="AH85" s="87">
        <v>0</v>
      </c>
      <c r="AI85" s="95" t="s">
        <v>74</v>
      </c>
      <c r="AJ85" s="87">
        <v>0</v>
      </c>
      <c r="AK85" s="88" t="s">
        <v>74</v>
      </c>
      <c r="AL85" s="88" t="s">
        <v>74</v>
      </c>
      <c r="AM85" s="93">
        <f t="shared" si="12"/>
        <v>0</v>
      </c>
      <c r="AN85" s="93">
        <f>+K85+AC85-AH85</f>
        <v>34063012</v>
      </c>
      <c r="AO85" s="88" t="s">
        <v>85</v>
      </c>
      <c r="AP85" s="87">
        <v>0</v>
      </c>
      <c r="AQ85" s="88" t="s">
        <v>85</v>
      </c>
      <c r="AR85" s="87">
        <v>0</v>
      </c>
      <c r="AS85" s="95" t="s">
        <v>74</v>
      </c>
      <c r="AT85" s="117">
        <v>0</v>
      </c>
      <c r="AU85" s="126">
        <f t="shared" si="13"/>
        <v>34063012</v>
      </c>
      <c r="AV85" s="99">
        <f t="shared" si="14"/>
        <v>0</v>
      </c>
      <c r="AW85" s="96" t="s">
        <v>74</v>
      </c>
      <c r="AX85" s="88" t="s">
        <v>86</v>
      </c>
      <c r="AY85" s="93" t="s">
        <v>3635</v>
      </c>
      <c r="AZ85" s="85" t="s">
        <v>66</v>
      </c>
      <c r="BA85" s="85" t="s">
        <v>66</v>
      </c>
    </row>
    <row r="86" spans="2:53" x14ac:dyDescent="0.25">
      <c r="B86" s="85">
        <v>2024</v>
      </c>
      <c r="C86" s="85">
        <v>891780111</v>
      </c>
      <c r="D86" s="86" t="s">
        <v>64</v>
      </c>
      <c r="E86" s="93" t="s">
        <v>3634</v>
      </c>
      <c r="F86" s="93" t="s">
        <v>3633</v>
      </c>
      <c r="G86" s="196">
        <v>2021000100084</v>
      </c>
      <c r="H86" s="88" t="s">
        <v>72</v>
      </c>
      <c r="I86" s="87" t="s">
        <v>65</v>
      </c>
      <c r="J86" s="206" t="s">
        <v>3632</v>
      </c>
      <c r="K86" s="125">
        <v>31670285</v>
      </c>
      <c r="L86" s="85" t="s">
        <v>67</v>
      </c>
      <c r="M86" s="93" t="s">
        <v>3631</v>
      </c>
      <c r="N86" s="195">
        <v>1083005312</v>
      </c>
      <c r="O86" s="91">
        <v>81</v>
      </c>
      <c r="P86" s="138">
        <v>45335</v>
      </c>
      <c r="Q86" s="91">
        <v>617161150</v>
      </c>
      <c r="R86" s="138">
        <v>45372</v>
      </c>
      <c r="S86" s="87">
        <v>31670285</v>
      </c>
      <c r="T86" s="88" t="s">
        <v>66</v>
      </c>
      <c r="U86" s="195">
        <v>51913961</v>
      </c>
      <c r="V86" s="93" t="s">
        <v>3475</v>
      </c>
      <c r="W86" s="193">
        <v>45372</v>
      </c>
      <c r="X86" s="193">
        <v>45383</v>
      </c>
      <c r="Y86" s="193" t="s">
        <v>74</v>
      </c>
      <c r="Z86" s="193">
        <v>45747</v>
      </c>
      <c r="AA86" s="93">
        <f t="shared" si="10"/>
        <v>364</v>
      </c>
      <c r="AB86" s="87">
        <v>0</v>
      </c>
      <c r="AC86" s="87">
        <v>0</v>
      </c>
      <c r="AD86" s="87">
        <v>0</v>
      </c>
      <c r="AE86" s="95" t="s">
        <v>74</v>
      </c>
      <c r="AF86" s="93">
        <f t="shared" si="11"/>
        <v>0</v>
      </c>
      <c r="AG86" s="87">
        <v>0</v>
      </c>
      <c r="AH86" s="87">
        <v>0</v>
      </c>
      <c r="AI86" s="95" t="s">
        <v>74</v>
      </c>
      <c r="AJ86" s="87">
        <v>0</v>
      </c>
      <c r="AK86" s="88" t="s">
        <v>74</v>
      </c>
      <c r="AL86" s="88" t="s">
        <v>74</v>
      </c>
      <c r="AM86" s="93">
        <f t="shared" si="12"/>
        <v>0</v>
      </c>
      <c r="AN86" s="93">
        <f>+K86+AC86-AH86</f>
        <v>31670285</v>
      </c>
      <c r="AO86" s="88" t="s">
        <v>85</v>
      </c>
      <c r="AP86" s="87">
        <v>0</v>
      </c>
      <c r="AQ86" s="88" t="s">
        <v>85</v>
      </c>
      <c r="AR86" s="87">
        <v>0</v>
      </c>
      <c r="AS86" s="95" t="s">
        <v>74</v>
      </c>
      <c r="AT86" s="117">
        <v>0</v>
      </c>
      <c r="AU86" s="126">
        <f t="shared" si="13"/>
        <v>31670285</v>
      </c>
      <c r="AV86" s="99">
        <f t="shared" si="14"/>
        <v>0</v>
      </c>
      <c r="AW86" s="96" t="s">
        <v>74</v>
      </c>
      <c r="AX86" s="88" t="s">
        <v>86</v>
      </c>
      <c r="AY86" s="93" t="s">
        <v>3630</v>
      </c>
      <c r="AZ86" s="85" t="s">
        <v>66</v>
      </c>
      <c r="BA86" s="85" t="s">
        <v>66</v>
      </c>
    </row>
    <row r="87" spans="2:53" x14ac:dyDescent="0.25">
      <c r="B87" s="85">
        <v>2024</v>
      </c>
      <c r="C87" s="85">
        <v>891780111</v>
      </c>
      <c r="D87" s="86" t="s">
        <v>64</v>
      </c>
      <c r="E87" s="93" t="s">
        <v>3629</v>
      </c>
      <c r="F87" s="93" t="s">
        <v>3628</v>
      </c>
      <c r="G87" s="196">
        <v>2021000100084</v>
      </c>
      <c r="H87" s="88" t="s">
        <v>72</v>
      </c>
      <c r="I87" s="87" t="s">
        <v>65</v>
      </c>
      <c r="J87" s="206" t="s">
        <v>3627</v>
      </c>
      <c r="K87" s="125">
        <v>23702951</v>
      </c>
      <c r="L87" s="85" t="s">
        <v>67</v>
      </c>
      <c r="M87" s="93" t="s">
        <v>3626</v>
      </c>
      <c r="N87" s="195">
        <v>39143300</v>
      </c>
      <c r="O87" s="91">
        <v>143</v>
      </c>
      <c r="P87" s="138">
        <v>45380</v>
      </c>
      <c r="Q87" s="91">
        <v>57727866</v>
      </c>
      <c r="R87" s="138">
        <v>45384</v>
      </c>
      <c r="S87" s="87">
        <v>23702951</v>
      </c>
      <c r="T87" s="88" t="s">
        <v>66</v>
      </c>
      <c r="U87" s="195">
        <v>51913961</v>
      </c>
      <c r="V87" s="93" t="s">
        <v>3475</v>
      </c>
      <c r="W87" s="138">
        <v>45384</v>
      </c>
      <c r="X87" s="138">
        <v>45384</v>
      </c>
      <c r="Y87" s="193" t="s">
        <v>74</v>
      </c>
      <c r="Z87" s="193">
        <v>45808</v>
      </c>
      <c r="AA87" s="93">
        <f t="shared" si="10"/>
        <v>424</v>
      </c>
      <c r="AB87" s="87">
        <v>0</v>
      </c>
      <c r="AC87" s="87">
        <v>0</v>
      </c>
      <c r="AD87" s="87">
        <v>0</v>
      </c>
      <c r="AE87" s="95" t="s">
        <v>74</v>
      </c>
      <c r="AF87" s="93">
        <f t="shared" si="11"/>
        <v>0</v>
      </c>
      <c r="AG87" s="87">
        <v>0</v>
      </c>
      <c r="AH87" s="87">
        <v>0</v>
      </c>
      <c r="AI87" s="95" t="s">
        <v>74</v>
      </c>
      <c r="AJ87" s="87">
        <v>0</v>
      </c>
      <c r="AK87" s="88" t="s">
        <v>74</v>
      </c>
      <c r="AL87" s="88" t="s">
        <v>74</v>
      </c>
      <c r="AM87" s="93">
        <f t="shared" si="12"/>
        <v>0</v>
      </c>
      <c r="AN87" s="93">
        <f>+K87+AC87-AH87</f>
        <v>23702951</v>
      </c>
      <c r="AO87" s="88" t="s">
        <v>85</v>
      </c>
      <c r="AP87" s="87">
        <v>0</v>
      </c>
      <c r="AQ87" s="88" t="s">
        <v>85</v>
      </c>
      <c r="AR87" s="87">
        <v>0</v>
      </c>
      <c r="AS87" s="95" t="s">
        <v>74</v>
      </c>
      <c r="AT87" s="117">
        <v>0</v>
      </c>
      <c r="AU87" s="126">
        <f t="shared" si="13"/>
        <v>23702951</v>
      </c>
      <c r="AV87" s="99">
        <f t="shared" si="14"/>
        <v>0</v>
      </c>
      <c r="AW87" s="96" t="s">
        <v>74</v>
      </c>
      <c r="AX87" s="88" t="s">
        <v>86</v>
      </c>
      <c r="AY87" s="93" t="s">
        <v>3625</v>
      </c>
      <c r="AZ87" s="85" t="s">
        <v>66</v>
      </c>
      <c r="BA87" s="85" t="s">
        <v>66</v>
      </c>
    </row>
    <row r="88" spans="2:53" x14ac:dyDescent="0.25">
      <c r="B88" s="85">
        <v>2024</v>
      </c>
      <c r="C88" s="85">
        <v>891780111</v>
      </c>
      <c r="D88" s="86" t="s">
        <v>64</v>
      </c>
      <c r="E88" s="93" t="s">
        <v>3624</v>
      </c>
      <c r="F88" s="93" t="s">
        <v>3623</v>
      </c>
      <c r="G88" s="196">
        <v>2021000100084</v>
      </c>
      <c r="H88" s="88" t="s">
        <v>72</v>
      </c>
      <c r="I88" s="87" t="s">
        <v>65</v>
      </c>
      <c r="J88" s="206" t="s">
        <v>3622</v>
      </c>
      <c r="K88" s="125">
        <v>14356362</v>
      </c>
      <c r="L88" s="85" t="s">
        <v>67</v>
      </c>
      <c r="M88" s="93" t="s">
        <v>3621</v>
      </c>
      <c r="N88" s="195">
        <v>1065632947</v>
      </c>
      <c r="O88" s="91">
        <v>81</v>
      </c>
      <c r="P88" s="138">
        <v>45335</v>
      </c>
      <c r="Q88" s="91">
        <v>617161150</v>
      </c>
      <c r="R88" s="138">
        <v>45384</v>
      </c>
      <c r="S88" s="87">
        <v>14356362</v>
      </c>
      <c r="T88" s="88" t="s">
        <v>66</v>
      </c>
      <c r="U88" s="195">
        <v>51913961</v>
      </c>
      <c r="V88" s="93" t="s">
        <v>3475</v>
      </c>
      <c r="W88" s="138">
        <v>45384</v>
      </c>
      <c r="X88" s="138">
        <v>45384</v>
      </c>
      <c r="Y88" s="193" t="s">
        <v>74</v>
      </c>
      <c r="Z88" s="193">
        <v>45565</v>
      </c>
      <c r="AA88" s="93">
        <f t="shared" si="10"/>
        <v>181</v>
      </c>
      <c r="AB88" s="87">
        <v>0</v>
      </c>
      <c r="AC88" s="87">
        <v>0</v>
      </c>
      <c r="AD88" s="87">
        <v>0</v>
      </c>
      <c r="AE88" s="95" t="s">
        <v>74</v>
      </c>
      <c r="AF88" s="93">
        <f t="shared" si="11"/>
        <v>0</v>
      </c>
      <c r="AG88" s="87">
        <v>0</v>
      </c>
      <c r="AH88" s="87">
        <v>0</v>
      </c>
      <c r="AI88" s="95" t="s">
        <v>74</v>
      </c>
      <c r="AJ88" s="87">
        <v>0</v>
      </c>
      <c r="AK88" s="88" t="s">
        <v>74</v>
      </c>
      <c r="AL88" s="88" t="s">
        <v>74</v>
      </c>
      <c r="AM88" s="93">
        <f t="shared" si="12"/>
        <v>0</v>
      </c>
      <c r="AN88" s="93">
        <f>+K88+AC88-AH88</f>
        <v>14356362</v>
      </c>
      <c r="AO88" s="88" t="s">
        <v>85</v>
      </c>
      <c r="AP88" s="87">
        <v>0</v>
      </c>
      <c r="AQ88" s="88" t="s">
        <v>85</v>
      </c>
      <c r="AR88" s="87">
        <v>0</v>
      </c>
      <c r="AS88" s="95" t="s">
        <v>74</v>
      </c>
      <c r="AT88" s="117">
        <v>0</v>
      </c>
      <c r="AU88" s="126">
        <f t="shared" si="13"/>
        <v>14356362</v>
      </c>
      <c r="AV88" s="99">
        <f t="shared" si="14"/>
        <v>0</v>
      </c>
      <c r="AW88" s="96" t="s">
        <v>74</v>
      </c>
      <c r="AX88" s="88" t="s">
        <v>86</v>
      </c>
      <c r="AY88" s="93" t="s">
        <v>3620</v>
      </c>
      <c r="AZ88" s="85" t="s">
        <v>66</v>
      </c>
      <c r="BA88" s="85" t="s">
        <v>66</v>
      </c>
    </row>
    <row r="89" spans="2:53" x14ac:dyDescent="0.25">
      <c r="B89" s="85">
        <v>2024</v>
      </c>
      <c r="C89" s="85">
        <v>891780111</v>
      </c>
      <c r="D89" s="86" t="s">
        <v>64</v>
      </c>
      <c r="E89" s="93" t="s">
        <v>3619</v>
      </c>
      <c r="F89" s="93" t="s">
        <v>3618</v>
      </c>
      <c r="G89" s="196">
        <v>2021000100084</v>
      </c>
      <c r="H89" s="88" t="s">
        <v>72</v>
      </c>
      <c r="I89" s="87" t="s">
        <v>65</v>
      </c>
      <c r="J89" s="206" t="s">
        <v>3617</v>
      </c>
      <c r="K89" s="125">
        <v>14356362</v>
      </c>
      <c r="L89" s="85" t="s">
        <v>67</v>
      </c>
      <c r="M89" s="93" t="s">
        <v>3616</v>
      </c>
      <c r="N89" s="195">
        <v>1082848119</v>
      </c>
      <c r="O89" s="91">
        <v>81</v>
      </c>
      <c r="P89" s="138">
        <v>45335</v>
      </c>
      <c r="Q89" s="91">
        <v>617161150</v>
      </c>
      <c r="R89" s="138">
        <v>45384</v>
      </c>
      <c r="S89" s="87">
        <v>14356362</v>
      </c>
      <c r="T89" s="88" t="s">
        <v>66</v>
      </c>
      <c r="U89" s="195">
        <v>51913961</v>
      </c>
      <c r="V89" s="93" t="s">
        <v>3475</v>
      </c>
      <c r="W89" s="138">
        <v>45384</v>
      </c>
      <c r="X89" s="138">
        <v>45384</v>
      </c>
      <c r="Y89" s="193" t="s">
        <v>74</v>
      </c>
      <c r="Z89" s="193">
        <v>45565</v>
      </c>
      <c r="AA89" s="93">
        <f t="shared" si="10"/>
        <v>181</v>
      </c>
      <c r="AB89" s="87">
        <v>0</v>
      </c>
      <c r="AC89" s="87">
        <v>0</v>
      </c>
      <c r="AD89" s="87">
        <v>0</v>
      </c>
      <c r="AE89" s="95" t="s">
        <v>74</v>
      </c>
      <c r="AF89" s="93">
        <f t="shared" si="11"/>
        <v>0</v>
      </c>
      <c r="AG89" s="87">
        <v>0</v>
      </c>
      <c r="AH89" s="87">
        <v>0</v>
      </c>
      <c r="AI89" s="95" t="s">
        <v>74</v>
      </c>
      <c r="AJ89" s="87">
        <v>0</v>
      </c>
      <c r="AK89" s="88" t="s">
        <v>74</v>
      </c>
      <c r="AL89" s="88" t="s">
        <v>74</v>
      </c>
      <c r="AM89" s="93">
        <f t="shared" si="12"/>
        <v>0</v>
      </c>
      <c r="AN89" s="93">
        <f>+K89+AC89-AH89</f>
        <v>14356362</v>
      </c>
      <c r="AO89" s="88" t="s">
        <v>85</v>
      </c>
      <c r="AP89" s="87">
        <v>0</v>
      </c>
      <c r="AQ89" s="88" t="s">
        <v>85</v>
      </c>
      <c r="AR89" s="87">
        <v>0</v>
      </c>
      <c r="AS89" s="95" t="s">
        <v>74</v>
      </c>
      <c r="AT89" s="117">
        <v>0</v>
      </c>
      <c r="AU89" s="126">
        <f t="shared" si="13"/>
        <v>14356362</v>
      </c>
      <c r="AV89" s="99">
        <f t="shared" si="14"/>
        <v>0</v>
      </c>
      <c r="AW89" s="96" t="s">
        <v>74</v>
      </c>
      <c r="AX89" s="88" t="s">
        <v>86</v>
      </c>
      <c r="AY89" s="93" t="s">
        <v>3615</v>
      </c>
      <c r="AZ89" s="85" t="s">
        <v>66</v>
      </c>
      <c r="BA89" s="85" t="s">
        <v>66</v>
      </c>
    </row>
    <row r="90" spans="2:53" x14ac:dyDescent="0.25">
      <c r="B90" s="85">
        <v>2024</v>
      </c>
      <c r="C90" s="85">
        <v>891780111</v>
      </c>
      <c r="D90" s="86" t="s">
        <v>64</v>
      </c>
      <c r="E90" s="93" t="s">
        <v>3614</v>
      </c>
      <c r="F90" s="93" t="s">
        <v>3613</v>
      </c>
      <c r="G90" s="196">
        <v>2021000100084</v>
      </c>
      <c r="H90" s="88" t="s">
        <v>72</v>
      </c>
      <c r="I90" s="87" t="s">
        <v>65</v>
      </c>
      <c r="J90" s="206" t="s">
        <v>3612</v>
      </c>
      <c r="K90" s="125">
        <v>34063012</v>
      </c>
      <c r="L90" s="85" t="s">
        <v>67</v>
      </c>
      <c r="M90" s="93" t="s">
        <v>3611</v>
      </c>
      <c r="N90" s="195">
        <v>85470095</v>
      </c>
      <c r="O90" s="91">
        <v>81</v>
      </c>
      <c r="P90" s="138">
        <v>45335</v>
      </c>
      <c r="Q90" s="91">
        <v>617161150</v>
      </c>
      <c r="R90" s="138">
        <v>45384</v>
      </c>
      <c r="S90" s="87">
        <v>34063012</v>
      </c>
      <c r="T90" s="88" t="s">
        <v>66</v>
      </c>
      <c r="U90" s="195">
        <v>12448927</v>
      </c>
      <c r="V90" s="93" t="s">
        <v>3610</v>
      </c>
      <c r="W90" s="138">
        <v>45384</v>
      </c>
      <c r="X90" s="138">
        <v>45384</v>
      </c>
      <c r="Y90" s="193" t="s">
        <v>74</v>
      </c>
      <c r="Z90" s="193">
        <v>45777</v>
      </c>
      <c r="AA90" s="93">
        <f t="shared" si="10"/>
        <v>393</v>
      </c>
      <c r="AB90" s="87">
        <v>0</v>
      </c>
      <c r="AC90" s="87">
        <v>0</v>
      </c>
      <c r="AD90" s="87">
        <v>0</v>
      </c>
      <c r="AE90" s="95" t="s">
        <v>74</v>
      </c>
      <c r="AF90" s="93">
        <f t="shared" si="11"/>
        <v>0</v>
      </c>
      <c r="AG90" s="87">
        <v>0</v>
      </c>
      <c r="AH90" s="87">
        <v>0</v>
      </c>
      <c r="AI90" s="95" t="s">
        <v>74</v>
      </c>
      <c r="AJ90" s="87">
        <v>0</v>
      </c>
      <c r="AK90" s="88" t="s">
        <v>74</v>
      </c>
      <c r="AL90" s="88" t="s">
        <v>74</v>
      </c>
      <c r="AM90" s="93">
        <f t="shared" si="12"/>
        <v>0</v>
      </c>
      <c r="AN90" s="93">
        <f>+K90+AC90-AH90</f>
        <v>34063012</v>
      </c>
      <c r="AO90" s="88" t="s">
        <v>85</v>
      </c>
      <c r="AP90" s="87">
        <v>0</v>
      </c>
      <c r="AQ90" s="88" t="s">
        <v>85</v>
      </c>
      <c r="AR90" s="87">
        <v>0</v>
      </c>
      <c r="AS90" s="95" t="s">
        <v>74</v>
      </c>
      <c r="AT90" s="117">
        <v>0</v>
      </c>
      <c r="AU90" s="126">
        <f t="shared" si="13"/>
        <v>34063012</v>
      </c>
      <c r="AV90" s="99">
        <f t="shared" si="14"/>
        <v>0</v>
      </c>
      <c r="AW90" s="96" t="s">
        <v>74</v>
      </c>
      <c r="AX90" s="88" t="s">
        <v>86</v>
      </c>
      <c r="AY90" s="93" t="s">
        <v>3609</v>
      </c>
      <c r="AZ90" s="85" t="s">
        <v>66</v>
      </c>
      <c r="BA90" s="85" t="s">
        <v>66</v>
      </c>
    </row>
    <row r="91" spans="2:53" x14ac:dyDescent="0.25">
      <c r="B91" s="85">
        <v>2024</v>
      </c>
      <c r="C91" s="85">
        <v>891780111</v>
      </c>
      <c r="D91" s="86" t="s">
        <v>64</v>
      </c>
      <c r="E91" s="93" t="s">
        <v>3608</v>
      </c>
      <c r="F91" s="93" t="s">
        <v>3607</v>
      </c>
      <c r="G91" s="196">
        <v>2021000100084</v>
      </c>
      <c r="H91" s="88" t="s">
        <v>72</v>
      </c>
      <c r="I91" s="87" t="s">
        <v>65</v>
      </c>
      <c r="J91" s="206" t="s">
        <v>3606</v>
      </c>
      <c r="K91" s="125">
        <v>31670285</v>
      </c>
      <c r="L91" s="85" t="s">
        <v>67</v>
      </c>
      <c r="M91" s="93" t="s">
        <v>3605</v>
      </c>
      <c r="N91" s="195">
        <v>1082998052</v>
      </c>
      <c r="O91" s="91">
        <v>81</v>
      </c>
      <c r="P91" s="138">
        <v>45335</v>
      </c>
      <c r="Q91" s="91">
        <v>617161150</v>
      </c>
      <c r="R91" s="138">
        <v>45384</v>
      </c>
      <c r="S91" s="87">
        <v>31670285</v>
      </c>
      <c r="T91" s="88" t="s">
        <v>66</v>
      </c>
      <c r="U91" s="195">
        <v>51913961</v>
      </c>
      <c r="V91" s="93" t="s">
        <v>3475</v>
      </c>
      <c r="W91" s="138">
        <v>45384</v>
      </c>
      <c r="X91" s="138">
        <v>45384</v>
      </c>
      <c r="Y91" s="193" t="s">
        <v>74</v>
      </c>
      <c r="Z91" s="193">
        <v>45747</v>
      </c>
      <c r="AA91" s="93">
        <f t="shared" si="10"/>
        <v>363</v>
      </c>
      <c r="AB91" s="87">
        <v>0</v>
      </c>
      <c r="AC91" s="87">
        <v>0</v>
      </c>
      <c r="AD91" s="87">
        <v>0</v>
      </c>
      <c r="AE91" s="95" t="s">
        <v>74</v>
      </c>
      <c r="AF91" s="93">
        <f t="shared" si="11"/>
        <v>0</v>
      </c>
      <c r="AG91" s="87">
        <v>0</v>
      </c>
      <c r="AH91" s="87">
        <v>0</v>
      </c>
      <c r="AI91" s="95" t="s">
        <v>74</v>
      </c>
      <c r="AJ91" s="87">
        <v>0</v>
      </c>
      <c r="AK91" s="88" t="s">
        <v>74</v>
      </c>
      <c r="AL91" s="88" t="s">
        <v>74</v>
      </c>
      <c r="AM91" s="93">
        <f t="shared" si="12"/>
        <v>0</v>
      </c>
      <c r="AN91" s="93">
        <f>+K91+AC91-AH91</f>
        <v>31670285</v>
      </c>
      <c r="AO91" s="88" t="s">
        <v>85</v>
      </c>
      <c r="AP91" s="87">
        <v>0</v>
      </c>
      <c r="AQ91" s="88" t="s">
        <v>85</v>
      </c>
      <c r="AR91" s="87">
        <v>0</v>
      </c>
      <c r="AS91" s="95" t="s">
        <v>74</v>
      </c>
      <c r="AT91" s="117">
        <v>0</v>
      </c>
      <c r="AU91" s="126">
        <f t="shared" si="13"/>
        <v>31670285</v>
      </c>
      <c r="AV91" s="99">
        <f t="shared" si="14"/>
        <v>0</v>
      </c>
      <c r="AW91" s="96" t="s">
        <v>74</v>
      </c>
      <c r="AX91" s="88" t="s">
        <v>86</v>
      </c>
      <c r="AY91" s="93" t="s">
        <v>3604</v>
      </c>
      <c r="AZ91" s="85" t="s">
        <v>66</v>
      </c>
      <c r="BA91" s="85" t="s">
        <v>66</v>
      </c>
    </row>
    <row r="92" spans="2:53" x14ac:dyDescent="0.25">
      <c r="B92" s="85">
        <v>2024</v>
      </c>
      <c r="C92" s="85">
        <v>891780111</v>
      </c>
      <c r="D92" s="86" t="s">
        <v>64</v>
      </c>
      <c r="E92" s="93" t="s">
        <v>3603</v>
      </c>
      <c r="F92" s="93" t="s">
        <v>3602</v>
      </c>
      <c r="G92" s="196">
        <v>2021000100084</v>
      </c>
      <c r="H92" s="88" t="s">
        <v>72</v>
      </c>
      <c r="I92" s="87" t="s">
        <v>65</v>
      </c>
      <c r="J92" s="206" t="s">
        <v>3601</v>
      </c>
      <c r="K92" s="125">
        <v>34063012</v>
      </c>
      <c r="L92" s="85" t="s">
        <v>67</v>
      </c>
      <c r="M92" s="93" t="s">
        <v>3600</v>
      </c>
      <c r="N92" s="195">
        <v>1119816325</v>
      </c>
      <c r="O92" s="91">
        <v>81</v>
      </c>
      <c r="P92" s="138">
        <v>45335</v>
      </c>
      <c r="Q92" s="91">
        <v>617161150</v>
      </c>
      <c r="R92" s="138">
        <v>45384</v>
      </c>
      <c r="S92" s="87">
        <v>34063012</v>
      </c>
      <c r="T92" s="88" t="s">
        <v>66</v>
      </c>
      <c r="U92" s="195">
        <v>51913961</v>
      </c>
      <c r="V92" s="93" t="s">
        <v>3475</v>
      </c>
      <c r="W92" s="138">
        <v>45384</v>
      </c>
      <c r="X92" s="138">
        <v>45384</v>
      </c>
      <c r="Y92" s="193" t="s">
        <v>74</v>
      </c>
      <c r="Z92" s="193">
        <v>45777</v>
      </c>
      <c r="AA92" s="93">
        <f t="shared" si="10"/>
        <v>393</v>
      </c>
      <c r="AB92" s="87">
        <v>0</v>
      </c>
      <c r="AC92" s="87">
        <v>0</v>
      </c>
      <c r="AD92" s="87">
        <v>0</v>
      </c>
      <c r="AE92" s="95" t="s">
        <v>74</v>
      </c>
      <c r="AF92" s="93">
        <f t="shared" si="11"/>
        <v>0</v>
      </c>
      <c r="AG92" s="87">
        <v>0</v>
      </c>
      <c r="AH92" s="87">
        <v>0</v>
      </c>
      <c r="AI92" s="95" t="s">
        <v>74</v>
      </c>
      <c r="AJ92" s="87">
        <v>0</v>
      </c>
      <c r="AK92" s="88" t="s">
        <v>74</v>
      </c>
      <c r="AL92" s="88" t="s">
        <v>74</v>
      </c>
      <c r="AM92" s="93">
        <f t="shared" si="12"/>
        <v>0</v>
      </c>
      <c r="AN92" s="93">
        <f>+K92+AC92-AH92</f>
        <v>34063012</v>
      </c>
      <c r="AO92" s="88" t="s">
        <v>85</v>
      </c>
      <c r="AP92" s="87">
        <v>0</v>
      </c>
      <c r="AQ92" s="88" t="s">
        <v>85</v>
      </c>
      <c r="AR92" s="87">
        <v>0</v>
      </c>
      <c r="AS92" s="95" t="s">
        <v>74</v>
      </c>
      <c r="AT92" s="117">
        <v>0</v>
      </c>
      <c r="AU92" s="126">
        <f t="shared" si="13"/>
        <v>34063012</v>
      </c>
      <c r="AV92" s="99">
        <f t="shared" si="14"/>
        <v>0</v>
      </c>
      <c r="AW92" s="96" t="s">
        <v>74</v>
      </c>
      <c r="AX92" s="88" t="s">
        <v>86</v>
      </c>
      <c r="AY92" s="93" t="s">
        <v>3599</v>
      </c>
      <c r="AZ92" s="85" t="s">
        <v>66</v>
      </c>
      <c r="BA92" s="85" t="s">
        <v>66</v>
      </c>
    </row>
    <row r="93" spans="2:53" x14ac:dyDescent="0.25">
      <c r="B93" s="85">
        <v>2024</v>
      </c>
      <c r="C93" s="85">
        <v>891780111</v>
      </c>
      <c r="D93" s="86" t="s">
        <v>64</v>
      </c>
      <c r="E93" s="93" t="s">
        <v>3598</v>
      </c>
      <c r="F93" s="93" t="s">
        <v>3597</v>
      </c>
      <c r="G93" s="196">
        <v>2020000100036</v>
      </c>
      <c r="H93" s="88" t="s">
        <v>72</v>
      </c>
      <c r="I93" s="87" t="s">
        <v>65</v>
      </c>
      <c r="J93" s="206" t="s">
        <v>3596</v>
      </c>
      <c r="K93" s="125">
        <v>15838195.33</v>
      </c>
      <c r="L93" s="85" t="s">
        <v>67</v>
      </c>
      <c r="M93" s="93" t="s">
        <v>3595</v>
      </c>
      <c r="N93" s="195">
        <v>1082860590</v>
      </c>
      <c r="O93" s="91">
        <v>82</v>
      </c>
      <c r="P93" s="138">
        <v>45338</v>
      </c>
      <c r="Q93" s="91">
        <v>241828362</v>
      </c>
      <c r="R93" s="138">
        <v>45390</v>
      </c>
      <c r="S93" s="87">
        <v>15838195.33</v>
      </c>
      <c r="T93" s="88" t="s">
        <v>66</v>
      </c>
      <c r="U93" s="195">
        <v>45498601</v>
      </c>
      <c r="V93" s="93" t="s">
        <v>2432</v>
      </c>
      <c r="W93" s="138">
        <v>45390</v>
      </c>
      <c r="X93" s="138">
        <v>45390</v>
      </c>
      <c r="Y93" s="193" t="s">
        <v>74</v>
      </c>
      <c r="Z93" s="193">
        <v>45516</v>
      </c>
      <c r="AA93" s="93">
        <f t="shared" si="10"/>
        <v>126</v>
      </c>
      <c r="AB93" s="87">
        <v>0</v>
      </c>
      <c r="AC93" s="87">
        <v>0</v>
      </c>
      <c r="AD93" s="87">
        <v>0</v>
      </c>
      <c r="AE93" s="95" t="s">
        <v>74</v>
      </c>
      <c r="AF93" s="93">
        <f t="shared" si="11"/>
        <v>0</v>
      </c>
      <c r="AG93" s="87">
        <v>0</v>
      </c>
      <c r="AH93" s="87">
        <v>0</v>
      </c>
      <c r="AI93" s="95" t="s">
        <v>74</v>
      </c>
      <c r="AJ93" s="87">
        <v>0</v>
      </c>
      <c r="AK93" s="88" t="s">
        <v>74</v>
      </c>
      <c r="AL93" s="88" t="s">
        <v>74</v>
      </c>
      <c r="AM93" s="93">
        <f t="shared" si="12"/>
        <v>0</v>
      </c>
      <c r="AN93" s="93">
        <f>+K93+AC93-AH93</f>
        <v>15838195.33</v>
      </c>
      <c r="AO93" s="88" t="s">
        <v>85</v>
      </c>
      <c r="AP93" s="87">
        <v>0</v>
      </c>
      <c r="AQ93" s="88" t="s">
        <v>85</v>
      </c>
      <c r="AR93" s="87">
        <v>0</v>
      </c>
      <c r="AS93" s="95" t="s">
        <v>74</v>
      </c>
      <c r="AT93" s="117">
        <v>0</v>
      </c>
      <c r="AU93" s="126">
        <f t="shared" si="13"/>
        <v>15838195.33</v>
      </c>
      <c r="AV93" s="99">
        <f t="shared" si="14"/>
        <v>0</v>
      </c>
      <c r="AW93" s="96" t="s">
        <v>74</v>
      </c>
      <c r="AX93" s="88" t="s">
        <v>86</v>
      </c>
      <c r="AY93" s="93" t="s">
        <v>3594</v>
      </c>
      <c r="AZ93" s="85" t="s">
        <v>66</v>
      </c>
      <c r="BA93" s="85" t="s">
        <v>66</v>
      </c>
    </row>
    <row r="94" spans="2:53" x14ac:dyDescent="0.25">
      <c r="B94" s="85">
        <v>2024</v>
      </c>
      <c r="C94" s="85">
        <v>891780111</v>
      </c>
      <c r="D94" s="86" t="s">
        <v>64</v>
      </c>
      <c r="E94" s="93" t="s">
        <v>3593</v>
      </c>
      <c r="F94" s="93" t="s">
        <v>3592</v>
      </c>
      <c r="G94" s="196">
        <v>0</v>
      </c>
      <c r="H94" s="88" t="s">
        <v>72</v>
      </c>
      <c r="I94" s="87" t="s">
        <v>65</v>
      </c>
      <c r="J94" s="206" t="s">
        <v>3591</v>
      </c>
      <c r="K94" s="125">
        <v>65450000</v>
      </c>
      <c r="L94" s="85" t="s">
        <v>67</v>
      </c>
      <c r="M94" s="93" t="s">
        <v>3590</v>
      </c>
      <c r="N94" s="195">
        <v>800214001</v>
      </c>
      <c r="O94" s="91">
        <v>730</v>
      </c>
      <c r="P94" s="138">
        <v>45369</v>
      </c>
      <c r="Q94" s="91">
        <v>65450000</v>
      </c>
      <c r="R94" s="138">
        <v>45392</v>
      </c>
      <c r="S94" s="87">
        <v>65450000</v>
      </c>
      <c r="T94" s="88" t="s">
        <v>66</v>
      </c>
      <c r="U94" s="195">
        <v>85449357</v>
      </c>
      <c r="V94" s="93" t="s">
        <v>3589</v>
      </c>
      <c r="W94" s="199">
        <v>45392</v>
      </c>
      <c r="X94" s="199">
        <v>45392</v>
      </c>
      <c r="Y94" s="193" t="s">
        <v>74</v>
      </c>
      <c r="Z94" s="193">
        <v>45657</v>
      </c>
      <c r="AA94" s="93">
        <f t="shared" si="10"/>
        <v>265</v>
      </c>
      <c r="AB94" s="87">
        <v>0</v>
      </c>
      <c r="AC94" s="87">
        <v>0</v>
      </c>
      <c r="AD94" s="87">
        <v>0</v>
      </c>
      <c r="AE94" s="95" t="s">
        <v>74</v>
      </c>
      <c r="AF94" s="93">
        <f t="shared" si="11"/>
        <v>0</v>
      </c>
      <c r="AG94" s="87">
        <v>0</v>
      </c>
      <c r="AH94" s="87">
        <v>0</v>
      </c>
      <c r="AI94" s="95" t="s">
        <v>74</v>
      </c>
      <c r="AJ94" s="87">
        <v>0</v>
      </c>
      <c r="AK94" s="88" t="s">
        <v>74</v>
      </c>
      <c r="AL94" s="88" t="s">
        <v>74</v>
      </c>
      <c r="AM94" s="93">
        <f t="shared" si="12"/>
        <v>0</v>
      </c>
      <c r="AN94" s="93">
        <f>+K94+AC94-AH94</f>
        <v>65450000</v>
      </c>
      <c r="AO94" s="88" t="s">
        <v>66</v>
      </c>
      <c r="AP94" s="87">
        <v>63250000</v>
      </c>
      <c r="AQ94" s="88" t="s">
        <v>85</v>
      </c>
      <c r="AR94" s="87">
        <v>0</v>
      </c>
      <c r="AS94" s="95" t="s">
        <v>74</v>
      </c>
      <c r="AT94" s="117">
        <v>0</v>
      </c>
      <c r="AU94" s="126">
        <f t="shared" si="13"/>
        <v>65450000</v>
      </c>
      <c r="AV94" s="99">
        <f t="shared" si="14"/>
        <v>0</v>
      </c>
      <c r="AW94" s="96" t="s">
        <v>74</v>
      </c>
      <c r="AX94" s="88" t="s">
        <v>86</v>
      </c>
      <c r="AY94" s="93" t="s">
        <v>3588</v>
      </c>
      <c r="AZ94" s="85" t="s">
        <v>66</v>
      </c>
      <c r="BA94" s="85" t="s">
        <v>141</v>
      </c>
    </row>
    <row r="95" spans="2:53" x14ac:dyDescent="0.25">
      <c r="B95" s="85">
        <v>2024</v>
      </c>
      <c r="C95" s="85">
        <v>891780111</v>
      </c>
      <c r="D95" s="86" t="s">
        <v>64</v>
      </c>
      <c r="E95" s="93" t="s">
        <v>3587</v>
      </c>
      <c r="F95" s="93" t="s">
        <v>3586</v>
      </c>
      <c r="G95" s="88">
        <v>0</v>
      </c>
      <c r="H95" s="88" t="s">
        <v>72</v>
      </c>
      <c r="I95" s="87" t="s">
        <v>65</v>
      </c>
      <c r="J95" s="206" t="s">
        <v>3585</v>
      </c>
      <c r="K95" s="125">
        <v>8000000</v>
      </c>
      <c r="L95" s="85" t="s">
        <v>67</v>
      </c>
      <c r="M95" s="93" t="s">
        <v>3584</v>
      </c>
      <c r="N95" s="195">
        <v>36453744</v>
      </c>
      <c r="O95" s="91">
        <v>388</v>
      </c>
      <c r="P95" s="138">
        <v>45338</v>
      </c>
      <c r="Q95" s="91">
        <v>466800000</v>
      </c>
      <c r="R95" s="138">
        <v>45341</v>
      </c>
      <c r="S95" s="87">
        <v>8000000</v>
      </c>
      <c r="T95" s="88" t="s">
        <v>66</v>
      </c>
      <c r="U95" s="195">
        <v>36559959</v>
      </c>
      <c r="V95" s="93" t="s">
        <v>3512</v>
      </c>
      <c r="W95" s="193">
        <v>45341</v>
      </c>
      <c r="X95" s="193">
        <v>45341</v>
      </c>
      <c r="Y95" s="194" t="s">
        <v>74</v>
      </c>
      <c r="Z95" s="193">
        <v>45382</v>
      </c>
      <c r="AA95" s="93">
        <f t="shared" si="10"/>
        <v>41</v>
      </c>
      <c r="AB95" s="87">
        <v>0</v>
      </c>
      <c r="AC95" s="87">
        <v>0</v>
      </c>
      <c r="AD95" s="87">
        <v>1</v>
      </c>
      <c r="AE95" s="198">
        <v>45412</v>
      </c>
      <c r="AF95" s="93">
        <f t="shared" si="11"/>
        <v>30</v>
      </c>
      <c r="AG95" s="87">
        <v>0</v>
      </c>
      <c r="AH95" s="87">
        <v>0</v>
      </c>
      <c r="AI95" s="95" t="s">
        <v>74</v>
      </c>
      <c r="AJ95" s="87">
        <v>0</v>
      </c>
      <c r="AK95" s="88" t="s">
        <v>74</v>
      </c>
      <c r="AL95" s="88" t="s">
        <v>74</v>
      </c>
      <c r="AM95" s="93">
        <f t="shared" si="12"/>
        <v>0</v>
      </c>
      <c r="AN95" s="93">
        <f>+K95+AC95-AH95</f>
        <v>8000000</v>
      </c>
      <c r="AO95" s="88" t="s">
        <v>85</v>
      </c>
      <c r="AP95" s="87">
        <v>0</v>
      </c>
      <c r="AQ95" s="88" t="s">
        <v>85</v>
      </c>
      <c r="AR95" s="87">
        <v>0</v>
      </c>
      <c r="AS95" s="95" t="s">
        <v>74</v>
      </c>
      <c r="AT95" s="117">
        <v>0</v>
      </c>
      <c r="AU95" s="126">
        <f t="shared" si="13"/>
        <v>8000000</v>
      </c>
      <c r="AV95" s="99">
        <f t="shared" si="14"/>
        <v>0</v>
      </c>
      <c r="AW95" s="96" t="s">
        <v>74</v>
      </c>
      <c r="AX95" s="88" t="s">
        <v>86</v>
      </c>
      <c r="AY95" s="93" t="s">
        <v>3583</v>
      </c>
      <c r="AZ95" s="85" t="s">
        <v>66</v>
      </c>
      <c r="BA95" s="85" t="s">
        <v>66</v>
      </c>
    </row>
    <row r="96" spans="2:53" x14ac:dyDescent="0.25">
      <c r="B96" s="85">
        <v>2024</v>
      </c>
      <c r="C96" s="85">
        <v>891780111</v>
      </c>
      <c r="D96" s="86" t="s">
        <v>64</v>
      </c>
      <c r="E96" s="93" t="s">
        <v>3582</v>
      </c>
      <c r="F96" s="93" t="s">
        <v>3581</v>
      </c>
      <c r="G96" s="88">
        <v>0</v>
      </c>
      <c r="H96" s="88" t="s">
        <v>72</v>
      </c>
      <c r="I96" s="87" t="s">
        <v>65</v>
      </c>
      <c r="J96" s="206" t="s">
        <v>3527</v>
      </c>
      <c r="K96" s="125">
        <v>8000000</v>
      </c>
      <c r="L96" s="85" t="s">
        <v>67</v>
      </c>
      <c r="M96" s="93" t="s">
        <v>3580</v>
      </c>
      <c r="N96" s="195">
        <v>1085181610</v>
      </c>
      <c r="O96" s="91">
        <v>388</v>
      </c>
      <c r="P96" s="138">
        <v>45338</v>
      </c>
      <c r="Q96" s="91">
        <v>466800000</v>
      </c>
      <c r="R96" s="138">
        <v>45341</v>
      </c>
      <c r="S96" s="87">
        <v>8000000</v>
      </c>
      <c r="T96" s="88" t="s">
        <v>66</v>
      </c>
      <c r="U96" s="195">
        <v>36559959</v>
      </c>
      <c r="V96" s="93" t="s">
        <v>3512</v>
      </c>
      <c r="W96" s="193">
        <v>45341</v>
      </c>
      <c r="X96" s="193">
        <v>45341</v>
      </c>
      <c r="Y96" s="194" t="s">
        <v>74</v>
      </c>
      <c r="Z96" s="193">
        <v>45382</v>
      </c>
      <c r="AA96" s="93">
        <f t="shared" si="10"/>
        <v>41</v>
      </c>
      <c r="AB96" s="87">
        <v>0</v>
      </c>
      <c r="AC96" s="87">
        <v>0</v>
      </c>
      <c r="AD96" s="87">
        <v>1</v>
      </c>
      <c r="AE96" s="198">
        <v>45412</v>
      </c>
      <c r="AF96" s="93">
        <f t="shared" si="11"/>
        <v>30</v>
      </c>
      <c r="AG96" s="87">
        <v>0</v>
      </c>
      <c r="AH96" s="87">
        <v>0</v>
      </c>
      <c r="AI96" s="95" t="s">
        <v>74</v>
      </c>
      <c r="AJ96" s="87">
        <v>0</v>
      </c>
      <c r="AK96" s="88" t="s">
        <v>74</v>
      </c>
      <c r="AL96" s="88" t="s">
        <v>74</v>
      </c>
      <c r="AM96" s="93">
        <f t="shared" si="12"/>
        <v>0</v>
      </c>
      <c r="AN96" s="93">
        <f>+K96+AC96-AH96</f>
        <v>8000000</v>
      </c>
      <c r="AO96" s="88" t="s">
        <v>85</v>
      </c>
      <c r="AP96" s="87">
        <v>0</v>
      </c>
      <c r="AQ96" s="88" t="s">
        <v>85</v>
      </c>
      <c r="AR96" s="87">
        <v>0</v>
      </c>
      <c r="AS96" s="95" t="s">
        <v>74</v>
      </c>
      <c r="AT96" s="117">
        <v>0</v>
      </c>
      <c r="AU96" s="126">
        <f t="shared" si="13"/>
        <v>8000000</v>
      </c>
      <c r="AV96" s="99">
        <f t="shared" si="14"/>
        <v>0</v>
      </c>
      <c r="AW96" s="96" t="s">
        <v>74</v>
      </c>
      <c r="AX96" s="88" t="s">
        <v>86</v>
      </c>
      <c r="AY96" s="93" t="s">
        <v>3579</v>
      </c>
      <c r="AZ96" s="85" t="s">
        <v>66</v>
      </c>
      <c r="BA96" s="85" t="s">
        <v>66</v>
      </c>
    </row>
    <row r="97" spans="2:53" x14ac:dyDescent="0.25">
      <c r="B97" s="85">
        <v>2024</v>
      </c>
      <c r="C97" s="85">
        <v>891780111</v>
      </c>
      <c r="D97" s="86" t="s">
        <v>64</v>
      </c>
      <c r="E97" s="93" t="s">
        <v>3578</v>
      </c>
      <c r="F97" s="93" t="s">
        <v>3577</v>
      </c>
      <c r="G97" s="88">
        <v>0</v>
      </c>
      <c r="H97" s="88" t="s">
        <v>72</v>
      </c>
      <c r="I97" s="87" t="s">
        <v>65</v>
      </c>
      <c r="J97" s="206" t="s">
        <v>3527</v>
      </c>
      <c r="K97" s="125">
        <v>8000000</v>
      </c>
      <c r="L97" s="85" t="s">
        <v>67</v>
      </c>
      <c r="M97" s="93" t="s">
        <v>3576</v>
      </c>
      <c r="N97" s="195">
        <v>19582588</v>
      </c>
      <c r="O97" s="91">
        <v>388</v>
      </c>
      <c r="P97" s="138">
        <v>45338</v>
      </c>
      <c r="Q97" s="91">
        <v>466800000</v>
      </c>
      <c r="R97" s="138">
        <v>45341</v>
      </c>
      <c r="S97" s="87">
        <v>8000000</v>
      </c>
      <c r="T97" s="88" t="s">
        <v>66</v>
      </c>
      <c r="U97" s="195">
        <v>36559959</v>
      </c>
      <c r="V97" s="93" t="s">
        <v>3512</v>
      </c>
      <c r="W97" s="193">
        <v>45341</v>
      </c>
      <c r="X97" s="193">
        <v>45341</v>
      </c>
      <c r="Y97" s="194" t="s">
        <v>74</v>
      </c>
      <c r="Z97" s="193">
        <v>45382</v>
      </c>
      <c r="AA97" s="93">
        <f t="shared" si="10"/>
        <v>41</v>
      </c>
      <c r="AB97" s="87">
        <v>0</v>
      </c>
      <c r="AC97" s="87">
        <v>0</v>
      </c>
      <c r="AD97" s="87">
        <v>1</v>
      </c>
      <c r="AE97" s="198">
        <v>45412</v>
      </c>
      <c r="AF97" s="93">
        <f t="shared" si="11"/>
        <v>30</v>
      </c>
      <c r="AG97" s="87">
        <v>0</v>
      </c>
      <c r="AH97" s="87">
        <v>0</v>
      </c>
      <c r="AI97" s="95" t="s">
        <v>74</v>
      </c>
      <c r="AJ97" s="87">
        <v>0</v>
      </c>
      <c r="AK97" s="88" t="s">
        <v>74</v>
      </c>
      <c r="AL97" s="88" t="s">
        <v>74</v>
      </c>
      <c r="AM97" s="93">
        <f t="shared" si="12"/>
        <v>0</v>
      </c>
      <c r="AN97" s="93">
        <f>+K97+AC97-AH97</f>
        <v>8000000</v>
      </c>
      <c r="AO97" s="88" t="s">
        <v>85</v>
      </c>
      <c r="AP97" s="87">
        <v>0</v>
      </c>
      <c r="AQ97" s="88" t="s">
        <v>85</v>
      </c>
      <c r="AR97" s="87">
        <v>0</v>
      </c>
      <c r="AS97" s="95" t="s">
        <v>74</v>
      </c>
      <c r="AT97" s="117">
        <v>0</v>
      </c>
      <c r="AU97" s="126">
        <f t="shared" si="13"/>
        <v>8000000</v>
      </c>
      <c r="AV97" s="99">
        <f t="shared" si="14"/>
        <v>0</v>
      </c>
      <c r="AW97" s="96" t="s">
        <v>74</v>
      </c>
      <c r="AX97" s="88" t="s">
        <v>86</v>
      </c>
      <c r="AY97" s="93" t="s">
        <v>3575</v>
      </c>
      <c r="AZ97" s="85" t="s">
        <v>66</v>
      </c>
      <c r="BA97" s="85" t="s">
        <v>66</v>
      </c>
    </row>
    <row r="98" spans="2:53" x14ac:dyDescent="0.25">
      <c r="B98" s="85">
        <v>2024</v>
      </c>
      <c r="C98" s="85">
        <v>891780111</v>
      </c>
      <c r="D98" s="86" t="s">
        <v>64</v>
      </c>
      <c r="E98" s="93" t="s">
        <v>3574</v>
      </c>
      <c r="F98" s="93" t="s">
        <v>3573</v>
      </c>
      <c r="G98" s="88">
        <v>0</v>
      </c>
      <c r="H98" s="88" t="s">
        <v>72</v>
      </c>
      <c r="I98" s="87" t="s">
        <v>65</v>
      </c>
      <c r="J98" s="206" t="s">
        <v>3527</v>
      </c>
      <c r="K98" s="125">
        <v>8000000</v>
      </c>
      <c r="L98" s="85" t="s">
        <v>67</v>
      </c>
      <c r="M98" s="93" t="s">
        <v>3572</v>
      </c>
      <c r="N98" s="195">
        <v>85151234</v>
      </c>
      <c r="O98" s="91">
        <v>388</v>
      </c>
      <c r="P98" s="138">
        <v>45338</v>
      </c>
      <c r="Q98" s="91">
        <v>466800000</v>
      </c>
      <c r="R98" s="138">
        <v>45341</v>
      </c>
      <c r="S98" s="87">
        <v>8000000</v>
      </c>
      <c r="T98" s="88" t="s">
        <v>66</v>
      </c>
      <c r="U98" s="195">
        <v>36559959</v>
      </c>
      <c r="V98" s="93" t="s">
        <v>3512</v>
      </c>
      <c r="W98" s="193">
        <v>45341</v>
      </c>
      <c r="X98" s="193">
        <v>45341</v>
      </c>
      <c r="Y98" s="194" t="s">
        <v>74</v>
      </c>
      <c r="Z98" s="193">
        <v>45382</v>
      </c>
      <c r="AA98" s="93">
        <f t="shared" si="10"/>
        <v>41</v>
      </c>
      <c r="AB98" s="87">
        <v>0</v>
      </c>
      <c r="AC98" s="87">
        <v>0</v>
      </c>
      <c r="AD98" s="87">
        <v>0</v>
      </c>
      <c r="AE98" s="95" t="s">
        <v>74</v>
      </c>
      <c r="AF98" s="93">
        <f t="shared" si="11"/>
        <v>0</v>
      </c>
      <c r="AG98" s="87">
        <v>0</v>
      </c>
      <c r="AH98" s="87">
        <v>0</v>
      </c>
      <c r="AI98" s="95" t="s">
        <v>74</v>
      </c>
      <c r="AJ98" s="87">
        <v>0</v>
      </c>
      <c r="AK98" s="88" t="s">
        <v>74</v>
      </c>
      <c r="AL98" s="88" t="s">
        <v>74</v>
      </c>
      <c r="AM98" s="93">
        <f t="shared" si="12"/>
        <v>0</v>
      </c>
      <c r="AN98" s="93">
        <f>+K98+AC98-AH98</f>
        <v>8000000</v>
      </c>
      <c r="AO98" s="88" t="s">
        <v>85</v>
      </c>
      <c r="AP98" s="87">
        <v>0</v>
      </c>
      <c r="AQ98" s="88" t="s">
        <v>85</v>
      </c>
      <c r="AR98" s="87">
        <v>0</v>
      </c>
      <c r="AS98" s="95" t="s">
        <v>74</v>
      </c>
      <c r="AT98" s="117">
        <v>0</v>
      </c>
      <c r="AU98" s="126">
        <f t="shared" si="13"/>
        <v>8000000</v>
      </c>
      <c r="AV98" s="99">
        <f t="shared" si="14"/>
        <v>0</v>
      </c>
      <c r="AW98" s="96" t="s">
        <v>74</v>
      </c>
      <c r="AX98" s="88" t="s">
        <v>86</v>
      </c>
      <c r="AY98" s="93" t="s">
        <v>3571</v>
      </c>
      <c r="AZ98" s="85" t="s">
        <v>66</v>
      </c>
      <c r="BA98" s="85" t="s">
        <v>66</v>
      </c>
    </row>
    <row r="99" spans="2:53" x14ac:dyDescent="0.25">
      <c r="B99" s="85">
        <v>2024</v>
      </c>
      <c r="C99" s="85">
        <v>891780111</v>
      </c>
      <c r="D99" s="86" t="s">
        <v>64</v>
      </c>
      <c r="E99" s="93" t="s">
        <v>3570</v>
      </c>
      <c r="F99" s="93" t="s">
        <v>3569</v>
      </c>
      <c r="G99" s="88">
        <v>0</v>
      </c>
      <c r="H99" s="88" t="s">
        <v>72</v>
      </c>
      <c r="I99" s="87" t="s">
        <v>65</v>
      </c>
      <c r="J99" s="206" t="s">
        <v>3527</v>
      </c>
      <c r="K99" s="125">
        <v>8000000</v>
      </c>
      <c r="L99" s="85" t="s">
        <v>67</v>
      </c>
      <c r="M99" s="93" t="s">
        <v>3568</v>
      </c>
      <c r="N99" s="195">
        <v>1081760438</v>
      </c>
      <c r="O99" s="91">
        <v>388</v>
      </c>
      <c r="P99" s="138">
        <v>45338</v>
      </c>
      <c r="Q99" s="91">
        <v>466800000</v>
      </c>
      <c r="R99" s="138">
        <v>45341</v>
      </c>
      <c r="S99" s="87">
        <v>8000000</v>
      </c>
      <c r="T99" s="88" t="s">
        <v>66</v>
      </c>
      <c r="U99" s="195">
        <v>36559959</v>
      </c>
      <c r="V99" s="93" t="s">
        <v>3512</v>
      </c>
      <c r="W99" s="193">
        <v>45341</v>
      </c>
      <c r="X99" s="193">
        <v>45341</v>
      </c>
      <c r="Y99" s="194" t="s">
        <v>74</v>
      </c>
      <c r="Z99" s="193">
        <v>45382</v>
      </c>
      <c r="AA99" s="93">
        <f t="shared" si="10"/>
        <v>41</v>
      </c>
      <c r="AB99" s="87">
        <v>0</v>
      </c>
      <c r="AC99" s="87">
        <v>0</v>
      </c>
      <c r="AD99" s="87">
        <v>1</v>
      </c>
      <c r="AE99" s="198">
        <v>45412</v>
      </c>
      <c r="AF99" s="93">
        <f t="shared" si="11"/>
        <v>30</v>
      </c>
      <c r="AG99" s="87">
        <v>0</v>
      </c>
      <c r="AH99" s="87">
        <v>0</v>
      </c>
      <c r="AI99" s="95" t="s">
        <v>74</v>
      </c>
      <c r="AJ99" s="87">
        <v>0</v>
      </c>
      <c r="AK99" s="88" t="s">
        <v>74</v>
      </c>
      <c r="AL99" s="88" t="s">
        <v>74</v>
      </c>
      <c r="AM99" s="93">
        <f t="shared" si="12"/>
        <v>0</v>
      </c>
      <c r="AN99" s="93">
        <f>+K99+AC99-AH99</f>
        <v>8000000</v>
      </c>
      <c r="AO99" s="88" t="s">
        <v>85</v>
      </c>
      <c r="AP99" s="87">
        <v>0</v>
      </c>
      <c r="AQ99" s="88" t="s">
        <v>85</v>
      </c>
      <c r="AR99" s="87">
        <v>0</v>
      </c>
      <c r="AS99" s="95" t="s">
        <v>74</v>
      </c>
      <c r="AT99" s="117">
        <v>0</v>
      </c>
      <c r="AU99" s="126">
        <f t="shared" si="13"/>
        <v>8000000</v>
      </c>
      <c r="AV99" s="99">
        <f t="shared" si="14"/>
        <v>0</v>
      </c>
      <c r="AW99" s="96" t="s">
        <v>74</v>
      </c>
      <c r="AX99" s="88" t="s">
        <v>86</v>
      </c>
      <c r="AY99" s="93" t="s">
        <v>3567</v>
      </c>
      <c r="AZ99" s="85" t="s">
        <v>66</v>
      </c>
      <c r="BA99" s="85" t="s">
        <v>66</v>
      </c>
    </row>
    <row r="100" spans="2:53" x14ac:dyDescent="0.25">
      <c r="B100" s="85">
        <v>2024</v>
      </c>
      <c r="C100" s="85">
        <v>891780111</v>
      </c>
      <c r="D100" s="86" t="s">
        <v>64</v>
      </c>
      <c r="E100" s="93" t="s">
        <v>3566</v>
      </c>
      <c r="F100" s="93" t="s">
        <v>3565</v>
      </c>
      <c r="G100" s="88">
        <v>0</v>
      </c>
      <c r="H100" s="88" t="s">
        <v>72</v>
      </c>
      <c r="I100" s="87" t="s">
        <v>65</v>
      </c>
      <c r="J100" s="206" t="s">
        <v>3527</v>
      </c>
      <c r="K100" s="125">
        <v>8000000</v>
      </c>
      <c r="L100" s="85" t="s">
        <v>67</v>
      </c>
      <c r="M100" s="93" t="s">
        <v>3564</v>
      </c>
      <c r="N100" s="195">
        <v>1085177375</v>
      </c>
      <c r="O100" s="91">
        <v>388</v>
      </c>
      <c r="P100" s="138">
        <v>45338</v>
      </c>
      <c r="Q100" s="91">
        <v>466800000</v>
      </c>
      <c r="R100" s="138">
        <v>45341</v>
      </c>
      <c r="S100" s="87">
        <v>8000000</v>
      </c>
      <c r="T100" s="88" t="s">
        <v>66</v>
      </c>
      <c r="U100" s="195">
        <v>36559959</v>
      </c>
      <c r="V100" s="93" t="s">
        <v>3512</v>
      </c>
      <c r="W100" s="193">
        <v>45341</v>
      </c>
      <c r="X100" s="193">
        <v>45341</v>
      </c>
      <c r="Y100" s="194" t="s">
        <v>74</v>
      </c>
      <c r="Z100" s="193">
        <v>45382</v>
      </c>
      <c r="AA100" s="93">
        <f t="shared" si="10"/>
        <v>41</v>
      </c>
      <c r="AB100" s="87">
        <v>0</v>
      </c>
      <c r="AC100" s="87">
        <v>0</v>
      </c>
      <c r="AD100" s="87">
        <v>0</v>
      </c>
      <c r="AE100" s="95" t="s">
        <v>74</v>
      </c>
      <c r="AF100" s="93">
        <f t="shared" si="11"/>
        <v>0</v>
      </c>
      <c r="AG100" s="87">
        <v>0</v>
      </c>
      <c r="AH100" s="87">
        <v>0</v>
      </c>
      <c r="AI100" s="95" t="s">
        <v>74</v>
      </c>
      <c r="AJ100" s="87">
        <v>0</v>
      </c>
      <c r="AK100" s="88" t="s">
        <v>74</v>
      </c>
      <c r="AL100" s="88" t="s">
        <v>74</v>
      </c>
      <c r="AM100" s="93">
        <f t="shared" si="12"/>
        <v>0</v>
      </c>
      <c r="AN100" s="93">
        <f>+K100+AC100-AH100</f>
        <v>8000000</v>
      </c>
      <c r="AO100" s="88" t="s">
        <v>85</v>
      </c>
      <c r="AP100" s="87">
        <v>0</v>
      </c>
      <c r="AQ100" s="88" t="s">
        <v>85</v>
      </c>
      <c r="AR100" s="87">
        <v>0</v>
      </c>
      <c r="AS100" s="95" t="s">
        <v>74</v>
      </c>
      <c r="AT100" s="117">
        <v>0</v>
      </c>
      <c r="AU100" s="126">
        <f t="shared" si="13"/>
        <v>8000000</v>
      </c>
      <c r="AV100" s="99">
        <f t="shared" si="14"/>
        <v>0</v>
      </c>
      <c r="AW100" s="96" t="s">
        <v>74</v>
      </c>
      <c r="AX100" s="88" t="s">
        <v>86</v>
      </c>
      <c r="AY100" s="93" t="s">
        <v>3563</v>
      </c>
      <c r="AZ100" s="85" t="s">
        <v>66</v>
      </c>
      <c r="BA100" s="85" t="s">
        <v>66</v>
      </c>
    </row>
    <row r="101" spans="2:53" x14ac:dyDescent="0.25">
      <c r="B101" s="85">
        <v>2024</v>
      </c>
      <c r="C101" s="85">
        <v>891780111</v>
      </c>
      <c r="D101" s="86" t="s">
        <v>64</v>
      </c>
      <c r="E101" s="93" t="s">
        <v>3562</v>
      </c>
      <c r="F101" s="93" t="s">
        <v>3561</v>
      </c>
      <c r="G101" s="88">
        <v>0</v>
      </c>
      <c r="H101" s="88" t="s">
        <v>72</v>
      </c>
      <c r="I101" s="87" t="s">
        <v>65</v>
      </c>
      <c r="J101" s="206" t="s">
        <v>3527</v>
      </c>
      <c r="K101" s="125">
        <v>8000000</v>
      </c>
      <c r="L101" s="85" t="s">
        <v>67</v>
      </c>
      <c r="M101" s="93" t="s">
        <v>3560</v>
      </c>
      <c r="N101" s="195">
        <v>19594555</v>
      </c>
      <c r="O101" s="91">
        <v>388</v>
      </c>
      <c r="P101" s="138">
        <v>45338</v>
      </c>
      <c r="Q101" s="91">
        <v>466800000</v>
      </c>
      <c r="R101" s="138">
        <v>45341</v>
      </c>
      <c r="S101" s="87">
        <v>8000000</v>
      </c>
      <c r="T101" s="88" t="s">
        <v>66</v>
      </c>
      <c r="U101" s="195">
        <v>36559959</v>
      </c>
      <c r="V101" s="93" t="s">
        <v>3512</v>
      </c>
      <c r="W101" s="193">
        <v>45341</v>
      </c>
      <c r="X101" s="193">
        <v>45341</v>
      </c>
      <c r="Y101" s="194" t="s">
        <v>74</v>
      </c>
      <c r="Z101" s="193">
        <v>45382</v>
      </c>
      <c r="AA101" s="93">
        <f t="shared" si="10"/>
        <v>41</v>
      </c>
      <c r="AB101" s="87">
        <v>0</v>
      </c>
      <c r="AC101" s="87">
        <v>0</v>
      </c>
      <c r="AD101" s="87">
        <v>0</v>
      </c>
      <c r="AE101" s="95" t="s">
        <v>74</v>
      </c>
      <c r="AF101" s="93">
        <f t="shared" si="11"/>
        <v>0</v>
      </c>
      <c r="AG101" s="87">
        <v>0</v>
      </c>
      <c r="AH101" s="87">
        <v>0</v>
      </c>
      <c r="AI101" s="95" t="s">
        <v>74</v>
      </c>
      <c r="AJ101" s="87">
        <v>0</v>
      </c>
      <c r="AK101" s="88" t="s">
        <v>74</v>
      </c>
      <c r="AL101" s="88" t="s">
        <v>74</v>
      </c>
      <c r="AM101" s="93">
        <f t="shared" si="12"/>
        <v>0</v>
      </c>
      <c r="AN101" s="93">
        <f>+K101+AC101-AH101</f>
        <v>8000000</v>
      </c>
      <c r="AO101" s="88" t="s">
        <v>85</v>
      </c>
      <c r="AP101" s="87">
        <v>0</v>
      </c>
      <c r="AQ101" s="88" t="s">
        <v>85</v>
      </c>
      <c r="AR101" s="87">
        <v>0</v>
      </c>
      <c r="AS101" s="95" t="s">
        <v>74</v>
      </c>
      <c r="AT101" s="117">
        <v>0</v>
      </c>
      <c r="AU101" s="126">
        <f t="shared" si="13"/>
        <v>8000000</v>
      </c>
      <c r="AV101" s="99">
        <f t="shared" si="14"/>
        <v>0</v>
      </c>
      <c r="AW101" s="96" t="s">
        <v>74</v>
      </c>
      <c r="AX101" s="88" t="s">
        <v>86</v>
      </c>
      <c r="AY101" s="93" t="s">
        <v>3559</v>
      </c>
      <c r="AZ101" s="85" t="s">
        <v>66</v>
      </c>
      <c r="BA101" s="85" t="s">
        <v>66</v>
      </c>
    </row>
    <row r="102" spans="2:53" x14ac:dyDescent="0.25">
      <c r="B102" s="85">
        <v>2024</v>
      </c>
      <c r="C102" s="85">
        <v>891780111</v>
      </c>
      <c r="D102" s="86" t="s">
        <v>64</v>
      </c>
      <c r="E102" s="93" t="s">
        <v>3558</v>
      </c>
      <c r="F102" s="93" t="s">
        <v>3557</v>
      </c>
      <c r="G102" s="88">
        <v>0</v>
      </c>
      <c r="H102" s="88" t="s">
        <v>72</v>
      </c>
      <c r="I102" s="87" t="s">
        <v>65</v>
      </c>
      <c r="J102" s="206" t="s">
        <v>3527</v>
      </c>
      <c r="K102" s="125">
        <v>8000000</v>
      </c>
      <c r="L102" s="85" t="s">
        <v>67</v>
      </c>
      <c r="M102" s="93" t="s">
        <v>3556</v>
      </c>
      <c r="N102" s="195">
        <v>12626997</v>
      </c>
      <c r="O102" s="91">
        <v>388</v>
      </c>
      <c r="P102" s="138">
        <v>45338</v>
      </c>
      <c r="Q102" s="91">
        <v>466800000</v>
      </c>
      <c r="R102" s="138">
        <v>45341</v>
      </c>
      <c r="S102" s="87">
        <v>8000000</v>
      </c>
      <c r="T102" s="88" t="s">
        <v>66</v>
      </c>
      <c r="U102" s="195">
        <v>36559959</v>
      </c>
      <c r="V102" s="93" t="s">
        <v>3512</v>
      </c>
      <c r="W102" s="193">
        <v>45341</v>
      </c>
      <c r="X102" s="193">
        <v>45341</v>
      </c>
      <c r="Y102" s="194" t="s">
        <v>74</v>
      </c>
      <c r="Z102" s="193">
        <v>45382</v>
      </c>
      <c r="AA102" s="93">
        <f t="shared" si="10"/>
        <v>41</v>
      </c>
      <c r="AB102" s="87">
        <v>0</v>
      </c>
      <c r="AC102" s="87">
        <v>0</v>
      </c>
      <c r="AD102" s="87">
        <v>1</v>
      </c>
      <c r="AE102" s="198">
        <v>45412</v>
      </c>
      <c r="AF102" s="93">
        <f t="shared" si="11"/>
        <v>30</v>
      </c>
      <c r="AG102" s="87">
        <v>0</v>
      </c>
      <c r="AH102" s="87">
        <v>0</v>
      </c>
      <c r="AI102" s="95" t="s">
        <v>74</v>
      </c>
      <c r="AJ102" s="87">
        <v>0</v>
      </c>
      <c r="AK102" s="88" t="s">
        <v>74</v>
      </c>
      <c r="AL102" s="88" t="s">
        <v>74</v>
      </c>
      <c r="AM102" s="93">
        <f t="shared" si="12"/>
        <v>0</v>
      </c>
      <c r="AN102" s="93">
        <f>+K102+AC102-AH102</f>
        <v>8000000</v>
      </c>
      <c r="AO102" s="88" t="s">
        <v>85</v>
      </c>
      <c r="AP102" s="87">
        <v>0</v>
      </c>
      <c r="AQ102" s="88" t="s">
        <v>85</v>
      </c>
      <c r="AR102" s="87">
        <v>0</v>
      </c>
      <c r="AS102" s="95" t="s">
        <v>74</v>
      </c>
      <c r="AT102" s="117">
        <v>0</v>
      </c>
      <c r="AU102" s="126">
        <f t="shared" si="13"/>
        <v>8000000</v>
      </c>
      <c r="AV102" s="99">
        <f t="shared" si="14"/>
        <v>0</v>
      </c>
      <c r="AW102" s="96" t="s">
        <v>74</v>
      </c>
      <c r="AX102" s="88" t="s">
        <v>86</v>
      </c>
      <c r="AY102" s="93" t="s">
        <v>3555</v>
      </c>
      <c r="AZ102" s="85" t="s">
        <v>66</v>
      </c>
      <c r="BA102" s="85" t="s">
        <v>66</v>
      </c>
    </row>
    <row r="103" spans="2:53" x14ac:dyDescent="0.25">
      <c r="B103" s="85">
        <v>2024</v>
      </c>
      <c r="C103" s="85">
        <v>891780111</v>
      </c>
      <c r="D103" s="86" t="s">
        <v>64</v>
      </c>
      <c r="E103" s="93" t="s">
        <v>3554</v>
      </c>
      <c r="F103" s="93" t="s">
        <v>3553</v>
      </c>
      <c r="G103" s="88">
        <v>0</v>
      </c>
      <c r="H103" s="88" t="s">
        <v>72</v>
      </c>
      <c r="I103" s="87" t="s">
        <v>65</v>
      </c>
      <c r="J103" s="206" t="s">
        <v>3514</v>
      </c>
      <c r="K103" s="125">
        <v>8000000</v>
      </c>
      <c r="L103" s="85" t="s">
        <v>67</v>
      </c>
      <c r="M103" s="93" t="s">
        <v>3552</v>
      </c>
      <c r="N103" s="195">
        <v>40937704</v>
      </c>
      <c r="O103" s="91">
        <v>388</v>
      </c>
      <c r="P103" s="138">
        <v>45338</v>
      </c>
      <c r="Q103" s="91">
        <v>466800000</v>
      </c>
      <c r="R103" s="138">
        <v>45341</v>
      </c>
      <c r="S103" s="87">
        <v>8000000</v>
      </c>
      <c r="T103" s="88" t="s">
        <v>66</v>
      </c>
      <c r="U103" s="195">
        <v>36559959</v>
      </c>
      <c r="V103" s="93" t="s">
        <v>3512</v>
      </c>
      <c r="W103" s="193">
        <v>45341</v>
      </c>
      <c r="X103" s="193">
        <v>45341</v>
      </c>
      <c r="Y103" s="194" t="s">
        <v>74</v>
      </c>
      <c r="Z103" s="193">
        <v>45382</v>
      </c>
      <c r="AA103" s="93">
        <f t="shared" si="10"/>
        <v>41</v>
      </c>
      <c r="AB103" s="87">
        <v>0</v>
      </c>
      <c r="AC103" s="87">
        <v>0</v>
      </c>
      <c r="AD103" s="87">
        <v>0</v>
      </c>
      <c r="AE103" s="95" t="s">
        <v>74</v>
      </c>
      <c r="AF103" s="93">
        <f t="shared" si="11"/>
        <v>0</v>
      </c>
      <c r="AG103" s="87">
        <v>0</v>
      </c>
      <c r="AH103" s="87">
        <v>0</v>
      </c>
      <c r="AI103" s="95" t="s">
        <v>74</v>
      </c>
      <c r="AJ103" s="87">
        <v>0</v>
      </c>
      <c r="AK103" s="88" t="s">
        <v>74</v>
      </c>
      <c r="AL103" s="88" t="s">
        <v>74</v>
      </c>
      <c r="AM103" s="93">
        <f t="shared" si="12"/>
        <v>0</v>
      </c>
      <c r="AN103" s="93">
        <f>+K103+AC103-AH103</f>
        <v>8000000</v>
      </c>
      <c r="AO103" s="88" t="s">
        <v>85</v>
      </c>
      <c r="AP103" s="87">
        <v>0</v>
      </c>
      <c r="AQ103" s="88" t="s">
        <v>85</v>
      </c>
      <c r="AR103" s="87">
        <v>0</v>
      </c>
      <c r="AS103" s="95" t="s">
        <v>74</v>
      </c>
      <c r="AT103" s="117">
        <v>0</v>
      </c>
      <c r="AU103" s="126">
        <f t="shared" si="13"/>
        <v>8000000</v>
      </c>
      <c r="AV103" s="99">
        <f t="shared" si="14"/>
        <v>0</v>
      </c>
      <c r="AW103" s="96" t="s">
        <v>74</v>
      </c>
      <c r="AX103" s="88" t="s">
        <v>86</v>
      </c>
      <c r="AY103" s="93" t="s">
        <v>3551</v>
      </c>
      <c r="AZ103" s="85" t="s">
        <v>66</v>
      </c>
      <c r="BA103" s="85" t="s">
        <v>66</v>
      </c>
    </row>
    <row r="104" spans="2:53" x14ac:dyDescent="0.25">
      <c r="B104" s="85">
        <v>2024</v>
      </c>
      <c r="C104" s="85">
        <v>891780111</v>
      </c>
      <c r="D104" s="86" t="s">
        <v>64</v>
      </c>
      <c r="E104" s="93" t="s">
        <v>3550</v>
      </c>
      <c r="F104" s="93" t="s">
        <v>3549</v>
      </c>
      <c r="G104" s="88">
        <v>0</v>
      </c>
      <c r="H104" s="88" t="s">
        <v>72</v>
      </c>
      <c r="I104" s="87" t="s">
        <v>65</v>
      </c>
      <c r="J104" s="206" t="s">
        <v>3548</v>
      </c>
      <c r="K104" s="125">
        <v>8000000</v>
      </c>
      <c r="L104" s="85" t="s">
        <v>67</v>
      </c>
      <c r="M104" s="93" t="s">
        <v>3547</v>
      </c>
      <c r="N104" s="195">
        <v>77038078</v>
      </c>
      <c r="O104" s="91">
        <v>388</v>
      </c>
      <c r="P104" s="138">
        <v>45338</v>
      </c>
      <c r="Q104" s="91">
        <v>466800000</v>
      </c>
      <c r="R104" s="138">
        <v>45341</v>
      </c>
      <c r="S104" s="87">
        <v>8000000</v>
      </c>
      <c r="T104" s="88" t="s">
        <v>66</v>
      </c>
      <c r="U104" s="195">
        <v>36559959</v>
      </c>
      <c r="V104" s="93" t="s">
        <v>3512</v>
      </c>
      <c r="W104" s="193">
        <v>45341</v>
      </c>
      <c r="X104" s="193">
        <v>45341</v>
      </c>
      <c r="Y104" s="194" t="s">
        <v>74</v>
      </c>
      <c r="Z104" s="193">
        <v>45382</v>
      </c>
      <c r="AA104" s="93">
        <f t="shared" ref="AA104:AA119" si="15">+IF(Y104="1800-01-01",Z104-X104,Z104-Y104)</f>
        <v>41</v>
      </c>
      <c r="AB104" s="87">
        <v>0</v>
      </c>
      <c r="AC104" s="87">
        <v>0</v>
      </c>
      <c r="AD104" s="87">
        <v>1</v>
      </c>
      <c r="AE104" s="198">
        <v>45412</v>
      </c>
      <c r="AF104" s="93">
        <f t="shared" ref="AF104:AF119" si="16">+IF(AE104="1800-01-01",0,AE104-Z104)</f>
        <v>30</v>
      </c>
      <c r="AG104" s="87">
        <v>0</v>
      </c>
      <c r="AH104" s="87">
        <v>0</v>
      </c>
      <c r="AI104" s="95" t="s">
        <v>74</v>
      </c>
      <c r="AJ104" s="87">
        <v>0</v>
      </c>
      <c r="AK104" s="88" t="s">
        <v>74</v>
      </c>
      <c r="AL104" s="88" t="s">
        <v>74</v>
      </c>
      <c r="AM104" s="93">
        <f t="shared" ref="AM104:AM119" si="17">+IF(AK104="1800-01-01",0,AL104-AK104)</f>
        <v>0</v>
      </c>
      <c r="AN104" s="93">
        <f>+K104+AC104-AH104</f>
        <v>8000000</v>
      </c>
      <c r="AO104" s="88" t="s">
        <v>85</v>
      </c>
      <c r="AP104" s="87">
        <v>0</v>
      </c>
      <c r="AQ104" s="88" t="s">
        <v>85</v>
      </c>
      <c r="AR104" s="87">
        <v>0</v>
      </c>
      <c r="AS104" s="95" t="s">
        <v>74</v>
      </c>
      <c r="AT104" s="117">
        <v>0</v>
      </c>
      <c r="AU104" s="126">
        <f t="shared" ref="AU104:AU119" si="18">AN104-AT104</f>
        <v>8000000</v>
      </c>
      <c r="AV104" s="99">
        <f t="shared" ref="AV104:AV119" si="19">+IFERROR(AT104/AN104,"_")</f>
        <v>0</v>
      </c>
      <c r="AW104" s="96" t="s">
        <v>74</v>
      </c>
      <c r="AX104" s="88" t="s">
        <v>86</v>
      </c>
      <c r="AY104" s="93" t="s">
        <v>3546</v>
      </c>
      <c r="AZ104" s="85" t="s">
        <v>66</v>
      </c>
      <c r="BA104" s="85" t="s">
        <v>66</v>
      </c>
    </row>
    <row r="105" spans="2:53" x14ac:dyDescent="0.25">
      <c r="B105" s="85">
        <v>2024</v>
      </c>
      <c r="C105" s="85">
        <v>891780111</v>
      </c>
      <c r="D105" s="86" t="s">
        <v>64</v>
      </c>
      <c r="E105" s="93" t="s">
        <v>3545</v>
      </c>
      <c r="F105" s="93" t="s">
        <v>3544</v>
      </c>
      <c r="G105" s="88">
        <v>0</v>
      </c>
      <c r="H105" s="88" t="s">
        <v>72</v>
      </c>
      <c r="I105" s="87" t="s">
        <v>65</v>
      </c>
      <c r="J105" s="206" t="s">
        <v>3527</v>
      </c>
      <c r="K105" s="125">
        <v>8000000</v>
      </c>
      <c r="L105" s="85" t="s">
        <v>67</v>
      </c>
      <c r="M105" s="93" t="s">
        <v>3543</v>
      </c>
      <c r="N105" s="195">
        <v>1118824714</v>
      </c>
      <c r="O105" s="91">
        <v>388</v>
      </c>
      <c r="P105" s="138">
        <v>45338</v>
      </c>
      <c r="Q105" s="91">
        <v>466800000</v>
      </c>
      <c r="R105" s="138">
        <v>45341</v>
      </c>
      <c r="S105" s="87">
        <v>8000000</v>
      </c>
      <c r="T105" s="88" t="s">
        <v>66</v>
      </c>
      <c r="U105" s="195">
        <v>36559959</v>
      </c>
      <c r="V105" s="93" t="s">
        <v>3512</v>
      </c>
      <c r="W105" s="193">
        <v>45341</v>
      </c>
      <c r="X105" s="193">
        <v>45341</v>
      </c>
      <c r="Y105" s="194" t="s">
        <v>74</v>
      </c>
      <c r="Z105" s="193">
        <v>45382</v>
      </c>
      <c r="AA105" s="93">
        <f t="shared" si="15"/>
        <v>41</v>
      </c>
      <c r="AB105" s="87">
        <v>0</v>
      </c>
      <c r="AC105" s="87">
        <v>0</v>
      </c>
      <c r="AD105" s="87">
        <v>0</v>
      </c>
      <c r="AE105" s="95" t="s">
        <v>74</v>
      </c>
      <c r="AF105" s="93">
        <f t="shared" si="16"/>
        <v>0</v>
      </c>
      <c r="AG105" s="87">
        <v>0</v>
      </c>
      <c r="AH105" s="87">
        <v>0</v>
      </c>
      <c r="AI105" s="95" t="s">
        <v>74</v>
      </c>
      <c r="AJ105" s="87">
        <v>0</v>
      </c>
      <c r="AK105" s="88" t="s">
        <v>74</v>
      </c>
      <c r="AL105" s="88" t="s">
        <v>74</v>
      </c>
      <c r="AM105" s="93">
        <f t="shared" si="17"/>
        <v>0</v>
      </c>
      <c r="AN105" s="93">
        <f>+K105+AC105-AH105</f>
        <v>8000000</v>
      </c>
      <c r="AO105" s="88" t="s">
        <v>85</v>
      </c>
      <c r="AP105" s="87">
        <v>0</v>
      </c>
      <c r="AQ105" s="88" t="s">
        <v>85</v>
      </c>
      <c r="AR105" s="87">
        <v>0</v>
      </c>
      <c r="AS105" s="95" t="s">
        <v>74</v>
      </c>
      <c r="AT105" s="117">
        <v>0</v>
      </c>
      <c r="AU105" s="126">
        <f t="shared" si="18"/>
        <v>8000000</v>
      </c>
      <c r="AV105" s="99">
        <f t="shared" si="19"/>
        <v>0</v>
      </c>
      <c r="AW105" s="96" t="s">
        <v>74</v>
      </c>
      <c r="AX105" s="88" t="s">
        <v>86</v>
      </c>
      <c r="AY105" s="93" t="s">
        <v>3542</v>
      </c>
      <c r="AZ105" s="85" t="s">
        <v>66</v>
      </c>
      <c r="BA105" s="85" t="s">
        <v>66</v>
      </c>
    </row>
    <row r="106" spans="2:53" x14ac:dyDescent="0.25">
      <c r="B106" s="85">
        <v>2024</v>
      </c>
      <c r="C106" s="85">
        <v>891780111</v>
      </c>
      <c r="D106" s="86" t="s">
        <v>64</v>
      </c>
      <c r="E106" s="93" t="s">
        <v>3541</v>
      </c>
      <c r="F106" s="93" t="s">
        <v>3540</v>
      </c>
      <c r="G106" s="88">
        <v>0</v>
      </c>
      <c r="H106" s="88" t="s">
        <v>72</v>
      </c>
      <c r="I106" s="87" t="s">
        <v>65</v>
      </c>
      <c r="J106" s="206" t="s">
        <v>3527</v>
      </c>
      <c r="K106" s="125">
        <v>8000000</v>
      </c>
      <c r="L106" s="85" t="s">
        <v>67</v>
      </c>
      <c r="M106" s="93" t="s">
        <v>3539</v>
      </c>
      <c r="N106" s="195">
        <v>1081806544</v>
      </c>
      <c r="O106" s="91">
        <v>388</v>
      </c>
      <c r="P106" s="138">
        <v>45338</v>
      </c>
      <c r="Q106" s="91">
        <v>466800000</v>
      </c>
      <c r="R106" s="138">
        <v>45341</v>
      </c>
      <c r="S106" s="87">
        <v>8000000</v>
      </c>
      <c r="T106" s="88" t="s">
        <v>66</v>
      </c>
      <c r="U106" s="195">
        <v>36559959</v>
      </c>
      <c r="V106" s="93" t="s">
        <v>3512</v>
      </c>
      <c r="W106" s="193">
        <v>45341</v>
      </c>
      <c r="X106" s="193">
        <v>45341</v>
      </c>
      <c r="Y106" s="194" t="s">
        <v>74</v>
      </c>
      <c r="Z106" s="193">
        <v>45382</v>
      </c>
      <c r="AA106" s="93">
        <f t="shared" si="15"/>
        <v>41</v>
      </c>
      <c r="AB106" s="87">
        <v>0</v>
      </c>
      <c r="AC106" s="87">
        <v>0</v>
      </c>
      <c r="AD106" s="87">
        <v>0</v>
      </c>
      <c r="AE106" s="95" t="s">
        <v>74</v>
      </c>
      <c r="AF106" s="93">
        <f t="shared" si="16"/>
        <v>0</v>
      </c>
      <c r="AG106" s="87">
        <v>0</v>
      </c>
      <c r="AH106" s="87">
        <v>0</v>
      </c>
      <c r="AI106" s="95" t="s">
        <v>74</v>
      </c>
      <c r="AJ106" s="87">
        <v>0</v>
      </c>
      <c r="AK106" s="88" t="s">
        <v>74</v>
      </c>
      <c r="AL106" s="88" t="s">
        <v>74</v>
      </c>
      <c r="AM106" s="93">
        <f t="shared" si="17"/>
        <v>0</v>
      </c>
      <c r="AN106" s="93">
        <f>+K106+AC106-AH106</f>
        <v>8000000</v>
      </c>
      <c r="AO106" s="88" t="s">
        <v>85</v>
      </c>
      <c r="AP106" s="87">
        <v>0</v>
      </c>
      <c r="AQ106" s="88" t="s">
        <v>85</v>
      </c>
      <c r="AR106" s="87">
        <v>0</v>
      </c>
      <c r="AS106" s="95" t="s">
        <v>74</v>
      </c>
      <c r="AT106" s="117">
        <v>0</v>
      </c>
      <c r="AU106" s="126">
        <f t="shared" si="18"/>
        <v>8000000</v>
      </c>
      <c r="AV106" s="99">
        <f t="shared" si="19"/>
        <v>0</v>
      </c>
      <c r="AW106" s="96" t="s">
        <v>74</v>
      </c>
      <c r="AX106" s="88" t="s">
        <v>86</v>
      </c>
      <c r="AY106" s="93" t="s">
        <v>3538</v>
      </c>
      <c r="AZ106" s="85" t="s">
        <v>66</v>
      </c>
      <c r="BA106" s="85" t="s">
        <v>66</v>
      </c>
    </row>
    <row r="107" spans="2:53" x14ac:dyDescent="0.25">
      <c r="B107" s="85">
        <v>2024</v>
      </c>
      <c r="C107" s="85">
        <v>891780111</v>
      </c>
      <c r="D107" s="86" t="s">
        <v>64</v>
      </c>
      <c r="E107" s="93" t="s">
        <v>3537</v>
      </c>
      <c r="F107" s="93" t="s">
        <v>3536</v>
      </c>
      <c r="G107" s="88">
        <v>0</v>
      </c>
      <c r="H107" s="88" t="s">
        <v>72</v>
      </c>
      <c r="I107" s="87" t="s">
        <v>65</v>
      </c>
      <c r="J107" s="206" t="s">
        <v>3527</v>
      </c>
      <c r="K107" s="125">
        <v>8000000</v>
      </c>
      <c r="L107" s="85" t="s">
        <v>67</v>
      </c>
      <c r="M107" s="93" t="s">
        <v>3535</v>
      </c>
      <c r="N107" s="195">
        <v>19640444</v>
      </c>
      <c r="O107" s="91">
        <v>388</v>
      </c>
      <c r="P107" s="138">
        <v>45338</v>
      </c>
      <c r="Q107" s="91">
        <v>466800000</v>
      </c>
      <c r="R107" s="138">
        <v>45341</v>
      </c>
      <c r="S107" s="87">
        <v>8000000</v>
      </c>
      <c r="T107" s="88" t="s">
        <v>66</v>
      </c>
      <c r="U107" s="195">
        <v>36559959</v>
      </c>
      <c r="V107" s="93" t="s">
        <v>3512</v>
      </c>
      <c r="W107" s="193">
        <v>45341</v>
      </c>
      <c r="X107" s="193">
        <v>45341</v>
      </c>
      <c r="Y107" s="194" t="s">
        <v>74</v>
      </c>
      <c r="Z107" s="193">
        <v>45382</v>
      </c>
      <c r="AA107" s="93">
        <f t="shared" si="15"/>
        <v>41</v>
      </c>
      <c r="AB107" s="87">
        <v>0</v>
      </c>
      <c r="AC107" s="87">
        <v>0</v>
      </c>
      <c r="AD107" s="87">
        <v>1</v>
      </c>
      <c r="AE107" s="198">
        <v>45412</v>
      </c>
      <c r="AF107" s="93">
        <f t="shared" si="16"/>
        <v>30</v>
      </c>
      <c r="AG107" s="87">
        <v>0</v>
      </c>
      <c r="AH107" s="87">
        <v>0</v>
      </c>
      <c r="AI107" s="95" t="s">
        <v>74</v>
      </c>
      <c r="AJ107" s="87">
        <v>0</v>
      </c>
      <c r="AK107" s="88" t="s">
        <v>74</v>
      </c>
      <c r="AL107" s="88" t="s">
        <v>74</v>
      </c>
      <c r="AM107" s="93">
        <f t="shared" si="17"/>
        <v>0</v>
      </c>
      <c r="AN107" s="93">
        <f>+K107+AC107-AH107</f>
        <v>8000000</v>
      </c>
      <c r="AO107" s="88" t="s">
        <v>85</v>
      </c>
      <c r="AP107" s="87">
        <v>0</v>
      </c>
      <c r="AQ107" s="88" t="s">
        <v>85</v>
      </c>
      <c r="AR107" s="87">
        <v>0</v>
      </c>
      <c r="AS107" s="95" t="s">
        <v>74</v>
      </c>
      <c r="AT107" s="117">
        <v>0</v>
      </c>
      <c r="AU107" s="126">
        <f t="shared" si="18"/>
        <v>8000000</v>
      </c>
      <c r="AV107" s="99">
        <f t="shared" si="19"/>
        <v>0</v>
      </c>
      <c r="AW107" s="96" t="s">
        <v>74</v>
      </c>
      <c r="AX107" s="88" t="s">
        <v>86</v>
      </c>
      <c r="AY107" s="93" t="s">
        <v>3534</v>
      </c>
      <c r="AZ107" s="85" t="s">
        <v>66</v>
      </c>
      <c r="BA107" s="85" t="s">
        <v>66</v>
      </c>
    </row>
    <row r="108" spans="2:53" x14ac:dyDescent="0.25">
      <c r="B108" s="85">
        <v>2024</v>
      </c>
      <c r="C108" s="85">
        <v>891780111</v>
      </c>
      <c r="D108" s="86" t="s">
        <v>64</v>
      </c>
      <c r="E108" s="93" t="s">
        <v>3533</v>
      </c>
      <c r="F108" s="93" t="s">
        <v>3532</v>
      </c>
      <c r="G108" s="88">
        <v>0</v>
      </c>
      <c r="H108" s="88" t="s">
        <v>72</v>
      </c>
      <c r="I108" s="87" t="s">
        <v>65</v>
      </c>
      <c r="J108" s="206" t="s">
        <v>3527</v>
      </c>
      <c r="K108" s="125">
        <v>8000000</v>
      </c>
      <c r="L108" s="85" t="s">
        <v>67</v>
      </c>
      <c r="M108" s="93" t="s">
        <v>3531</v>
      </c>
      <c r="N108" s="195">
        <v>19603634</v>
      </c>
      <c r="O108" s="91">
        <v>388</v>
      </c>
      <c r="P108" s="138">
        <v>45338</v>
      </c>
      <c r="Q108" s="91">
        <v>466800000</v>
      </c>
      <c r="R108" s="138">
        <v>45341</v>
      </c>
      <c r="S108" s="87">
        <v>8000000</v>
      </c>
      <c r="T108" s="88" t="s">
        <v>66</v>
      </c>
      <c r="U108" s="195">
        <v>36559959</v>
      </c>
      <c r="V108" s="93" t="s">
        <v>3512</v>
      </c>
      <c r="W108" s="193">
        <v>45341</v>
      </c>
      <c r="X108" s="193">
        <v>45341</v>
      </c>
      <c r="Y108" s="194" t="s">
        <v>74</v>
      </c>
      <c r="Z108" s="193">
        <v>45382</v>
      </c>
      <c r="AA108" s="93">
        <f t="shared" si="15"/>
        <v>41</v>
      </c>
      <c r="AB108" s="87">
        <v>0</v>
      </c>
      <c r="AC108" s="87">
        <v>0</v>
      </c>
      <c r="AD108" s="87">
        <v>0</v>
      </c>
      <c r="AE108" s="95" t="s">
        <v>74</v>
      </c>
      <c r="AF108" s="93">
        <f t="shared" si="16"/>
        <v>0</v>
      </c>
      <c r="AG108" s="87">
        <v>0</v>
      </c>
      <c r="AH108" s="87">
        <v>0</v>
      </c>
      <c r="AI108" s="95" t="s">
        <v>74</v>
      </c>
      <c r="AJ108" s="87">
        <v>0</v>
      </c>
      <c r="AK108" s="88" t="s">
        <v>74</v>
      </c>
      <c r="AL108" s="88" t="s">
        <v>74</v>
      </c>
      <c r="AM108" s="93">
        <f t="shared" si="17"/>
        <v>0</v>
      </c>
      <c r="AN108" s="93">
        <f>+K108+AC108-AH108</f>
        <v>8000000</v>
      </c>
      <c r="AO108" s="88" t="s">
        <v>85</v>
      </c>
      <c r="AP108" s="87">
        <v>0</v>
      </c>
      <c r="AQ108" s="88" t="s">
        <v>85</v>
      </c>
      <c r="AR108" s="87">
        <v>0</v>
      </c>
      <c r="AS108" s="95" t="s">
        <v>74</v>
      </c>
      <c r="AT108" s="117">
        <v>0</v>
      </c>
      <c r="AU108" s="126">
        <f t="shared" si="18"/>
        <v>8000000</v>
      </c>
      <c r="AV108" s="99">
        <f t="shared" si="19"/>
        <v>0</v>
      </c>
      <c r="AW108" s="96" t="s">
        <v>74</v>
      </c>
      <c r="AX108" s="88" t="s">
        <v>86</v>
      </c>
      <c r="AY108" s="93" t="s">
        <v>3530</v>
      </c>
      <c r="AZ108" s="85" t="s">
        <v>66</v>
      </c>
      <c r="BA108" s="85" t="s">
        <v>66</v>
      </c>
    </row>
    <row r="109" spans="2:53" x14ac:dyDescent="0.25">
      <c r="B109" s="85">
        <v>2024</v>
      </c>
      <c r="C109" s="85">
        <v>891780111</v>
      </c>
      <c r="D109" s="86" t="s">
        <v>64</v>
      </c>
      <c r="E109" s="93" t="s">
        <v>3529</v>
      </c>
      <c r="F109" s="93" t="s">
        <v>3528</v>
      </c>
      <c r="G109" s="88">
        <v>0</v>
      </c>
      <c r="H109" s="88" t="s">
        <v>72</v>
      </c>
      <c r="I109" s="87" t="s">
        <v>65</v>
      </c>
      <c r="J109" s="206" t="s">
        <v>3527</v>
      </c>
      <c r="K109" s="125">
        <v>8000000</v>
      </c>
      <c r="L109" s="85" t="s">
        <v>67</v>
      </c>
      <c r="M109" s="93" t="s">
        <v>3526</v>
      </c>
      <c r="N109" s="195">
        <v>85443053</v>
      </c>
      <c r="O109" s="91">
        <v>388</v>
      </c>
      <c r="P109" s="138">
        <v>45338</v>
      </c>
      <c r="Q109" s="91">
        <v>466800000</v>
      </c>
      <c r="R109" s="138">
        <v>45341</v>
      </c>
      <c r="S109" s="87">
        <v>8000000</v>
      </c>
      <c r="T109" s="88" t="s">
        <v>66</v>
      </c>
      <c r="U109" s="195">
        <v>36559959</v>
      </c>
      <c r="V109" s="93" t="s">
        <v>3512</v>
      </c>
      <c r="W109" s="193">
        <v>45341</v>
      </c>
      <c r="X109" s="193">
        <v>45341</v>
      </c>
      <c r="Y109" s="194" t="s">
        <v>74</v>
      </c>
      <c r="Z109" s="193">
        <v>45382</v>
      </c>
      <c r="AA109" s="93">
        <f t="shared" si="15"/>
        <v>41</v>
      </c>
      <c r="AB109" s="87">
        <v>0</v>
      </c>
      <c r="AC109" s="87">
        <v>0</v>
      </c>
      <c r="AD109" s="87">
        <v>0</v>
      </c>
      <c r="AE109" s="95" t="s">
        <v>74</v>
      </c>
      <c r="AF109" s="93">
        <f t="shared" si="16"/>
        <v>0</v>
      </c>
      <c r="AG109" s="87">
        <v>0</v>
      </c>
      <c r="AH109" s="87">
        <v>0</v>
      </c>
      <c r="AI109" s="95" t="s">
        <v>74</v>
      </c>
      <c r="AJ109" s="87">
        <v>0</v>
      </c>
      <c r="AK109" s="88" t="s">
        <v>74</v>
      </c>
      <c r="AL109" s="88" t="s">
        <v>74</v>
      </c>
      <c r="AM109" s="93">
        <f t="shared" si="17"/>
        <v>0</v>
      </c>
      <c r="AN109" s="93">
        <f>+K109+AC109-AH109</f>
        <v>8000000</v>
      </c>
      <c r="AO109" s="88" t="s">
        <v>85</v>
      </c>
      <c r="AP109" s="87">
        <v>0</v>
      </c>
      <c r="AQ109" s="88" t="s">
        <v>85</v>
      </c>
      <c r="AR109" s="87">
        <v>0</v>
      </c>
      <c r="AS109" s="95" t="s">
        <v>74</v>
      </c>
      <c r="AT109" s="117">
        <v>0</v>
      </c>
      <c r="AU109" s="126">
        <f t="shared" si="18"/>
        <v>8000000</v>
      </c>
      <c r="AV109" s="99">
        <f t="shared" si="19"/>
        <v>0</v>
      </c>
      <c r="AW109" s="96" t="s">
        <v>74</v>
      </c>
      <c r="AX109" s="88" t="s">
        <v>86</v>
      </c>
      <c r="AY109" s="93" t="s">
        <v>3525</v>
      </c>
      <c r="AZ109" s="85" t="s">
        <v>66</v>
      </c>
      <c r="BA109" s="85" t="s">
        <v>66</v>
      </c>
    </row>
    <row r="110" spans="2:53" x14ac:dyDescent="0.25">
      <c r="B110" s="85">
        <v>2024</v>
      </c>
      <c r="C110" s="85">
        <v>891780111</v>
      </c>
      <c r="D110" s="86" t="s">
        <v>64</v>
      </c>
      <c r="E110" s="93" t="s">
        <v>3524</v>
      </c>
      <c r="F110" s="93" t="s">
        <v>3523</v>
      </c>
      <c r="G110" s="88">
        <v>0</v>
      </c>
      <c r="H110" s="88" t="s">
        <v>72</v>
      </c>
      <c r="I110" s="87" t="s">
        <v>65</v>
      </c>
      <c r="J110" s="206" t="s">
        <v>3514</v>
      </c>
      <c r="K110" s="125">
        <v>8000000</v>
      </c>
      <c r="L110" s="85" t="s">
        <v>67</v>
      </c>
      <c r="M110" s="93" t="s">
        <v>3522</v>
      </c>
      <c r="N110" s="195">
        <v>19601556</v>
      </c>
      <c r="O110" s="91">
        <v>388</v>
      </c>
      <c r="P110" s="138">
        <v>45338</v>
      </c>
      <c r="Q110" s="91">
        <v>466800000</v>
      </c>
      <c r="R110" s="138">
        <v>45341</v>
      </c>
      <c r="S110" s="87">
        <v>8000000</v>
      </c>
      <c r="T110" s="88" t="s">
        <v>66</v>
      </c>
      <c r="U110" s="195">
        <v>36559959</v>
      </c>
      <c r="V110" s="93" t="s">
        <v>3512</v>
      </c>
      <c r="W110" s="193">
        <v>45341</v>
      </c>
      <c r="X110" s="193">
        <v>45341</v>
      </c>
      <c r="Y110" s="194" t="s">
        <v>74</v>
      </c>
      <c r="Z110" s="193">
        <v>45382</v>
      </c>
      <c r="AA110" s="93">
        <f t="shared" si="15"/>
        <v>41</v>
      </c>
      <c r="AB110" s="87">
        <v>0</v>
      </c>
      <c r="AC110" s="87">
        <v>0</v>
      </c>
      <c r="AD110" s="87">
        <v>0</v>
      </c>
      <c r="AE110" s="95" t="s">
        <v>74</v>
      </c>
      <c r="AF110" s="93">
        <f t="shared" si="16"/>
        <v>0</v>
      </c>
      <c r="AG110" s="87">
        <v>0</v>
      </c>
      <c r="AH110" s="87">
        <v>0</v>
      </c>
      <c r="AI110" s="95" t="s">
        <v>74</v>
      </c>
      <c r="AJ110" s="87">
        <v>0</v>
      </c>
      <c r="AK110" s="88" t="s">
        <v>74</v>
      </c>
      <c r="AL110" s="88" t="s">
        <v>74</v>
      </c>
      <c r="AM110" s="93">
        <f t="shared" si="17"/>
        <v>0</v>
      </c>
      <c r="AN110" s="93">
        <f>+K110+AC110-AH110</f>
        <v>8000000</v>
      </c>
      <c r="AO110" s="88" t="s">
        <v>85</v>
      </c>
      <c r="AP110" s="87">
        <v>0</v>
      </c>
      <c r="AQ110" s="88" t="s">
        <v>85</v>
      </c>
      <c r="AR110" s="87">
        <v>0</v>
      </c>
      <c r="AS110" s="95" t="s">
        <v>74</v>
      </c>
      <c r="AT110" s="117">
        <v>0</v>
      </c>
      <c r="AU110" s="126">
        <f t="shared" si="18"/>
        <v>8000000</v>
      </c>
      <c r="AV110" s="99">
        <f t="shared" si="19"/>
        <v>0</v>
      </c>
      <c r="AW110" s="96" t="s">
        <v>74</v>
      </c>
      <c r="AX110" s="88" t="s">
        <v>86</v>
      </c>
      <c r="AY110" s="93" t="s">
        <v>3521</v>
      </c>
      <c r="AZ110" s="85" t="s">
        <v>66</v>
      </c>
      <c r="BA110" s="85" t="s">
        <v>66</v>
      </c>
    </row>
    <row r="111" spans="2:53" x14ac:dyDescent="0.25">
      <c r="B111" s="85">
        <v>2024</v>
      </c>
      <c r="C111" s="85">
        <v>891780111</v>
      </c>
      <c r="D111" s="86" t="s">
        <v>64</v>
      </c>
      <c r="E111" s="93" t="s">
        <v>3520</v>
      </c>
      <c r="F111" s="93" t="s">
        <v>3519</v>
      </c>
      <c r="G111" s="88">
        <v>0</v>
      </c>
      <c r="H111" s="88" t="s">
        <v>72</v>
      </c>
      <c r="I111" s="87" t="s">
        <v>65</v>
      </c>
      <c r="J111" s="206" t="s">
        <v>3514</v>
      </c>
      <c r="K111" s="125">
        <v>8000000</v>
      </c>
      <c r="L111" s="85" t="s">
        <v>67</v>
      </c>
      <c r="M111" s="93" t="s">
        <v>3518</v>
      </c>
      <c r="N111" s="195">
        <v>85167700</v>
      </c>
      <c r="O111" s="91">
        <v>388</v>
      </c>
      <c r="P111" s="138">
        <v>45338</v>
      </c>
      <c r="Q111" s="91">
        <v>466800000</v>
      </c>
      <c r="R111" s="138">
        <v>45341</v>
      </c>
      <c r="S111" s="87">
        <v>8000000</v>
      </c>
      <c r="T111" s="88" t="s">
        <v>66</v>
      </c>
      <c r="U111" s="195">
        <v>36559959</v>
      </c>
      <c r="V111" s="93" t="s">
        <v>3512</v>
      </c>
      <c r="W111" s="193">
        <v>45341</v>
      </c>
      <c r="X111" s="193">
        <v>45341</v>
      </c>
      <c r="Y111" s="194" t="s">
        <v>74</v>
      </c>
      <c r="Z111" s="193">
        <v>45382</v>
      </c>
      <c r="AA111" s="93">
        <f t="shared" si="15"/>
        <v>41</v>
      </c>
      <c r="AB111" s="87">
        <v>0</v>
      </c>
      <c r="AC111" s="87">
        <v>0</v>
      </c>
      <c r="AD111" s="87">
        <v>0</v>
      </c>
      <c r="AE111" s="95" t="s">
        <v>74</v>
      </c>
      <c r="AF111" s="93">
        <f t="shared" si="16"/>
        <v>0</v>
      </c>
      <c r="AG111" s="87">
        <v>0</v>
      </c>
      <c r="AH111" s="87">
        <v>0</v>
      </c>
      <c r="AI111" s="95" t="s">
        <v>74</v>
      </c>
      <c r="AJ111" s="87">
        <v>0</v>
      </c>
      <c r="AK111" s="88" t="s">
        <v>74</v>
      </c>
      <c r="AL111" s="88" t="s">
        <v>74</v>
      </c>
      <c r="AM111" s="93">
        <f t="shared" si="17"/>
        <v>0</v>
      </c>
      <c r="AN111" s="93">
        <f>+K111+AC111-AH111</f>
        <v>8000000</v>
      </c>
      <c r="AO111" s="88" t="s">
        <v>85</v>
      </c>
      <c r="AP111" s="87">
        <v>0</v>
      </c>
      <c r="AQ111" s="88" t="s">
        <v>85</v>
      </c>
      <c r="AR111" s="87">
        <v>0</v>
      </c>
      <c r="AS111" s="95" t="s">
        <v>74</v>
      </c>
      <c r="AT111" s="117">
        <v>0</v>
      </c>
      <c r="AU111" s="126">
        <f t="shared" si="18"/>
        <v>8000000</v>
      </c>
      <c r="AV111" s="99">
        <f t="shared" si="19"/>
        <v>0</v>
      </c>
      <c r="AW111" s="96" t="s">
        <v>74</v>
      </c>
      <c r="AX111" s="88" t="s">
        <v>86</v>
      </c>
      <c r="AY111" s="93" t="s">
        <v>3517</v>
      </c>
      <c r="AZ111" s="85" t="s">
        <v>66</v>
      </c>
      <c r="BA111" s="85" t="s">
        <v>66</v>
      </c>
    </row>
    <row r="112" spans="2:53" x14ac:dyDescent="0.25">
      <c r="B112" s="85">
        <v>2024</v>
      </c>
      <c r="C112" s="85">
        <v>891780111</v>
      </c>
      <c r="D112" s="86" t="s">
        <v>64</v>
      </c>
      <c r="E112" s="93" t="s">
        <v>3516</v>
      </c>
      <c r="F112" s="93" t="s">
        <v>3515</v>
      </c>
      <c r="G112" s="88">
        <v>0</v>
      </c>
      <c r="H112" s="88" t="s">
        <v>72</v>
      </c>
      <c r="I112" s="87" t="s">
        <v>65</v>
      </c>
      <c r="J112" s="206" t="s">
        <v>3514</v>
      </c>
      <c r="K112" s="125">
        <v>8000000</v>
      </c>
      <c r="L112" s="85" t="s">
        <v>67</v>
      </c>
      <c r="M112" s="93" t="s">
        <v>3513</v>
      </c>
      <c r="N112" s="195">
        <v>12550984</v>
      </c>
      <c r="O112" s="91">
        <v>388</v>
      </c>
      <c r="P112" s="138">
        <v>45338</v>
      </c>
      <c r="Q112" s="91">
        <v>466800000</v>
      </c>
      <c r="R112" s="138">
        <v>45342</v>
      </c>
      <c r="S112" s="87">
        <v>8000000</v>
      </c>
      <c r="T112" s="88" t="s">
        <v>66</v>
      </c>
      <c r="U112" s="195">
        <v>36559959</v>
      </c>
      <c r="V112" s="93" t="s">
        <v>3512</v>
      </c>
      <c r="W112" s="193">
        <v>45342</v>
      </c>
      <c r="X112" s="193">
        <v>45342</v>
      </c>
      <c r="Y112" s="194" t="s">
        <v>74</v>
      </c>
      <c r="Z112" s="193">
        <v>45382</v>
      </c>
      <c r="AA112" s="93">
        <f t="shared" si="15"/>
        <v>40</v>
      </c>
      <c r="AB112" s="87">
        <v>0</v>
      </c>
      <c r="AC112" s="87">
        <v>0</v>
      </c>
      <c r="AD112" s="87">
        <v>0</v>
      </c>
      <c r="AE112" s="95" t="s">
        <v>74</v>
      </c>
      <c r="AF112" s="93">
        <f t="shared" si="16"/>
        <v>0</v>
      </c>
      <c r="AG112" s="87">
        <v>0</v>
      </c>
      <c r="AH112" s="87">
        <v>0</v>
      </c>
      <c r="AI112" s="95" t="s">
        <v>74</v>
      </c>
      <c r="AJ112" s="87">
        <v>0</v>
      </c>
      <c r="AK112" s="88" t="s">
        <v>74</v>
      </c>
      <c r="AL112" s="88" t="s">
        <v>74</v>
      </c>
      <c r="AM112" s="93">
        <f t="shared" si="17"/>
        <v>0</v>
      </c>
      <c r="AN112" s="93">
        <f>+K112+AC112-AH112</f>
        <v>8000000</v>
      </c>
      <c r="AO112" s="88" t="s">
        <v>85</v>
      </c>
      <c r="AP112" s="87">
        <v>0</v>
      </c>
      <c r="AQ112" s="88" t="s">
        <v>85</v>
      </c>
      <c r="AR112" s="87">
        <v>0</v>
      </c>
      <c r="AS112" s="95" t="s">
        <v>74</v>
      </c>
      <c r="AT112" s="117">
        <v>0</v>
      </c>
      <c r="AU112" s="126">
        <f t="shared" si="18"/>
        <v>8000000</v>
      </c>
      <c r="AV112" s="99">
        <f t="shared" si="19"/>
        <v>0</v>
      </c>
      <c r="AW112" s="96" t="s">
        <v>74</v>
      </c>
      <c r="AX112" s="88" t="s">
        <v>86</v>
      </c>
      <c r="AY112" s="93" t="s">
        <v>3511</v>
      </c>
      <c r="AZ112" s="85" t="s">
        <v>66</v>
      </c>
      <c r="BA112" s="85" t="s">
        <v>66</v>
      </c>
    </row>
    <row r="113" spans="2:53" x14ac:dyDescent="0.25">
      <c r="B113" s="85">
        <v>2024</v>
      </c>
      <c r="C113" s="85">
        <v>891780111</v>
      </c>
      <c r="D113" s="86" t="s">
        <v>64</v>
      </c>
      <c r="E113" s="93" t="s">
        <v>3510</v>
      </c>
      <c r="F113" s="93" t="s">
        <v>3509</v>
      </c>
      <c r="G113" s="196">
        <v>2022000100019</v>
      </c>
      <c r="H113" s="88" t="s">
        <v>72</v>
      </c>
      <c r="I113" s="87" t="s">
        <v>65</v>
      </c>
      <c r="J113" s="206" t="s">
        <v>3508</v>
      </c>
      <c r="K113" s="125">
        <v>7897725</v>
      </c>
      <c r="L113" s="85" t="s">
        <v>67</v>
      </c>
      <c r="M113" s="93" t="s">
        <v>3507</v>
      </c>
      <c r="N113" s="195">
        <v>19594169</v>
      </c>
      <c r="O113" s="91">
        <v>172</v>
      </c>
      <c r="P113" s="138">
        <v>45329</v>
      </c>
      <c r="Q113" s="91">
        <v>129204526</v>
      </c>
      <c r="R113" s="138">
        <v>45343</v>
      </c>
      <c r="S113" s="87">
        <v>7897725</v>
      </c>
      <c r="T113" s="88" t="s">
        <v>66</v>
      </c>
      <c r="U113" s="195">
        <v>85468582</v>
      </c>
      <c r="V113" s="93" t="s">
        <v>3481</v>
      </c>
      <c r="W113" s="193">
        <v>45342</v>
      </c>
      <c r="X113" s="193">
        <v>45343</v>
      </c>
      <c r="Y113" s="194" t="s">
        <v>74</v>
      </c>
      <c r="Z113" s="193">
        <v>45473</v>
      </c>
      <c r="AA113" s="93">
        <f t="shared" si="15"/>
        <v>130</v>
      </c>
      <c r="AB113" s="87">
        <v>0</v>
      </c>
      <c r="AC113" s="87">
        <v>0</v>
      </c>
      <c r="AD113" s="87">
        <v>0</v>
      </c>
      <c r="AE113" s="95" t="s">
        <v>74</v>
      </c>
      <c r="AF113" s="93">
        <f t="shared" si="16"/>
        <v>0</v>
      </c>
      <c r="AG113" s="87">
        <v>0</v>
      </c>
      <c r="AH113" s="87">
        <v>0</v>
      </c>
      <c r="AI113" s="95" t="s">
        <v>74</v>
      </c>
      <c r="AJ113" s="87">
        <v>0</v>
      </c>
      <c r="AK113" s="88" t="s">
        <v>74</v>
      </c>
      <c r="AL113" s="88" t="s">
        <v>74</v>
      </c>
      <c r="AM113" s="93">
        <f t="shared" si="17"/>
        <v>0</v>
      </c>
      <c r="AN113" s="93">
        <f>+K113+AC113-AH113</f>
        <v>7897725</v>
      </c>
      <c r="AO113" s="88" t="s">
        <v>85</v>
      </c>
      <c r="AP113" s="87">
        <v>0</v>
      </c>
      <c r="AQ113" s="88" t="s">
        <v>85</v>
      </c>
      <c r="AR113" s="87">
        <v>0</v>
      </c>
      <c r="AS113" s="95" t="s">
        <v>74</v>
      </c>
      <c r="AT113" s="117">
        <v>0</v>
      </c>
      <c r="AU113" s="126">
        <f t="shared" si="18"/>
        <v>7897725</v>
      </c>
      <c r="AV113" s="99">
        <f t="shared" si="19"/>
        <v>0</v>
      </c>
      <c r="AW113" s="96" t="s">
        <v>74</v>
      </c>
      <c r="AX113" s="88" t="s">
        <v>86</v>
      </c>
      <c r="AY113" s="93" t="s">
        <v>3506</v>
      </c>
      <c r="AZ113" s="85" t="s">
        <v>66</v>
      </c>
      <c r="BA113" s="85" t="s">
        <v>66</v>
      </c>
    </row>
    <row r="114" spans="2:53" x14ac:dyDescent="0.25">
      <c r="B114" s="85">
        <v>2024</v>
      </c>
      <c r="C114" s="85">
        <v>891780111</v>
      </c>
      <c r="D114" s="86" t="s">
        <v>64</v>
      </c>
      <c r="E114" s="93" t="s">
        <v>3505</v>
      </c>
      <c r="F114" s="93" t="s">
        <v>3504</v>
      </c>
      <c r="G114" s="196">
        <v>2022000100019</v>
      </c>
      <c r="H114" s="88" t="s">
        <v>72</v>
      </c>
      <c r="I114" s="87" t="s">
        <v>65</v>
      </c>
      <c r="J114" s="206" t="s">
        <v>3503</v>
      </c>
      <c r="K114" s="125">
        <v>7897725</v>
      </c>
      <c r="L114" s="85" t="s">
        <v>67</v>
      </c>
      <c r="M114" s="93" t="s">
        <v>3502</v>
      </c>
      <c r="N114" s="195">
        <v>17958170</v>
      </c>
      <c r="O114" s="91">
        <v>172</v>
      </c>
      <c r="P114" s="138">
        <v>45329</v>
      </c>
      <c r="Q114" s="91">
        <v>129204526</v>
      </c>
      <c r="R114" s="138">
        <v>45345</v>
      </c>
      <c r="S114" s="87">
        <v>7897725</v>
      </c>
      <c r="T114" s="88" t="s">
        <v>66</v>
      </c>
      <c r="U114" s="195">
        <v>85468582</v>
      </c>
      <c r="V114" s="93" t="s">
        <v>3481</v>
      </c>
      <c r="W114" s="193">
        <v>45345</v>
      </c>
      <c r="X114" s="193">
        <v>45345</v>
      </c>
      <c r="Y114" s="194" t="s">
        <v>74</v>
      </c>
      <c r="Z114" s="193">
        <v>45473</v>
      </c>
      <c r="AA114" s="93">
        <f t="shared" si="15"/>
        <v>128</v>
      </c>
      <c r="AB114" s="87">
        <v>0</v>
      </c>
      <c r="AC114" s="87">
        <v>0</v>
      </c>
      <c r="AD114" s="87">
        <v>0</v>
      </c>
      <c r="AE114" s="95" t="s">
        <v>74</v>
      </c>
      <c r="AF114" s="93">
        <f t="shared" si="16"/>
        <v>0</v>
      </c>
      <c r="AG114" s="87">
        <v>0</v>
      </c>
      <c r="AH114" s="87">
        <v>0</v>
      </c>
      <c r="AI114" s="95" t="s">
        <v>74</v>
      </c>
      <c r="AJ114" s="87">
        <v>0</v>
      </c>
      <c r="AK114" s="88" t="s">
        <v>74</v>
      </c>
      <c r="AL114" s="88" t="s">
        <v>74</v>
      </c>
      <c r="AM114" s="93">
        <f t="shared" si="17"/>
        <v>0</v>
      </c>
      <c r="AN114" s="93">
        <f>+K114+AC114-AH114</f>
        <v>7897725</v>
      </c>
      <c r="AO114" s="88" t="s">
        <v>85</v>
      </c>
      <c r="AP114" s="87">
        <v>0</v>
      </c>
      <c r="AQ114" s="88" t="s">
        <v>85</v>
      </c>
      <c r="AR114" s="87">
        <v>0</v>
      </c>
      <c r="AS114" s="95" t="s">
        <v>74</v>
      </c>
      <c r="AT114" s="117">
        <v>0</v>
      </c>
      <c r="AU114" s="126">
        <f t="shared" si="18"/>
        <v>7897725</v>
      </c>
      <c r="AV114" s="99">
        <f t="shared" si="19"/>
        <v>0</v>
      </c>
      <c r="AW114" s="96" t="s">
        <v>74</v>
      </c>
      <c r="AX114" s="88" t="s">
        <v>86</v>
      </c>
      <c r="AY114" s="93" t="s">
        <v>3501</v>
      </c>
      <c r="AZ114" s="85" t="s">
        <v>66</v>
      </c>
      <c r="BA114" s="85" t="s">
        <v>66</v>
      </c>
    </row>
    <row r="115" spans="2:53" x14ac:dyDescent="0.25">
      <c r="B115" s="85">
        <v>2024</v>
      </c>
      <c r="C115" s="85">
        <v>891780111</v>
      </c>
      <c r="D115" s="86" t="s">
        <v>64</v>
      </c>
      <c r="E115" s="93" t="s">
        <v>3500</v>
      </c>
      <c r="F115" s="93" t="s">
        <v>3499</v>
      </c>
      <c r="G115" s="196">
        <v>2022000100019</v>
      </c>
      <c r="H115" s="88" t="s">
        <v>72</v>
      </c>
      <c r="I115" s="87" t="s">
        <v>65</v>
      </c>
      <c r="J115" s="206" t="s">
        <v>3498</v>
      </c>
      <c r="K115" s="125">
        <v>7897725</v>
      </c>
      <c r="L115" s="85" t="s">
        <v>67</v>
      </c>
      <c r="M115" s="93" t="s">
        <v>3497</v>
      </c>
      <c r="N115" s="195">
        <v>85050226</v>
      </c>
      <c r="O115" s="91">
        <v>172</v>
      </c>
      <c r="P115" s="138">
        <v>45329</v>
      </c>
      <c r="Q115" s="91">
        <v>129204526</v>
      </c>
      <c r="R115" s="138">
        <v>45345</v>
      </c>
      <c r="S115" s="87">
        <v>7897725</v>
      </c>
      <c r="T115" s="88" t="s">
        <v>66</v>
      </c>
      <c r="U115" s="195">
        <v>85468582</v>
      </c>
      <c r="V115" s="93" t="s">
        <v>3481</v>
      </c>
      <c r="W115" s="193">
        <v>45345</v>
      </c>
      <c r="X115" s="193">
        <v>45345</v>
      </c>
      <c r="Y115" s="194" t="s">
        <v>74</v>
      </c>
      <c r="Z115" s="193">
        <v>45473</v>
      </c>
      <c r="AA115" s="93">
        <f t="shared" si="15"/>
        <v>128</v>
      </c>
      <c r="AB115" s="87">
        <v>0</v>
      </c>
      <c r="AC115" s="87">
        <v>0</v>
      </c>
      <c r="AD115" s="87">
        <v>0</v>
      </c>
      <c r="AE115" s="95" t="s">
        <v>74</v>
      </c>
      <c r="AF115" s="93">
        <f t="shared" si="16"/>
        <v>0</v>
      </c>
      <c r="AG115" s="87">
        <v>0</v>
      </c>
      <c r="AH115" s="87">
        <v>0</v>
      </c>
      <c r="AI115" s="95" t="s">
        <v>74</v>
      </c>
      <c r="AJ115" s="87">
        <v>0</v>
      </c>
      <c r="AK115" s="88" t="s">
        <v>74</v>
      </c>
      <c r="AL115" s="88" t="s">
        <v>74</v>
      </c>
      <c r="AM115" s="93">
        <f t="shared" si="17"/>
        <v>0</v>
      </c>
      <c r="AN115" s="93">
        <f>+K115+AC115-AH115</f>
        <v>7897725</v>
      </c>
      <c r="AO115" s="88" t="s">
        <v>85</v>
      </c>
      <c r="AP115" s="87">
        <v>0</v>
      </c>
      <c r="AQ115" s="88" t="s">
        <v>85</v>
      </c>
      <c r="AR115" s="87">
        <v>0</v>
      </c>
      <c r="AS115" s="95" t="s">
        <v>74</v>
      </c>
      <c r="AT115" s="117">
        <v>0</v>
      </c>
      <c r="AU115" s="126">
        <f t="shared" si="18"/>
        <v>7897725</v>
      </c>
      <c r="AV115" s="99">
        <f t="shared" si="19"/>
        <v>0</v>
      </c>
      <c r="AW115" s="96" t="s">
        <v>74</v>
      </c>
      <c r="AX115" s="88" t="s">
        <v>86</v>
      </c>
      <c r="AY115" s="93" t="s">
        <v>3496</v>
      </c>
      <c r="AZ115" s="85" t="s">
        <v>66</v>
      </c>
      <c r="BA115" s="85" t="s">
        <v>66</v>
      </c>
    </row>
    <row r="116" spans="2:53" x14ac:dyDescent="0.25">
      <c r="B116" s="85">
        <v>2024</v>
      </c>
      <c r="C116" s="85">
        <v>891780111</v>
      </c>
      <c r="D116" s="86" t="s">
        <v>64</v>
      </c>
      <c r="E116" s="93" t="s">
        <v>3495</v>
      </c>
      <c r="F116" s="93" t="s">
        <v>3494</v>
      </c>
      <c r="G116" s="196">
        <v>2022000100019</v>
      </c>
      <c r="H116" s="88" t="s">
        <v>72</v>
      </c>
      <c r="I116" s="87" t="s">
        <v>65</v>
      </c>
      <c r="J116" s="206" t="s">
        <v>3493</v>
      </c>
      <c r="K116" s="125">
        <v>7897725</v>
      </c>
      <c r="L116" s="85" t="s">
        <v>67</v>
      </c>
      <c r="M116" s="93" t="s">
        <v>3492</v>
      </c>
      <c r="N116" s="195">
        <v>5166144</v>
      </c>
      <c r="O116" s="91">
        <v>172</v>
      </c>
      <c r="P116" s="138">
        <v>45329</v>
      </c>
      <c r="Q116" s="91">
        <v>129204526</v>
      </c>
      <c r="R116" s="138">
        <v>45348</v>
      </c>
      <c r="S116" s="87">
        <v>7897725</v>
      </c>
      <c r="T116" s="88" t="s">
        <v>66</v>
      </c>
      <c r="U116" s="195">
        <v>85468582</v>
      </c>
      <c r="V116" s="93" t="s">
        <v>3481</v>
      </c>
      <c r="W116" s="193">
        <v>45345</v>
      </c>
      <c r="X116" s="193">
        <v>45348</v>
      </c>
      <c r="Y116" s="194" t="s">
        <v>74</v>
      </c>
      <c r="Z116" s="193">
        <v>45473</v>
      </c>
      <c r="AA116" s="93">
        <f t="shared" si="15"/>
        <v>125</v>
      </c>
      <c r="AB116" s="87">
        <v>0</v>
      </c>
      <c r="AC116" s="87">
        <v>0</v>
      </c>
      <c r="AD116" s="87">
        <v>0</v>
      </c>
      <c r="AE116" s="95" t="s">
        <v>74</v>
      </c>
      <c r="AF116" s="93">
        <f t="shared" si="16"/>
        <v>0</v>
      </c>
      <c r="AG116" s="87">
        <v>0</v>
      </c>
      <c r="AH116" s="87">
        <v>0</v>
      </c>
      <c r="AI116" s="95" t="s">
        <v>74</v>
      </c>
      <c r="AJ116" s="87">
        <v>0</v>
      </c>
      <c r="AK116" s="88" t="s">
        <v>74</v>
      </c>
      <c r="AL116" s="88" t="s">
        <v>74</v>
      </c>
      <c r="AM116" s="93">
        <f t="shared" si="17"/>
        <v>0</v>
      </c>
      <c r="AN116" s="93">
        <f>+K116+AC116-AH116</f>
        <v>7897725</v>
      </c>
      <c r="AO116" s="88" t="s">
        <v>85</v>
      </c>
      <c r="AP116" s="87">
        <v>0</v>
      </c>
      <c r="AQ116" s="88" t="s">
        <v>85</v>
      </c>
      <c r="AR116" s="87">
        <v>0</v>
      </c>
      <c r="AS116" s="95" t="s">
        <v>74</v>
      </c>
      <c r="AT116" s="117">
        <v>0</v>
      </c>
      <c r="AU116" s="126">
        <f t="shared" si="18"/>
        <v>7897725</v>
      </c>
      <c r="AV116" s="99">
        <f t="shared" si="19"/>
        <v>0</v>
      </c>
      <c r="AW116" s="96" t="s">
        <v>74</v>
      </c>
      <c r="AX116" s="88" t="s">
        <v>86</v>
      </c>
      <c r="AY116" s="93" t="s">
        <v>3491</v>
      </c>
      <c r="AZ116" s="85" t="s">
        <v>66</v>
      </c>
      <c r="BA116" s="85" t="s">
        <v>66</v>
      </c>
    </row>
    <row r="117" spans="2:53" x14ac:dyDescent="0.25">
      <c r="B117" s="85">
        <v>2024</v>
      </c>
      <c r="C117" s="85">
        <v>891780111</v>
      </c>
      <c r="D117" s="86" t="s">
        <v>64</v>
      </c>
      <c r="E117" s="93" t="s">
        <v>3490</v>
      </c>
      <c r="F117" s="93" t="s">
        <v>3489</v>
      </c>
      <c r="G117" s="196">
        <v>2022000100019</v>
      </c>
      <c r="H117" s="88" t="s">
        <v>72</v>
      </c>
      <c r="I117" s="87" t="s">
        <v>65</v>
      </c>
      <c r="J117" s="206" t="s">
        <v>3488</v>
      </c>
      <c r="K117" s="125">
        <v>7897725</v>
      </c>
      <c r="L117" s="85" t="s">
        <v>67</v>
      </c>
      <c r="M117" s="93" t="s">
        <v>3487</v>
      </c>
      <c r="N117" s="195">
        <v>1082409369</v>
      </c>
      <c r="O117" s="91">
        <v>172</v>
      </c>
      <c r="P117" s="138">
        <v>45329</v>
      </c>
      <c r="Q117" s="91">
        <v>129204526</v>
      </c>
      <c r="R117" s="138">
        <v>45349</v>
      </c>
      <c r="S117" s="87">
        <v>7897725</v>
      </c>
      <c r="T117" s="88" t="s">
        <v>66</v>
      </c>
      <c r="U117" s="195">
        <v>85468582</v>
      </c>
      <c r="V117" s="93" t="s">
        <v>3481</v>
      </c>
      <c r="W117" s="193">
        <v>45349</v>
      </c>
      <c r="X117" s="193">
        <v>45349</v>
      </c>
      <c r="Y117" s="194" t="s">
        <v>74</v>
      </c>
      <c r="Z117" s="193">
        <v>45473</v>
      </c>
      <c r="AA117" s="93">
        <f t="shared" si="15"/>
        <v>124</v>
      </c>
      <c r="AB117" s="87">
        <v>0</v>
      </c>
      <c r="AC117" s="87">
        <v>0</v>
      </c>
      <c r="AD117" s="87">
        <v>0</v>
      </c>
      <c r="AE117" s="95" t="s">
        <v>74</v>
      </c>
      <c r="AF117" s="93">
        <f t="shared" si="16"/>
        <v>0</v>
      </c>
      <c r="AG117" s="87">
        <v>0</v>
      </c>
      <c r="AH117" s="87">
        <v>0</v>
      </c>
      <c r="AI117" s="95" t="s">
        <v>74</v>
      </c>
      <c r="AJ117" s="87">
        <v>0</v>
      </c>
      <c r="AK117" s="88" t="s">
        <v>74</v>
      </c>
      <c r="AL117" s="88" t="s">
        <v>74</v>
      </c>
      <c r="AM117" s="93">
        <f t="shared" si="17"/>
        <v>0</v>
      </c>
      <c r="AN117" s="93">
        <f>+K117+AC117-AH117</f>
        <v>7897725</v>
      </c>
      <c r="AO117" s="88" t="s">
        <v>85</v>
      </c>
      <c r="AP117" s="87">
        <v>0</v>
      </c>
      <c r="AQ117" s="88" t="s">
        <v>85</v>
      </c>
      <c r="AR117" s="87">
        <v>0</v>
      </c>
      <c r="AS117" s="95" t="s">
        <v>74</v>
      </c>
      <c r="AT117" s="117">
        <v>0</v>
      </c>
      <c r="AU117" s="126">
        <f t="shared" si="18"/>
        <v>7897725</v>
      </c>
      <c r="AV117" s="99">
        <f t="shared" si="19"/>
        <v>0</v>
      </c>
      <c r="AW117" s="96" t="s">
        <v>74</v>
      </c>
      <c r="AX117" s="88" t="s">
        <v>86</v>
      </c>
      <c r="AY117" s="93" t="s">
        <v>3486</v>
      </c>
      <c r="AZ117" s="85" t="s">
        <v>66</v>
      </c>
      <c r="BA117" s="85" t="s">
        <v>66</v>
      </c>
    </row>
    <row r="118" spans="2:53" x14ac:dyDescent="0.25">
      <c r="B118" s="85">
        <v>2024</v>
      </c>
      <c r="C118" s="85">
        <v>891780111</v>
      </c>
      <c r="D118" s="86" t="s">
        <v>64</v>
      </c>
      <c r="E118" s="93" t="s">
        <v>3485</v>
      </c>
      <c r="F118" s="93" t="s">
        <v>3484</v>
      </c>
      <c r="G118" s="196">
        <v>2022000100019</v>
      </c>
      <c r="H118" s="88" t="s">
        <v>72</v>
      </c>
      <c r="I118" s="87" t="s">
        <v>65</v>
      </c>
      <c r="J118" s="206" t="s">
        <v>3483</v>
      </c>
      <c r="K118" s="125">
        <v>7897725</v>
      </c>
      <c r="L118" s="85" t="s">
        <v>67</v>
      </c>
      <c r="M118" s="93" t="s">
        <v>3482</v>
      </c>
      <c r="N118" s="195">
        <v>1124005920</v>
      </c>
      <c r="O118" s="91">
        <v>172</v>
      </c>
      <c r="P118" s="138">
        <v>45329</v>
      </c>
      <c r="Q118" s="91">
        <v>129204526</v>
      </c>
      <c r="R118" s="138">
        <v>45350</v>
      </c>
      <c r="S118" s="87">
        <v>7897725</v>
      </c>
      <c r="T118" s="88" t="s">
        <v>66</v>
      </c>
      <c r="U118" s="195">
        <v>85468582</v>
      </c>
      <c r="V118" s="93" t="s">
        <v>3481</v>
      </c>
      <c r="W118" s="193">
        <v>45350</v>
      </c>
      <c r="X118" s="193">
        <v>45350</v>
      </c>
      <c r="Y118" s="194" t="s">
        <v>74</v>
      </c>
      <c r="Z118" s="193">
        <v>45473</v>
      </c>
      <c r="AA118" s="93">
        <f t="shared" si="15"/>
        <v>123</v>
      </c>
      <c r="AB118" s="87">
        <v>0</v>
      </c>
      <c r="AC118" s="87">
        <v>0</v>
      </c>
      <c r="AD118" s="87">
        <v>0</v>
      </c>
      <c r="AE118" s="95" t="s">
        <v>74</v>
      </c>
      <c r="AF118" s="93">
        <f t="shared" si="16"/>
        <v>0</v>
      </c>
      <c r="AG118" s="87">
        <v>0</v>
      </c>
      <c r="AH118" s="87">
        <v>0</v>
      </c>
      <c r="AI118" s="95" t="s">
        <v>74</v>
      </c>
      <c r="AJ118" s="87">
        <v>0</v>
      </c>
      <c r="AK118" s="88" t="s">
        <v>74</v>
      </c>
      <c r="AL118" s="88" t="s">
        <v>74</v>
      </c>
      <c r="AM118" s="93">
        <f t="shared" si="17"/>
        <v>0</v>
      </c>
      <c r="AN118" s="93">
        <f>+K118+AC118-AH118</f>
        <v>7897725</v>
      </c>
      <c r="AO118" s="88" t="s">
        <v>85</v>
      </c>
      <c r="AP118" s="87">
        <v>0</v>
      </c>
      <c r="AQ118" s="88" t="s">
        <v>85</v>
      </c>
      <c r="AR118" s="87">
        <v>0</v>
      </c>
      <c r="AS118" s="95" t="s">
        <v>74</v>
      </c>
      <c r="AT118" s="117">
        <v>0</v>
      </c>
      <c r="AU118" s="126">
        <f t="shared" si="18"/>
        <v>7897725</v>
      </c>
      <c r="AV118" s="99">
        <f t="shared" si="19"/>
        <v>0</v>
      </c>
      <c r="AW118" s="96" t="s">
        <v>74</v>
      </c>
      <c r="AX118" s="88" t="s">
        <v>86</v>
      </c>
      <c r="AY118" s="93" t="s">
        <v>3480</v>
      </c>
      <c r="AZ118" s="85" t="s">
        <v>66</v>
      </c>
      <c r="BA118" s="85" t="s">
        <v>66</v>
      </c>
    </row>
    <row r="119" spans="2:53" ht="15.75" thickBot="1" x14ac:dyDescent="0.3">
      <c r="B119" s="100">
        <v>2024</v>
      </c>
      <c r="C119" s="100">
        <v>891780111</v>
      </c>
      <c r="D119" s="101" t="s">
        <v>64</v>
      </c>
      <c r="E119" s="106" t="s">
        <v>3479</v>
      </c>
      <c r="F119" s="106" t="s">
        <v>3478</v>
      </c>
      <c r="G119" s="192">
        <v>2021000100084</v>
      </c>
      <c r="H119" s="103" t="s">
        <v>72</v>
      </c>
      <c r="I119" s="102" t="s">
        <v>65</v>
      </c>
      <c r="J119" s="219" t="s">
        <v>3477</v>
      </c>
      <c r="K119" s="131">
        <v>22550699</v>
      </c>
      <c r="L119" s="100" t="s">
        <v>67</v>
      </c>
      <c r="M119" s="106" t="s">
        <v>3476</v>
      </c>
      <c r="N119" s="190">
        <v>1083006847</v>
      </c>
      <c r="O119" s="119">
        <v>81</v>
      </c>
      <c r="P119" s="141">
        <v>45335</v>
      </c>
      <c r="Q119" s="119">
        <v>617161150</v>
      </c>
      <c r="R119" s="141">
        <v>45390</v>
      </c>
      <c r="S119" s="102">
        <v>22550699</v>
      </c>
      <c r="T119" s="103" t="s">
        <v>66</v>
      </c>
      <c r="U119" s="190">
        <v>51913961</v>
      </c>
      <c r="V119" s="106" t="s">
        <v>3475</v>
      </c>
      <c r="W119" s="189">
        <v>45390</v>
      </c>
      <c r="X119" s="189">
        <v>45390</v>
      </c>
      <c r="Y119" s="188" t="s">
        <v>74</v>
      </c>
      <c r="Z119" s="187">
        <v>45808</v>
      </c>
      <c r="AA119" s="106">
        <f t="shared" si="15"/>
        <v>418</v>
      </c>
      <c r="AB119" s="102">
        <v>0</v>
      </c>
      <c r="AC119" s="102">
        <v>0</v>
      </c>
      <c r="AD119" s="102">
        <v>0</v>
      </c>
      <c r="AE119" s="108" t="s">
        <v>74</v>
      </c>
      <c r="AF119" s="106">
        <f t="shared" si="16"/>
        <v>0</v>
      </c>
      <c r="AG119" s="102">
        <v>0</v>
      </c>
      <c r="AH119" s="102">
        <v>0</v>
      </c>
      <c r="AI119" s="108" t="s">
        <v>74</v>
      </c>
      <c r="AJ119" s="102">
        <v>0</v>
      </c>
      <c r="AK119" s="103" t="s">
        <v>74</v>
      </c>
      <c r="AL119" s="103" t="s">
        <v>74</v>
      </c>
      <c r="AM119" s="106">
        <f t="shared" si="17"/>
        <v>0</v>
      </c>
      <c r="AN119" s="106">
        <f>+K119+AC119-AH119</f>
        <v>22550699</v>
      </c>
      <c r="AO119" s="103" t="s">
        <v>85</v>
      </c>
      <c r="AP119" s="102">
        <v>0</v>
      </c>
      <c r="AQ119" s="103" t="s">
        <v>85</v>
      </c>
      <c r="AR119" s="102">
        <v>0</v>
      </c>
      <c r="AS119" s="108" t="s">
        <v>74</v>
      </c>
      <c r="AT119" s="120">
        <v>0</v>
      </c>
      <c r="AU119" s="127">
        <f t="shared" si="18"/>
        <v>22550699</v>
      </c>
      <c r="AV119" s="128">
        <f t="shared" si="19"/>
        <v>0</v>
      </c>
      <c r="AW119" s="110" t="s">
        <v>74</v>
      </c>
      <c r="AX119" s="103" t="s">
        <v>86</v>
      </c>
      <c r="AY119" s="106" t="s">
        <v>3474</v>
      </c>
      <c r="AZ119" s="100" t="s">
        <v>66</v>
      </c>
      <c r="BA119" s="100" t="s">
        <v>66</v>
      </c>
    </row>
    <row r="120" spans="2:53" s="23" customFormat="1" ht="15.75" thickBot="1" x14ac:dyDescent="0.3">
      <c r="B120" s="404" t="s">
        <v>68</v>
      </c>
      <c r="C120" s="405"/>
      <c r="D120" s="406"/>
      <c r="E120" s="31">
        <f>+SUBTOTAL(3,E8:E119)</f>
        <v>112</v>
      </c>
      <c r="F120" s="32"/>
      <c r="G120" s="33"/>
      <c r="H120" s="33"/>
      <c r="I120" s="33"/>
      <c r="J120" s="33"/>
      <c r="K120" s="186">
        <f>SUM(K8:K119)</f>
        <v>13151177949.33</v>
      </c>
      <c r="L120" s="407"/>
      <c r="M120" s="408"/>
      <c r="N120" s="408"/>
      <c r="O120" s="408"/>
      <c r="P120" s="408"/>
      <c r="Q120" s="408"/>
      <c r="R120" s="408"/>
      <c r="S120" s="408"/>
      <c r="T120" s="408"/>
      <c r="U120" s="408"/>
      <c r="V120" s="408"/>
      <c r="W120" s="408"/>
      <c r="X120" s="408"/>
      <c r="Y120" s="408"/>
      <c r="Z120" s="408"/>
      <c r="AA120" s="409"/>
      <c r="AB120" s="35">
        <f>SUM(AB8:AB119)</f>
        <v>1</v>
      </c>
      <c r="AC120" s="36">
        <f>SUM(AC8:AC119)</f>
        <v>27046500</v>
      </c>
      <c r="AD120" s="36">
        <f>SUM(AD8:AD119)</f>
        <v>16</v>
      </c>
      <c r="AE120" s="37"/>
      <c r="AF120" s="36">
        <f>SUM(AF8:AF119)</f>
        <v>468</v>
      </c>
      <c r="AG120" s="36">
        <f>SUM(AG8:AG119)</f>
        <v>2</v>
      </c>
      <c r="AH120" s="38">
        <f>SUM(AH8:AH119)</f>
        <v>16000000</v>
      </c>
      <c r="AI120" s="37"/>
      <c r="AJ120" s="39">
        <f>SUM(AJ8:AJ119)</f>
        <v>0</v>
      </c>
      <c r="AK120" s="407"/>
      <c r="AL120" s="408"/>
      <c r="AM120" s="409"/>
      <c r="AN120" s="35">
        <f>SUM(AN8:AN119)</f>
        <v>13162224449.33</v>
      </c>
      <c r="AO120" s="37"/>
      <c r="AP120" s="40">
        <f>SUM(AP8:AP119)</f>
        <v>6343154086</v>
      </c>
      <c r="AQ120" s="37"/>
      <c r="AR120" s="36">
        <f>SUM(AR8:AR119)</f>
        <v>2124427769.8400002</v>
      </c>
      <c r="AS120" s="37"/>
      <c r="AT120" s="41">
        <f>SUM(AT8:AT119)</f>
        <v>3861148215.9200001</v>
      </c>
      <c r="AU120" s="42">
        <f>SUM(AU8:AU119)</f>
        <v>9301076233.4099998</v>
      </c>
      <c r="AV120" s="407"/>
      <c r="AW120" s="408"/>
      <c r="AX120" s="408"/>
      <c r="AY120" s="408"/>
      <c r="AZ120" s="408"/>
      <c r="BA120" s="408"/>
    </row>
  </sheetData>
  <sheetProtection formatCells="0" formatColumns="0" formatRows="0" insertRows="0" deleteRows="0" autoFilter="0"/>
  <mergeCells count="22">
    <mergeCell ref="B3:C6"/>
    <mergeCell ref="D3:G4"/>
    <mergeCell ref="AV120:BA120"/>
    <mergeCell ref="AO6:AP6"/>
    <mergeCell ref="B120:D120"/>
    <mergeCell ref="L120:AA120"/>
    <mergeCell ref="AY6:BA6"/>
    <mergeCell ref="M6:N6"/>
    <mergeCell ref="O6:Q6"/>
    <mergeCell ref="R6:S6"/>
    <mergeCell ref="AK120:AM120"/>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9"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119 AF8:AF119 AU8:AV119 AM10:AO10 AM11:AP119">
    <cfRule type="expression" dxfId="8" priority="1">
      <formula>+_xlfn.ISFORMULA(AA8)</formula>
    </cfRule>
  </conditionalFormatting>
  <dataValidations count="10">
    <dataValidation type="list" allowBlank="1" showInputMessage="1" showErrorMessage="1" sqref="L19:L21" xr:uid="{4D319777-AAC3-48E2-A2F1-BA8C33667047}">
      <formula1>"DIRECTA,CONVOCATORIA"</formula1>
    </dataValidation>
    <dataValidation type="list" allowBlank="1" showInputMessage="1" showErrorMessage="1" sqref="H8:H119" xr:uid="{0702C2A5-72D9-4820-8D3B-D816F8654FDD}">
      <formula1>"OTRO SECTOR"</formula1>
    </dataValidation>
    <dataValidation type="list" allowBlank="1" showInputMessage="1" showErrorMessage="1" sqref="L8:L18 L22:L119" xr:uid="{EE8EE2F2-8BC1-46D7-B28C-9776309D777D}">
      <formula1>"DIRECTA"</formula1>
    </dataValidation>
    <dataValidation type="list" allowBlank="1" showInputMessage="1" showErrorMessage="1" sqref="BA8:BA119" xr:uid="{7299B4FF-1FDF-4CCF-8E6C-D62CC1F07AC6}">
      <formula1>"SI,NA por TIPO Contrato"</formula1>
    </dataValidation>
    <dataValidation type="list" allowBlank="1" showInputMessage="1" showErrorMessage="1" sqref="AZ8:AZ119" xr:uid="{C999323E-82E4-4B22-A9EA-DF4DDEFC5E8D}">
      <formula1>"SI,NO HA INICIADO"</formula1>
    </dataValidation>
    <dataValidation type="list" allowBlank="1" showInputMessage="1" showErrorMessage="1" sqref="AX8:AX119" xr:uid="{63DA7620-CE4C-4F8A-896E-61CFBC4FF58E}">
      <formula1>"Por iniciar,En ejecucion,Suspendido,Terminado,Liquidado"</formula1>
    </dataValidation>
    <dataValidation type="list" allowBlank="1" showInputMessage="1" showErrorMessage="1" sqref="T8:T119 AO8:AO119 AQ8:AQ119" xr:uid="{301B71B2-D3E4-4E77-88BC-DCB7485E0C66}">
      <formula1>"SI,NO"</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35" r:id="rId1" xr:uid="{D48D14CD-CCD5-4754-9353-8C97A701A4ED}"/>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54B60-F827-4BFC-B5DE-612B1688C0BC}">
  <dimension ref="A1:BT693"/>
  <sheetViews>
    <sheetView showGridLines="0" zoomScaleNormal="100" workbookViewId="0">
      <selection activeCell="G7" sqref="G7"/>
    </sheetView>
  </sheetViews>
  <sheetFormatPr baseColWidth="10" defaultRowHeight="15" x14ac:dyDescent="0.25"/>
  <cols>
    <col min="1" max="1" width="2.5703125" customWidth="1"/>
    <col min="2" max="2" width="9.28515625" customWidth="1"/>
    <col min="3" max="3" width="13.5703125" customWidth="1"/>
    <col min="4" max="4" width="28.7109375" customWidth="1"/>
    <col min="5" max="5" width="22.42578125" style="113" customWidth="1"/>
    <col min="6" max="6" width="18.28515625" customWidth="1"/>
    <col min="7" max="7" width="14.5703125" style="274" customWidth="1"/>
    <col min="8" max="8" width="16.5703125" customWidth="1"/>
    <col min="9" max="9" width="20.7109375" customWidth="1"/>
    <col min="10" max="10" width="18.42578125" customWidth="1"/>
    <col min="11" max="11" width="17.140625" customWidth="1"/>
    <col min="12" max="12" width="15.5703125" customWidth="1"/>
    <col min="13" max="13" width="16.140625" customWidth="1"/>
    <col min="14" max="14" width="16.42578125" customWidth="1"/>
    <col min="15" max="15" width="12.28515625" customWidth="1"/>
    <col min="16" max="16" width="15.5703125" style="272" customWidth="1"/>
    <col min="17" max="17" width="18.28515625" customWidth="1"/>
    <col min="18" max="18" width="21.28515625" style="272" customWidth="1"/>
    <col min="19" max="20" width="14.140625" customWidth="1"/>
    <col min="21" max="21" width="14.42578125" customWidth="1"/>
    <col min="22" max="22" width="17.140625" customWidth="1"/>
    <col min="23" max="23" width="16" style="272" customWidth="1"/>
    <col min="24" max="24" width="14.42578125" style="272" customWidth="1"/>
    <col min="25" max="25" width="13.85546875" customWidth="1"/>
    <col min="26" max="26" width="23.42578125" style="272" customWidth="1"/>
    <col min="27" max="27" width="13.28515625" customWidth="1"/>
    <col min="28" max="28" width="11.42578125" customWidth="1"/>
    <col min="29" max="29" width="14.140625" style="273" customWidth="1"/>
    <col min="30" max="30" width="13.42578125" customWidth="1"/>
    <col min="31" max="31" width="21.5703125" style="272" customWidth="1"/>
    <col min="32" max="32" width="13.5703125" customWidth="1"/>
    <col min="33" max="33" width="16.5703125" customWidth="1"/>
    <col min="34" max="34" width="14.28515625" customWidth="1"/>
    <col min="35" max="35" width="16.42578125" style="272" customWidth="1"/>
    <col min="36" max="36" width="15.42578125" customWidth="1"/>
    <col min="37" max="38" width="13.28515625" customWidth="1"/>
    <col min="39" max="39" width="16.7109375" customWidth="1"/>
    <col min="40" max="42" width="14.85546875" customWidth="1"/>
    <col min="43" max="43" width="14.7109375" customWidth="1"/>
    <col min="44" max="45" width="14.28515625" customWidth="1"/>
    <col min="46" max="46" width="17.85546875" style="273" customWidth="1"/>
    <col min="47" max="47" width="12.85546875" customWidth="1"/>
    <col min="48" max="48" width="13.28515625" customWidth="1"/>
    <col min="49" max="49" width="14.42578125" style="272" customWidth="1"/>
    <col min="50" max="50" width="14.85546875" customWidth="1"/>
    <col min="51" max="51" width="17.28515625" customWidth="1"/>
  </cols>
  <sheetData>
    <row r="1" spans="1:72" ht="7.5" customHeight="1" x14ac:dyDescent="0.25">
      <c r="V1" s="1"/>
    </row>
    <row r="2" spans="1:72" ht="11.25" customHeight="1" thickBot="1" x14ac:dyDescent="0.3">
      <c r="H2" s="317"/>
      <c r="N2" t="s">
        <v>7287</v>
      </c>
      <c r="V2" s="1"/>
    </row>
    <row r="3" spans="1:72" ht="21" customHeight="1" thickBot="1" x14ac:dyDescent="0.3">
      <c r="B3" s="412"/>
      <c r="C3" s="413"/>
      <c r="D3" s="426" t="s">
        <v>70</v>
      </c>
      <c r="E3" s="427"/>
      <c r="F3" s="427"/>
      <c r="G3" s="428"/>
      <c r="H3" s="389" t="s">
        <v>0</v>
      </c>
      <c r="I3" s="390"/>
      <c r="J3" s="4" t="s">
        <v>75</v>
      </c>
      <c r="K3" s="9"/>
      <c r="L3" s="5"/>
      <c r="M3" s="5"/>
      <c r="N3" s="5"/>
      <c r="O3" s="5"/>
      <c r="P3" s="310"/>
      <c r="Q3" s="5"/>
      <c r="R3" s="310"/>
      <c r="S3" s="5"/>
      <c r="T3" s="5"/>
      <c r="U3" s="5"/>
      <c r="V3" s="6"/>
      <c r="W3" s="312"/>
      <c r="X3" s="310"/>
      <c r="Y3" s="6"/>
      <c r="Z3" s="310"/>
      <c r="AA3" s="6"/>
      <c r="AB3" s="5"/>
      <c r="AC3" s="316"/>
      <c r="AD3" s="5"/>
      <c r="AE3" s="312"/>
      <c r="AF3" s="5"/>
      <c r="AG3" s="6"/>
      <c r="AH3" s="5"/>
      <c r="AI3" s="312"/>
      <c r="AJ3" s="5"/>
      <c r="AK3" s="6"/>
      <c r="AL3" s="5"/>
      <c r="AM3" s="6"/>
      <c r="AN3" s="5"/>
      <c r="AO3" s="5"/>
      <c r="AP3" s="5"/>
      <c r="AQ3" s="5"/>
      <c r="AR3" s="5"/>
      <c r="AS3" s="5"/>
      <c r="AT3" s="316"/>
      <c r="AU3" s="5"/>
      <c r="AV3" s="6"/>
      <c r="AW3" s="310"/>
      <c r="AX3" s="6"/>
      <c r="AY3" s="5"/>
      <c r="AZ3" s="6"/>
      <c r="BA3" s="5"/>
    </row>
    <row r="4" spans="1:72" ht="28.5" customHeight="1" thickBot="1" x14ac:dyDescent="0.3">
      <c r="B4" s="414"/>
      <c r="C4" s="415"/>
      <c r="D4" s="429"/>
      <c r="E4" s="430"/>
      <c r="F4" s="430"/>
      <c r="G4" s="431"/>
      <c r="H4" s="391"/>
      <c r="I4" s="392"/>
      <c r="J4" s="3">
        <v>3000</v>
      </c>
      <c r="K4" s="4" t="s">
        <v>1</v>
      </c>
      <c r="L4" s="5"/>
      <c r="M4" s="5"/>
      <c r="N4" s="5"/>
      <c r="O4" s="5"/>
      <c r="P4" s="310"/>
      <c r="Q4" s="5"/>
      <c r="R4" s="310"/>
      <c r="S4" s="5"/>
      <c r="T4" s="5"/>
      <c r="U4" s="5"/>
      <c r="V4" s="6"/>
      <c r="W4" s="312"/>
      <c r="X4" s="310"/>
      <c r="Y4" s="6"/>
      <c r="Z4" s="310"/>
      <c r="AA4" s="6"/>
      <c r="AB4" s="5"/>
      <c r="AC4" s="316"/>
      <c r="AD4" s="5"/>
      <c r="AE4" s="312"/>
      <c r="AF4" s="5"/>
      <c r="AG4" s="6"/>
      <c r="AH4" s="5"/>
      <c r="AI4" s="312"/>
      <c r="AJ4" s="5"/>
      <c r="AK4" s="6"/>
      <c r="AL4" s="5"/>
      <c r="AM4" s="6"/>
      <c r="AN4" s="5"/>
      <c r="AO4" s="5"/>
      <c r="AP4" s="5"/>
      <c r="AQ4" s="5"/>
      <c r="AR4" s="5"/>
      <c r="AS4" s="5"/>
      <c r="AT4" s="316"/>
      <c r="AU4" s="5"/>
      <c r="AV4" s="6"/>
      <c r="AW4" s="310"/>
      <c r="AX4" s="6"/>
      <c r="AY4" s="5"/>
      <c r="AZ4" s="6"/>
      <c r="BA4" s="5"/>
    </row>
    <row r="5" spans="1:72" ht="23.25" customHeight="1" thickBot="1" x14ac:dyDescent="0.3">
      <c r="B5" s="414"/>
      <c r="C5" s="415"/>
      <c r="D5" s="7" t="s">
        <v>2</v>
      </c>
      <c r="E5" s="315"/>
      <c r="F5" s="395" t="s">
        <v>193</v>
      </c>
      <c r="G5" s="395"/>
      <c r="H5" s="393"/>
      <c r="I5" s="394"/>
      <c r="J5" s="314">
        <f>+K6*J4</f>
        <v>3900000000</v>
      </c>
      <c r="K5" s="313" t="s">
        <v>3</v>
      </c>
      <c r="L5" s="5"/>
      <c r="M5" s="5"/>
      <c r="N5" s="5"/>
      <c r="O5" s="5"/>
      <c r="P5" s="310"/>
      <c r="Q5" s="5"/>
      <c r="R5" s="310"/>
      <c r="S5" s="5"/>
      <c r="T5" s="5"/>
      <c r="U5" s="5"/>
      <c r="V5" s="6"/>
      <c r="W5" s="312"/>
      <c r="X5" s="312"/>
      <c r="Y5" s="6"/>
      <c r="Z5" s="312"/>
      <c r="AA5" s="6"/>
      <c r="AB5" s="396" t="s">
        <v>4</v>
      </c>
      <c r="AC5" s="397"/>
      <c r="AD5" s="397"/>
      <c r="AE5" s="397"/>
      <c r="AF5" s="397"/>
      <c r="AG5" s="397"/>
      <c r="AH5" s="397"/>
      <c r="AI5" s="440"/>
      <c r="AJ5" s="397"/>
      <c r="AK5" s="397"/>
      <c r="AL5" s="397"/>
      <c r="AM5" s="398"/>
      <c r="AN5" s="5"/>
      <c r="AO5" s="5"/>
      <c r="AP5" s="5"/>
      <c r="AQ5" s="5"/>
      <c r="AR5" s="5"/>
      <c r="AS5" s="5"/>
      <c r="AT5" s="311"/>
      <c r="AU5" s="5"/>
      <c r="AV5" s="5"/>
      <c r="AW5" s="310"/>
      <c r="AX5" s="5"/>
      <c r="AY5" s="5"/>
      <c r="AZ5" s="5"/>
      <c r="BA5" s="5"/>
    </row>
    <row r="6" spans="1:72" ht="34.5" customHeight="1" thickBot="1" x14ac:dyDescent="0.3">
      <c r="B6" s="416"/>
      <c r="C6" s="417"/>
      <c r="D6" s="13" t="s">
        <v>5</v>
      </c>
      <c r="E6" s="432" t="s">
        <v>7286</v>
      </c>
      <c r="F6" s="433"/>
      <c r="G6" s="434"/>
      <c r="H6" s="25" t="s">
        <v>76</v>
      </c>
      <c r="I6" s="26"/>
      <c r="J6" s="27"/>
      <c r="K6" s="309">
        <v>1300000</v>
      </c>
      <c r="L6" s="5"/>
      <c r="M6" s="401" t="s">
        <v>6</v>
      </c>
      <c r="N6" s="402"/>
      <c r="O6" s="401" t="s">
        <v>7</v>
      </c>
      <c r="P6" s="402"/>
      <c r="Q6" s="403"/>
      <c r="R6" s="438" t="s">
        <v>8</v>
      </c>
      <c r="S6" s="439"/>
      <c r="T6" s="401" t="s">
        <v>9</v>
      </c>
      <c r="U6" s="402"/>
      <c r="V6" s="402"/>
      <c r="W6" s="396" t="s">
        <v>10</v>
      </c>
      <c r="X6" s="397"/>
      <c r="Y6" s="397"/>
      <c r="Z6" s="397"/>
      <c r="AA6" s="398"/>
      <c r="AB6" s="396" t="s">
        <v>11</v>
      </c>
      <c r="AC6" s="397"/>
      <c r="AD6" s="397"/>
      <c r="AE6" s="397"/>
      <c r="AF6" s="398"/>
      <c r="AG6" s="401" t="s">
        <v>12</v>
      </c>
      <c r="AH6" s="402"/>
      <c r="AI6" s="441"/>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94" customFormat="1" ht="81.75" customHeight="1" thickBot="1" x14ac:dyDescent="0.3">
      <c r="A7" s="308"/>
      <c r="B7" s="296" t="s">
        <v>16</v>
      </c>
      <c r="C7" s="297" t="s">
        <v>17</v>
      </c>
      <c r="D7" s="307" t="s">
        <v>18</v>
      </c>
      <c r="E7" s="306" t="s">
        <v>19</v>
      </c>
      <c r="F7" s="306" t="s">
        <v>20</v>
      </c>
      <c r="G7" s="305" t="s">
        <v>21</v>
      </c>
      <c r="H7" s="296" t="s">
        <v>22</v>
      </c>
      <c r="I7" s="296" t="s">
        <v>71</v>
      </c>
      <c r="J7" s="296" t="s">
        <v>23</v>
      </c>
      <c r="K7" s="296" t="s">
        <v>24</v>
      </c>
      <c r="L7" s="296" t="s">
        <v>25</v>
      </c>
      <c r="M7" s="296" t="s">
        <v>26</v>
      </c>
      <c r="N7" s="297" t="s">
        <v>27</v>
      </c>
      <c r="O7" s="297" t="s">
        <v>28</v>
      </c>
      <c r="P7" s="298" t="s">
        <v>29</v>
      </c>
      <c r="Q7" s="296" t="s">
        <v>30</v>
      </c>
      <c r="R7" s="298" t="s">
        <v>31</v>
      </c>
      <c r="S7" s="296" t="s">
        <v>32</v>
      </c>
      <c r="T7" s="296" t="s">
        <v>33</v>
      </c>
      <c r="U7" s="297" t="s">
        <v>34</v>
      </c>
      <c r="V7" s="296" t="s">
        <v>35</v>
      </c>
      <c r="W7" s="298" t="s">
        <v>69</v>
      </c>
      <c r="X7" s="298" t="s">
        <v>36</v>
      </c>
      <c r="Y7" s="296" t="s">
        <v>37</v>
      </c>
      <c r="Z7" s="304" t="s">
        <v>38</v>
      </c>
      <c r="AA7" s="302" t="s">
        <v>39</v>
      </c>
      <c r="AB7" s="296" t="s">
        <v>40</v>
      </c>
      <c r="AC7" s="301" t="s">
        <v>41</v>
      </c>
      <c r="AD7" s="296" t="s">
        <v>42</v>
      </c>
      <c r="AE7" s="304" t="s">
        <v>43</v>
      </c>
      <c r="AF7" s="302" t="s">
        <v>44</v>
      </c>
      <c r="AG7" s="296" t="s">
        <v>45</v>
      </c>
      <c r="AH7" s="296" t="s">
        <v>46</v>
      </c>
      <c r="AI7" s="304" t="s">
        <v>47</v>
      </c>
      <c r="AJ7" s="296" t="s">
        <v>48</v>
      </c>
      <c r="AK7" s="303" t="s">
        <v>49</v>
      </c>
      <c r="AL7" s="303" t="s">
        <v>50</v>
      </c>
      <c r="AM7" s="302" t="s">
        <v>51</v>
      </c>
      <c r="AN7" s="302" t="s">
        <v>52</v>
      </c>
      <c r="AO7" s="296" t="s">
        <v>78</v>
      </c>
      <c r="AP7" s="296" t="s">
        <v>79</v>
      </c>
      <c r="AQ7" s="296" t="s">
        <v>53</v>
      </c>
      <c r="AR7" s="296" t="s">
        <v>54</v>
      </c>
      <c r="AS7" s="296" t="s">
        <v>55</v>
      </c>
      <c r="AT7" s="301" t="s">
        <v>56</v>
      </c>
      <c r="AU7" s="300" t="s">
        <v>57</v>
      </c>
      <c r="AV7" s="299" t="s">
        <v>58</v>
      </c>
      <c r="AW7" s="298" t="s">
        <v>59</v>
      </c>
      <c r="AX7" s="296" t="s">
        <v>60</v>
      </c>
      <c r="AY7" s="297" t="s">
        <v>61</v>
      </c>
      <c r="AZ7" s="297" t="s">
        <v>62</v>
      </c>
      <c r="BA7" s="297" t="s">
        <v>63</v>
      </c>
      <c r="BB7" s="295"/>
      <c r="BC7" s="295"/>
      <c r="BD7" s="295"/>
      <c r="BE7" s="295"/>
      <c r="BF7" s="295"/>
      <c r="BG7" s="295"/>
      <c r="BH7" s="295"/>
      <c r="BI7" s="295"/>
      <c r="BJ7" s="295"/>
      <c r="BK7" s="295"/>
      <c r="BL7" s="295"/>
      <c r="BM7" s="295"/>
      <c r="BN7" s="295"/>
      <c r="BO7" s="295"/>
      <c r="BP7" s="295"/>
      <c r="BQ7" s="295"/>
      <c r="BR7" s="295"/>
      <c r="BS7" s="295"/>
      <c r="BT7" s="295"/>
    </row>
    <row r="8" spans="1:72" x14ac:dyDescent="0.25">
      <c r="B8" s="71">
        <v>2024</v>
      </c>
      <c r="C8" s="71">
        <v>891780111</v>
      </c>
      <c r="D8" s="72" t="s">
        <v>64</v>
      </c>
      <c r="E8" s="74" t="s">
        <v>7285</v>
      </c>
      <c r="F8" s="73" t="s">
        <v>7284</v>
      </c>
      <c r="G8" s="293">
        <v>0</v>
      </c>
      <c r="H8" s="74" t="s">
        <v>72</v>
      </c>
      <c r="I8" s="72" t="s">
        <v>65</v>
      </c>
      <c r="J8" s="75" t="s">
        <v>7283</v>
      </c>
      <c r="K8" s="73">
        <v>21560000</v>
      </c>
      <c r="L8" s="71" t="s">
        <v>67</v>
      </c>
      <c r="M8" s="75" t="s">
        <v>7282</v>
      </c>
      <c r="N8" s="76">
        <v>57291189</v>
      </c>
      <c r="O8" s="77">
        <v>13</v>
      </c>
      <c r="P8" s="135">
        <v>45302</v>
      </c>
      <c r="Q8" s="73">
        <v>4518689382</v>
      </c>
      <c r="R8" s="135">
        <v>45306</v>
      </c>
      <c r="S8" s="73">
        <v>21560000</v>
      </c>
      <c r="T8" s="74" t="s">
        <v>203</v>
      </c>
      <c r="U8" s="77">
        <v>26671578</v>
      </c>
      <c r="V8" s="75" t="s">
        <v>6335</v>
      </c>
      <c r="W8" s="292">
        <v>45306</v>
      </c>
      <c r="X8" s="292">
        <v>45306</v>
      </c>
      <c r="Y8" s="80" t="s">
        <v>74</v>
      </c>
      <c r="Z8" s="292">
        <v>45457</v>
      </c>
      <c r="AA8" s="79">
        <f t="shared" ref="AA8:AA71" si="0">+IF(Y8="1800-01-01",Z8-X8,Z8-Y8)</f>
        <v>151</v>
      </c>
      <c r="AB8" s="73">
        <v>0</v>
      </c>
      <c r="AC8" s="291">
        <v>0</v>
      </c>
      <c r="AD8" s="73">
        <v>0</v>
      </c>
      <c r="AE8" s="135" t="s">
        <v>74</v>
      </c>
      <c r="AF8" s="79">
        <f t="shared" ref="AF8:AF71" si="1">+IF(AE8="1800-01-01",0,AE8-Z8)</f>
        <v>0</v>
      </c>
      <c r="AG8" s="73">
        <v>0</v>
      </c>
      <c r="AH8" s="73">
        <v>0</v>
      </c>
      <c r="AI8" s="135" t="s">
        <v>74</v>
      </c>
      <c r="AJ8" s="74">
        <v>0</v>
      </c>
      <c r="AK8" s="78" t="s">
        <v>74</v>
      </c>
      <c r="AL8" s="78" t="s">
        <v>74</v>
      </c>
      <c r="AM8" s="79">
        <f t="shared" ref="AM8:AM71" si="2">+IF(AK8="1800-01-01",0,AL8-AK8)</f>
        <v>0</v>
      </c>
      <c r="AN8" s="79">
        <f>+K8+AC8-AH8</f>
        <v>21560000</v>
      </c>
      <c r="AO8" s="74" t="s">
        <v>66</v>
      </c>
      <c r="AP8" s="73">
        <v>21560000</v>
      </c>
      <c r="AQ8" s="74" t="s">
        <v>85</v>
      </c>
      <c r="AR8" s="73">
        <v>0</v>
      </c>
      <c r="AS8" s="82" t="s">
        <v>74</v>
      </c>
      <c r="AT8" s="290">
        <v>15400000</v>
      </c>
      <c r="AU8" s="122">
        <f t="shared" ref="AU8:AU71" si="3">AN8-AT8</f>
        <v>6160000</v>
      </c>
      <c r="AV8" s="123">
        <f t="shared" ref="AV8:AV71" si="4">+IFERROR(AT8/AN8,"_")</f>
        <v>0.7142857142857143</v>
      </c>
      <c r="AW8" s="135" t="s">
        <v>74</v>
      </c>
      <c r="AX8" s="74" t="s">
        <v>86</v>
      </c>
      <c r="AY8" s="75" t="s">
        <v>7281</v>
      </c>
      <c r="AZ8" s="71" t="s">
        <v>66</v>
      </c>
      <c r="BA8" s="71" t="s">
        <v>66</v>
      </c>
    </row>
    <row r="9" spans="1:72" x14ac:dyDescent="0.25">
      <c r="B9" s="85">
        <v>2024</v>
      </c>
      <c r="C9" s="85">
        <v>891780111</v>
      </c>
      <c r="D9" s="86" t="s">
        <v>64</v>
      </c>
      <c r="E9" s="44" t="s">
        <v>7280</v>
      </c>
      <c r="F9" s="87" t="s">
        <v>7279</v>
      </c>
      <c r="G9" s="196">
        <v>0</v>
      </c>
      <c r="H9" s="88" t="s">
        <v>72</v>
      </c>
      <c r="I9" s="86" t="s">
        <v>65</v>
      </c>
      <c r="J9" s="43" t="s">
        <v>7278</v>
      </c>
      <c r="K9" s="43">
        <v>18993000</v>
      </c>
      <c r="L9" s="85" t="s">
        <v>67</v>
      </c>
      <c r="M9" s="43" t="s">
        <v>7277</v>
      </c>
      <c r="N9" s="43">
        <v>1098731749</v>
      </c>
      <c r="O9" s="91">
        <v>13</v>
      </c>
      <c r="P9" s="140">
        <v>45302</v>
      </c>
      <c r="Q9" s="87">
        <v>4518689382</v>
      </c>
      <c r="R9" s="284">
        <v>45306</v>
      </c>
      <c r="S9" s="43">
        <v>18993000</v>
      </c>
      <c r="T9" s="88" t="s">
        <v>203</v>
      </c>
      <c r="U9" s="43">
        <v>93400727</v>
      </c>
      <c r="V9" s="43" t="s">
        <v>4334</v>
      </c>
      <c r="W9" s="284">
        <v>45306</v>
      </c>
      <c r="X9" s="284">
        <v>45306</v>
      </c>
      <c r="Y9" s="94" t="s">
        <v>74</v>
      </c>
      <c r="Z9" s="138">
        <v>45457</v>
      </c>
      <c r="AA9" s="54">
        <f t="shared" si="0"/>
        <v>151</v>
      </c>
      <c r="AB9" s="87">
        <v>0</v>
      </c>
      <c r="AC9" s="286">
        <v>0</v>
      </c>
      <c r="AD9" s="87">
        <v>0</v>
      </c>
      <c r="AE9" s="140" t="s">
        <v>74</v>
      </c>
      <c r="AF9" s="54">
        <f t="shared" si="1"/>
        <v>0</v>
      </c>
      <c r="AG9" s="87">
        <v>0</v>
      </c>
      <c r="AH9" s="87">
        <v>0</v>
      </c>
      <c r="AI9" s="140" t="s">
        <v>74</v>
      </c>
      <c r="AJ9" s="88">
        <v>0</v>
      </c>
      <c r="AK9" s="92" t="s">
        <v>74</v>
      </c>
      <c r="AL9" s="92" t="s">
        <v>74</v>
      </c>
      <c r="AM9" s="54">
        <f t="shared" si="2"/>
        <v>0</v>
      </c>
      <c r="AN9" s="54">
        <f>+K9+AC9-AH9</f>
        <v>18993000</v>
      </c>
      <c r="AO9" s="88" t="s">
        <v>66</v>
      </c>
      <c r="AP9" s="43">
        <v>18993000</v>
      </c>
      <c r="AQ9" s="88" t="s">
        <v>85</v>
      </c>
      <c r="AR9" s="87">
        <v>0</v>
      </c>
      <c r="AS9" s="96" t="s">
        <v>74</v>
      </c>
      <c r="AT9" s="282">
        <v>6167000</v>
      </c>
      <c r="AU9" s="98">
        <f t="shared" si="3"/>
        <v>12826000</v>
      </c>
      <c r="AV9" s="241">
        <f t="shared" si="4"/>
        <v>0.32469857315853207</v>
      </c>
      <c r="AW9" s="140" t="s">
        <v>74</v>
      </c>
      <c r="AX9" s="88" t="s">
        <v>86</v>
      </c>
      <c r="AY9" s="43" t="s">
        <v>7276</v>
      </c>
      <c r="AZ9" s="85" t="s">
        <v>66</v>
      </c>
      <c r="BA9" s="85" t="s">
        <v>66</v>
      </c>
    </row>
    <row r="10" spans="1:72" x14ac:dyDescent="0.25">
      <c r="B10" s="85">
        <v>2024</v>
      </c>
      <c r="C10" s="85">
        <v>891780111</v>
      </c>
      <c r="D10" s="86" t="s">
        <v>64</v>
      </c>
      <c r="E10" s="44" t="s">
        <v>7275</v>
      </c>
      <c r="F10" s="87" t="s">
        <v>7274</v>
      </c>
      <c r="G10" s="196">
        <v>0</v>
      </c>
      <c r="H10" s="88" t="s">
        <v>72</v>
      </c>
      <c r="I10" s="86" t="s">
        <v>65</v>
      </c>
      <c r="J10" s="43" t="s">
        <v>7273</v>
      </c>
      <c r="K10" s="43">
        <v>16940000</v>
      </c>
      <c r="L10" s="85" t="s">
        <v>67</v>
      </c>
      <c r="M10" s="43" t="s">
        <v>7272</v>
      </c>
      <c r="N10" s="43">
        <v>1045726836</v>
      </c>
      <c r="O10" s="91">
        <v>13</v>
      </c>
      <c r="P10" s="140">
        <v>45302</v>
      </c>
      <c r="Q10" s="87">
        <v>4518689382</v>
      </c>
      <c r="R10" s="284">
        <v>45306</v>
      </c>
      <c r="S10" s="43">
        <v>16940000</v>
      </c>
      <c r="T10" s="88" t="s">
        <v>203</v>
      </c>
      <c r="U10" s="43">
        <v>12621405</v>
      </c>
      <c r="V10" s="43" t="s">
        <v>5449</v>
      </c>
      <c r="W10" s="284">
        <v>45306</v>
      </c>
      <c r="X10" s="284">
        <v>45306</v>
      </c>
      <c r="Y10" s="94" t="s">
        <v>74</v>
      </c>
      <c r="Z10" s="138">
        <v>45457</v>
      </c>
      <c r="AA10" s="54">
        <f t="shared" si="0"/>
        <v>151</v>
      </c>
      <c r="AB10" s="87">
        <v>0</v>
      </c>
      <c r="AC10" s="286">
        <v>0</v>
      </c>
      <c r="AD10" s="87">
        <v>0</v>
      </c>
      <c r="AE10" s="140" t="s">
        <v>74</v>
      </c>
      <c r="AF10" s="54">
        <f t="shared" si="1"/>
        <v>0</v>
      </c>
      <c r="AG10" s="87">
        <v>0</v>
      </c>
      <c r="AH10" s="87">
        <v>0</v>
      </c>
      <c r="AI10" s="140" t="s">
        <v>74</v>
      </c>
      <c r="AJ10" s="88">
        <v>0</v>
      </c>
      <c r="AK10" s="92" t="s">
        <v>74</v>
      </c>
      <c r="AL10" s="92" t="s">
        <v>74</v>
      </c>
      <c r="AM10" s="54">
        <f t="shared" si="2"/>
        <v>0</v>
      </c>
      <c r="AN10" s="54">
        <f>+K10+AC10-AH10</f>
        <v>16940000</v>
      </c>
      <c r="AO10" s="88" t="s">
        <v>66</v>
      </c>
      <c r="AP10" s="43">
        <v>16940000</v>
      </c>
      <c r="AQ10" s="88" t="s">
        <v>85</v>
      </c>
      <c r="AR10" s="87">
        <v>0</v>
      </c>
      <c r="AS10" s="96" t="s">
        <v>74</v>
      </c>
      <c r="AT10" s="282">
        <v>12100000</v>
      </c>
      <c r="AU10" s="98">
        <f t="shared" si="3"/>
        <v>4840000</v>
      </c>
      <c r="AV10" s="241">
        <f t="shared" si="4"/>
        <v>0.7142857142857143</v>
      </c>
      <c r="AW10" s="140" t="s">
        <v>74</v>
      </c>
      <c r="AX10" s="88" t="s">
        <v>86</v>
      </c>
      <c r="AY10" s="43" t="s">
        <v>7271</v>
      </c>
      <c r="AZ10" s="85" t="s">
        <v>66</v>
      </c>
      <c r="BA10" s="85" t="s">
        <v>66</v>
      </c>
    </row>
    <row r="11" spans="1:72" x14ac:dyDescent="0.25">
      <c r="B11" s="85">
        <v>2024</v>
      </c>
      <c r="C11" s="85">
        <v>891780111</v>
      </c>
      <c r="D11" s="86" t="s">
        <v>64</v>
      </c>
      <c r="E11" s="44" t="s">
        <v>7270</v>
      </c>
      <c r="F11" s="87" t="s">
        <v>7269</v>
      </c>
      <c r="G11" s="196">
        <v>0</v>
      </c>
      <c r="H11" s="88" t="s">
        <v>72</v>
      </c>
      <c r="I11" s="86" t="s">
        <v>65</v>
      </c>
      <c r="J11" s="43" t="s">
        <v>7268</v>
      </c>
      <c r="K11" s="43">
        <v>16940000</v>
      </c>
      <c r="L11" s="85" t="s">
        <v>67</v>
      </c>
      <c r="M11" s="43" t="s">
        <v>7267</v>
      </c>
      <c r="N11" s="43">
        <v>1082931831</v>
      </c>
      <c r="O11" s="91">
        <v>13</v>
      </c>
      <c r="P11" s="140">
        <v>45302</v>
      </c>
      <c r="Q11" s="87">
        <v>4518689382</v>
      </c>
      <c r="R11" s="284">
        <v>45306</v>
      </c>
      <c r="S11" s="43">
        <v>16940000</v>
      </c>
      <c r="T11" s="88" t="s">
        <v>203</v>
      </c>
      <c r="U11" s="43">
        <v>93400727</v>
      </c>
      <c r="V11" s="43" t="s">
        <v>4334</v>
      </c>
      <c r="W11" s="284">
        <v>45306</v>
      </c>
      <c r="X11" s="284">
        <v>45306</v>
      </c>
      <c r="Y11" s="94" t="s">
        <v>74</v>
      </c>
      <c r="Z11" s="138">
        <v>45457</v>
      </c>
      <c r="AA11" s="54">
        <f t="shared" si="0"/>
        <v>151</v>
      </c>
      <c r="AB11" s="87">
        <v>0</v>
      </c>
      <c r="AC11" s="286">
        <v>0</v>
      </c>
      <c r="AD11" s="87">
        <v>0</v>
      </c>
      <c r="AE11" s="140" t="s">
        <v>74</v>
      </c>
      <c r="AF11" s="54">
        <f t="shared" si="1"/>
        <v>0</v>
      </c>
      <c r="AG11" s="87">
        <v>0</v>
      </c>
      <c r="AH11" s="87">
        <v>0</v>
      </c>
      <c r="AI11" s="140" t="s">
        <v>74</v>
      </c>
      <c r="AJ11" s="88">
        <v>0</v>
      </c>
      <c r="AK11" s="92" t="s">
        <v>74</v>
      </c>
      <c r="AL11" s="92" t="s">
        <v>74</v>
      </c>
      <c r="AM11" s="54">
        <f t="shared" si="2"/>
        <v>0</v>
      </c>
      <c r="AN11" s="54">
        <f>+K11+AC11-AH11</f>
        <v>16940000</v>
      </c>
      <c r="AO11" s="88" t="s">
        <v>66</v>
      </c>
      <c r="AP11" s="43">
        <v>16940000</v>
      </c>
      <c r="AQ11" s="88" t="s">
        <v>85</v>
      </c>
      <c r="AR11" s="87">
        <v>0</v>
      </c>
      <c r="AS11" s="96" t="s">
        <v>74</v>
      </c>
      <c r="AT11" s="282">
        <v>12100000</v>
      </c>
      <c r="AU11" s="98">
        <f t="shared" si="3"/>
        <v>4840000</v>
      </c>
      <c r="AV11" s="241">
        <f t="shared" si="4"/>
        <v>0.7142857142857143</v>
      </c>
      <c r="AW11" s="140" t="s">
        <v>74</v>
      </c>
      <c r="AX11" s="88" t="s">
        <v>86</v>
      </c>
      <c r="AY11" s="43" t="s">
        <v>7266</v>
      </c>
      <c r="AZ11" s="85" t="s">
        <v>66</v>
      </c>
      <c r="BA11" s="85" t="s">
        <v>66</v>
      </c>
    </row>
    <row r="12" spans="1:72" x14ac:dyDescent="0.25">
      <c r="B12" s="85">
        <v>2024</v>
      </c>
      <c r="C12" s="85">
        <v>891780111</v>
      </c>
      <c r="D12" s="86" t="s">
        <v>64</v>
      </c>
      <c r="E12" s="44" t="s">
        <v>7265</v>
      </c>
      <c r="F12" s="87" t="s">
        <v>7264</v>
      </c>
      <c r="G12" s="196">
        <v>0</v>
      </c>
      <c r="H12" s="88" t="s">
        <v>72</v>
      </c>
      <c r="I12" s="86" t="s">
        <v>65</v>
      </c>
      <c r="J12" s="43" t="s">
        <v>7263</v>
      </c>
      <c r="K12" s="43">
        <v>15400000</v>
      </c>
      <c r="L12" s="85" t="s">
        <v>67</v>
      </c>
      <c r="M12" s="43" t="s">
        <v>7262</v>
      </c>
      <c r="N12" s="43">
        <v>1083038004</v>
      </c>
      <c r="O12" s="91">
        <v>13</v>
      </c>
      <c r="P12" s="140">
        <v>45302</v>
      </c>
      <c r="Q12" s="87">
        <v>4518689382</v>
      </c>
      <c r="R12" s="284">
        <v>45306</v>
      </c>
      <c r="S12" s="43">
        <v>15400000</v>
      </c>
      <c r="T12" s="88" t="s">
        <v>203</v>
      </c>
      <c r="U12" s="43">
        <v>93400727</v>
      </c>
      <c r="V12" s="43" t="s">
        <v>4334</v>
      </c>
      <c r="W12" s="284">
        <v>45306</v>
      </c>
      <c r="X12" s="284">
        <v>45306</v>
      </c>
      <c r="Y12" s="94" t="s">
        <v>74</v>
      </c>
      <c r="Z12" s="138">
        <v>45457</v>
      </c>
      <c r="AA12" s="54">
        <f t="shared" si="0"/>
        <v>151</v>
      </c>
      <c r="AB12" s="87">
        <v>0</v>
      </c>
      <c r="AC12" s="286">
        <v>0</v>
      </c>
      <c r="AD12" s="87">
        <v>0</v>
      </c>
      <c r="AE12" s="140" t="s">
        <v>74</v>
      </c>
      <c r="AF12" s="54">
        <f t="shared" si="1"/>
        <v>0</v>
      </c>
      <c r="AG12" s="87">
        <v>0</v>
      </c>
      <c r="AH12" s="87">
        <v>0</v>
      </c>
      <c r="AI12" s="140" t="s">
        <v>74</v>
      </c>
      <c r="AJ12" s="88">
        <v>0</v>
      </c>
      <c r="AK12" s="92" t="s">
        <v>74</v>
      </c>
      <c r="AL12" s="92" t="s">
        <v>74</v>
      </c>
      <c r="AM12" s="54">
        <f t="shared" si="2"/>
        <v>0</v>
      </c>
      <c r="AN12" s="54">
        <f>+K12+AC12-AH12</f>
        <v>15400000</v>
      </c>
      <c r="AO12" s="88" t="s">
        <v>66</v>
      </c>
      <c r="AP12" s="43">
        <v>15400000</v>
      </c>
      <c r="AQ12" s="88" t="s">
        <v>85</v>
      </c>
      <c r="AR12" s="87">
        <v>0</v>
      </c>
      <c r="AS12" s="96" t="s">
        <v>74</v>
      </c>
      <c r="AT12" s="282">
        <v>11000000</v>
      </c>
      <c r="AU12" s="98">
        <f t="shared" si="3"/>
        <v>4400000</v>
      </c>
      <c r="AV12" s="241">
        <f t="shared" si="4"/>
        <v>0.7142857142857143</v>
      </c>
      <c r="AW12" s="140" t="s">
        <v>74</v>
      </c>
      <c r="AX12" s="88" t="s">
        <v>86</v>
      </c>
      <c r="AY12" s="43" t="s">
        <v>7261</v>
      </c>
      <c r="AZ12" s="85" t="s">
        <v>66</v>
      </c>
      <c r="BA12" s="85" t="s">
        <v>66</v>
      </c>
    </row>
    <row r="13" spans="1:72" x14ac:dyDescent="0.25">
      <c r="B13" s="85">
        <v>2024</v>
      </c>
      <c r="C13" s="85">
        <v>891780111</v>
      </c>
      <c r="D13" s="86" t="s">
        <v>64</v>
      </c>
      <c r="E13" s="44" t="s">
        <v>7260</v>
      </c>
      <c r="F13" s="87" t="s">
        <v>7259</v>
      </c>
      <c r="G13" s="196">
        <v>0</v>
      </c>
      <c r="H13" s="88" t="s">
        <v>72</v>
      </c>
      <c r="I13" s="86" t="s">
        <v>65</v>
      </c>
      <c r="J13" s="43" t="s">
        <v>7258</v>
      </c>
      <c r="K13" s="43">
        <v>18993000</v>
      </c>
      <c r="L13" s="85" t="s">
        <v>67</v>
      </c>
      <c r="M13" s="43" t="s">
        <v>7257</v>
      </c>
      <c r="N13" s="43">
        <v>1083019267</v>
      </c>
      <c r="O13" s="91">
        <v>13</v>
      </c>
      <c r="P13" s="140">
        <v>45302</v>
      </c>
      <c r="Q13" s="87">
        <v>4518689382</v>
      </c>
      <c r="R13" s="284">
        <v>45306</v>
      </c>
      <c r="S13" s="43">
        <v>18993000</v>
      </c>
      <c r="T13" s="88" t="s">
        <v>203</v>
      </c>
      <c r="U13" s="43">
        <v>12621405</v>
      </c>
      <c r="V13" s="43" t="s">
        <v>5449</v>
      </c>
      <c r="W13" s="284">
        <v>45306</v>
      </c>
      <c r="X13" s="284">
        <v>45306</v>
      </c>
      <c r="Y13" s="94" t="s">
        <v>74</v>
      </c>
      <c r="Z13" s="138">
        <v>45457</v>
      </c>
      <c r="AA13" s="54">
        <f t="shared" si="0"/>
        <v>151</v>
      </c>
      <c r="AB13" s="87">
        <v>0</v>
      </c>
      <c r="AC13" s="286">
        <v>0</v>
      </c>
      <c r="AD13" s="87">
        <v>0</v>
      </c>
      <c r="AE13" s="140" t="s">
        <v>74</v>
      </c>
      <c r="AF13" s="54">
        <f t="shared" si="1"/>
        <v>0</v>
      </c>
      <c r="AG13" s="87">
        <v>0</v>
      </c>
      <c r="AH13" s="87">
        <v>0</v>
      </c>
      <c r="AI13" s="140" t="s">
        <v>74</v>
      </c>
      <c r="AJ13" s="88">
        <v>0</v>
      </c>
      <c r="AK13" s="92" t="s">
        <v>74</v>
      </c>
      <c r="AL13" s="92" t="s">
        <v>74</v>
      </c>
      <c r="AM13" s="54">
        <f t="shared" si="2"/>
        <v>0</v>
      </c>
      <c r="AN13" s="54">
        <f>+K13+AC13-AH13</f>
        <v>18993000</v>
      </c>
      <c r="AO13" s="88" t="s">
        <v>66</v>
      </c>
      <c r="AP13" s="43">
        <v>18993000</v>
      </c>
      <c r="AQ13" s="88" t="s">
        <v>85</v>
      </c>
      <c r="AR13" s="87">
        <v>0</v>
      </c>
      <c r="AS13" s="96" t="s">
        <v>74</v>
      </c>
      <c r="AT13" s="282">
        <v>13567000</v>
      </c>
      <c r="AU13" s="98">
        <f t="shared" si="3"/>
        <v>5426000</v>
      </c>
      <c r="AV13" s="241">
        <f t="shared" si="4"/>
        <v>0.7143158005581004</v>
      </c>
      <c r="AW13" s="140" t="s">
        <v>74</v>
      </c>
      <c r="AX13" s="88" t="s">
        <v>86</v>
      </c>
      <c r="AY13" s="43" t="s">
        <v>7256</v>
      </c>
      <c r="AZ13" s="85" t="s">
        <v>66</v>
      </c>
      <c r="BA13" s="85" t="s">
        <v>66</v>
      </c>
    </row>
    <row r="14" spans="1:72" x14ac:dyDescent="0.25">
      <c r="B14" s="85">
        <v>2024</v>
      </c>
      <c r="C14" s="85">
        <v>891780111</v>
      </c>
      <c r="D14" s="86" t="s">
        <v>64</v>
      </c>
      <c r="E14" s="44" t="s">
        <v>7255</v>
      </c>
      <c r="F14" s="87" t="s">
        <v>7254</v>
      </c>
      <c r="G14" s="196">
        <v>0</v>
      </c>
      <c r="H14" s="88" t="s">
        <v>72</v>
      </c>
      <c r="I14" s="86" t="s">
        <v>65</v>
      </c>
      <c r="J14" s="43" t="s">
        <v>7253</v>
      </c>
      <c r="K14" s="43">
        <v>28233000</v>
      </c>
      <c r="L14" s="85" t="s">
        <v>67</v>
      </c>
      <c r="M14" s="43" t="s">
        <v>7252</v>
      </c>
      <c r="N14" s="43">
        <v>1082841776</v>
      </c>
      <c r="O14" s="91">
        <v>13</v>
      </c>
      <c r="P14" s="140">
        <v>45302</v>
      </c>
      <c r="Q14" s="87">
        <v>4518689382</v>
      </c>
      <c r="R14" s="284">
        <v>45306</v>
      </c>
      <c r="S14" s="43">
        <v>28233000</v>
      </c>
      <c r="T14" s="88" t="s">
        <v>203</v>
      </c>
      <c r="U14" s="43">
        <v>12621405</v>
      </c>
      <c r="V14" s="43" t="s">
        <v>5449</v>
      </c>
      <c r="W14" s="284">
        <v>45306</v>
      </c>
      <c r="X14" s="284">
        <v>45306</v>
      </c>
      <c r="Y14" s="94" t="s">
        <v>74</v>
      </c>
      <c r="Z14" s="138">
        <v>45457</v>
      </c>
      <c r="AA14" s="54">
        <f t="shared" si="0"/>
        <v>151</v>
      </c>
      <c r="AB14" s="87">
        <v>0</v>
      </c>
      <c r="AC14" s="283">
        <v>0</v>
      </c>
      <c r="AD14" s="87">
        <v>0</v>
      </c>
      <c r="AE14" s="140" t="s">
        <v>74</v>
      </c>
      <c r="AF14" s="54">
        <f t="shared" si="1"/>
        <v>0</v>
      </c>
      <c r="AG14" s="87">
        <v>1</v>
      </c>
      <c r="AH14" s="87">
        <v>24566000</v>
      </c>
      <c r="AI14" s="140">
        <v>45322</v>
      </c>
      <c r="AJ14" s="88">
        <v>0</v>
      </c>
      <c r="AK14" s="92" t="s">
        <v>74</v>
      </c>
      <c r="AL14" s="92" t="s">
        <v>74</v>
      </c>
      <c r="AM14" s="54">
        <f t="shared" si="2"/>
        <v>0</v>
      </c>
      <c r="AN14" s="54">
        <f>+K14+AC14-AH14</f>
        <v>3667000</v>
      </c>
      <c r="AO14" s="88" t="s">
        <v>66</v>
      </c>
      <c r="AP14" s="43">
        <v>28233000</v>
      </c>
      <c r="AQ14" s="88" t="s">
        <v>85</v>
      </c>
      <c r="AR14" s="87">
        <v>0</v>
      </c>
      <c r="AS14" s="96" t="s">
        <v>74</v>
      </c>
      <c r="AT14" s="282">
        <v>3667000</v>
      </c>
      <c r="AU14" s="98">
        <f t="shared" si="3"/>
        <v>0</v>
      </c>
      <c r="AV14" s="241">
        <f t="shared" si="4"/>
        <v>1</v>
      </c>
      <c r="AW14" s="140" t="s">
        <v>74</v>
      </c>
      <c r="AX14" s="88" t="s">
        <v>1097</v>
      </c>
      <c r="AY14" s="43" t="s">
        <v>7251</v>
      </c>
      <c r="AZ14" s="85" t="s">
        <v>66</v>
      </c>
      <c r="BA14" s="85" t="s">
        <v>66</v>
      </c>
    </row>
    <row r="15" spans="1:72" x14ac:dyDescent="0.25">
      <c r="B15" s="85">
        <v>2024</v>
      </c>
      <c r="C15" s="85">
        <v>891780111</v>
      </c>
      <c r="D15" s="86" t="s">
        <v>64</v>
      </c>
      <c r="E15" s="44" t="s">
        <v>7250</v>
      </c>
      <c r="F15" s="87" t="s">
        <v>7249</v>
      </c>
      <c r="G15" s="196">
        <v>0</v>
      </c>
      <c r="H15" s="88" t="s">
        <v>72</v>
      </c>
      <c r="I15" s="86" t="s">
        <v>65</v>
      </c>
      <c r="J15" s="43" t="s">
        <v>7248</v>
      </c>
      <c r="K15" s="43">
        <v>18480000</v>
      </c>
      <c r="L15" s="85" t="s">
        <v>67</v>
      </c>
      <c r="M15" s="43" t="s">
        <v>7247</v>
      </c>
      <c r="N15" s="43">
        <v>1020757081</v>
      </c>
      <c r="O15" s="91">
        <v>13</v>
      </c>
      <c r="P15" s="140">
        <v>45302</v>
      </c>
      <c r="Q15" s="87">
        <v>4518689382</v>
      </c>
      <c r="R15" s="284">
        <v>45306</v>
      </c>
      <c r="S15" s="43">
        <v>18480000</v>
      </c>
      <c r="T15" s="88" t="s">
        <v>203</v>
      </c>
      <c r="U15" s="43">
        <v>85455983</v>
      </c>
      <c r="V15" s="43" t="s">
        <v>6090</v>
      </c>
      <c r="W15" s="284">
        <v>45306</v>
      </c>
      <c r="X15" s="284">
        <v>45306</v>
      </c>
      <c r="Y15" s="94" t="s">
        <v>74</v>
      </c>
      <c r="Z15" s="138">
        <v>45457</v>
      </c>
      <c r="AA15" s="54">
        <f t="shared" si="0"/>
        <v>151</v>
      </c>
      <c r="AB15" s="87">
        <v>0</v>
      </c>
      <c r="AC15" s="286">
        <v>0</v>
      </c>
      <c r="AD15" s="87">
        <v>0</v>
      </c>
      <c r="AE15" s="140" t="s">
        <v>74</v>
      </c>
      <c r="AF15" s="54">
        <f t="shared" si="1"/>
        <v>0</v>
      </c>
      <c r="AG15" s="87">
        <v>0</v>
      </c>
      <c r="AH15" s="87">
        <v>0</v>
      </c>
      <c r="AI15" s="140" t="s">
        <v>74</v>
      </c>
      <c r="AJ15" s="88">
        <v>0</v>
      </c>
      <c r="AK15" s="92" t="s">
        <v>74</v>
      </c>
      <c r="AL15" s="92" t="s">
        <v>74</v>
      </c>
      <c r="AM15" s="54">
        <f t="shared" si="2"/>
        <v>0</v>
      </c>
      <c r="AN15" s="54">
        <f>+K15+AC15-AH15</f>
        <v>18480000</v>
      </c>
      <c r="AO15" s="88" t="s">
        <v>66</v>
      </c>
      <c r="AP15" s="43">
        <v>18480000</v>
      </c>
      <c r="AQ15" s="88" t="s">
        <v>85</v>
      </c>
      <c r="AR15" s="87">
        <v>0</v>
      </c>
      <c r="AS15" s="96" t="s">
        <v>74</v>
      </c>
      <c r="AT15" s="282">
        <v>13200000</v>
      </c>
      <c r="AU15" s="98">
        <f t="shared" si="3"/>
        <v>5280000</v>
      </c>
      <c r="AV15" s="241">
        <f t="shared" si="4"/>
        <v>0.7142857142857143</v>
      </c>
      <c r="AW15" s="140" t="s">
        <v>74</v>
      </c>
      <c r="AX15" s="88" t="s">
        <v>86</v>
      </c>
      <c r="AY15" s="43" t="s">
        <v>7246</v>
      </c>
      <c r="AZ15" s="85" t="s">
        <v>66</v>
      </c>
      <c r="BA15" s="85" t="s">
        <v>66</v>
      </c>
    </row>
    <row r="16" spans="1:72" x14ac:dyDescent="0.25">
      <c r="B16" s="85">
        <v>2024</v>
      </c>
      <c r="C16" s="85">
        <v>891780111</v>
      </c>
      <c r="D16" s="86" t="s">
        <v>64</v>
      </c>
      <c r="E16" s="44" t="s">
        <v>7245</v>
      </c>
      <c r="F16" s="87" t="s">
        <v>7244</v>
      </c>
      <c r="G16" s="196">
        <v>0</v>
      </c>
      <c r="H16" s="88" t="s">
        <v>72</v>
      </c>
      <c r="I16" s="86" t="s">
        <v>65</v>
      </c>
      <c r="J16" s="43" t="s">
        <v>7243</v>
      </c>
      <c r="K16" s="43">
        <v>23920000</v>
      </c>
      <c r="L16" s="85" t="s">
        <v>67</v>
      </c>
      <c r="M16" s="43" t="s">
        <v>1138</v>
      </c>
      <c r="N16" s="43">
        <v>7634885</v>
      </c>
      <c r="O16" s="91">
        <v>13</v>
      </c>
      <c r="P16" s="140">
        <v>45302</v>
      </c>
      <c r="Q16" s="87">
        <v>4518689382</v>
      </c>
      <c r="R16" s="284">
        <v>45306</v>
      </c>
      <c r="S16" s="43">
        <v>23920000</v>
      </c>
      <c r="T16" s="88" t="s">
        <v>203</v>
      </c>
      <c r="U16" s="43">
        <v>84452087</v>
      </c>
      <c r="V16" s="43" t="s">
        <v>4321</v>
      </c>
      <c r="W16" s="284">
        <v>45306</v>
      </c>
      <c r="X16" s="284">
        <v>45306</v>
      </c>
      <c r="Y16" s="94" t="s">
        <v>74</v>
      </c>
      <c r="Z16" s="138">
        <v>45457</v>
      </c>
      <c r="AA16" s="54">
        <f t="shared" si="0"/>
        <v>151</v>
      </c>
      <c r="AB16" s="87">
        <v>0</v>
      </c>
      <c r="AC16" s="286">
        <v>0</v>
      </c>
      <c r="AD16" s="87">
        <v>0</v>
      </c>
      <c r="AE16" s="140" t="s">
        <v>74</v>
      </c>
      <c r="AF16" s="54">
        <f t="shared" si="1"/>
        <v>0</v>
      </c>
      <c r="AG16" s="87">
        <v>1</v>
      </c>
      <c r="AH16" s="87">
        <v>21773000</v>
      </c>
      <c r="AI16" s="140">
        <v>45313</v>
      </c>
      <c r="AJ16" s="88">
        <v>0</v>
      </c>
      <c r="AK16" s="92" t="s">
        <v>74</v>
      </c>
      <c r="AL16" s="92" t="s">
        <v>74</v>
      </c>
      <c r="AM16" s="54">
        <f t="shared" si="2"/>
        <v>0</v>
      </c>
      <c r="AN16" s="54">
        <f>+K16+AC16-AH16</f>
        <v>2147000</v>
      </c>
      <c r="AO16" s="88" t="s">
        <v>66</v>
      </c>
      <c r="AP16" s="43">
        <v>23920000</v>
      </c>
      <c r="AQ16" s="88" t="s">
        <v>85</v>
      </c>
      <c r="AR16" s="87">
        <v>0</v>
      </c>
      <c r="AS16" s="96" t="s">
        <v>74</v>
      </c>
      <c r="AT16" s="282">
        <v>2147000</v>
      </c>
      <c r="AU16" s="98">
        <f t="shared" si="3"/>
        <v>0</v>
      </c>
      <c r="AV16" s="241">
        <f t="shared" si="4"/>
        <v>1</v>
      </c>
      <c r="AW16" s="140" t="s">
        <v>74</v>
      </c>
      <c r="AX16" s="88" t="s">
        <v>1097</v>
      </c>
      <c r="AY16" s="43" t="s">
        <v>7242</v>
      </c>
      <c r="AZ16" s="85" t="s">
        <v>66</v>
      </c>
      <c r="BA16" s="85" t="s">
        <v>66</v>
      </c>
    </row>
    <row r="17" spans="2:53" x14ac:dyDescent="0.25">
      <c r="B17" s="85">
        <v>2024</v>
      </c>
      <c r="C17" s="85">
        <v>891780111</v>
      </c>
      <c r="D17" s="86" t="s">
        <v>64</v>
      </c>
      <c r="E17" s="44" t="s">
        <v>7241</v>
      </c>
      <c r="F17" s="87" t="s">
        <v>7240</v>
      </c>
      <c r="G17" s="196">
        <v>0</v>
      </c>
      <c r="H17" s="88" t="s">
        <v>72</v>
      </c>
      <c r="I17" s="86" t="s">
        <v>65</v>
      </c>
      <c r="J17" s="43" t="s">
        <v>7239</v>
      </c>
      <c r="K17" s="43">
        <v>41067000</v>
      </c>
      <c r="L17" s="85" t="s">
        <v>67</v>
      </c>
      <c r="M17" s="43" t="s">
        <v>7238</v>
      </c>
      <c r="N17" s="43">
        <v>85468614</v>
      </c>
      <c r="O17" s="91">
        <v>13</v>
      </c>
      <c r="P17" s="140">
        <v>45302</v>
      </c>
      <c r="Q17" s="87">
        <v>4518689382</v>
      </c>
      <c r="R17" s="284">
        <v>45306</v>
      </c>
      <c r="S17" s="43">
        <v>41067000</v>
      </c>
      <c r="T17" s="88" t="s">
        <v>203</v>
      </c>
      <c r="U17" s="43">
        <v>85455983</v>
      </c>
      <c r="V17" s="43" t="s">
        <v>6090</v>
      </c>
      <c r="W17" s="284">
        <v>45306</v>
      </c>
      <c r="X17" s="284">
        <v>45306</v>
      </c>
      <c r="Y17" s="94" t="s">
        <v>74</v>
      </c>
      <c r="Z17" s="138">
        <v>45457</v>
      </c>
      <c r="AA17" s="54">
        <f t="shared" si="0"/>
        <v>151</v>
      </c>
      <c r="AB17" s="87">
        <v>0</v>
      </c>
      <c r="AC17" s="286">
        <v>0</v>
      </c>
      <c r="AD17" s="87">
        <v>0</v>
      </c>
      <c r="AE17" s="140" t="s">
        <v>74</v>
      </c>
      <c r="AF17" s="54">
        <f t="shared" si="1"/>
        <v>0</v>
      </c>
      <c r="AG17" s="87">
        <v>0</v>
      </c>
      <c r="AH17" s="87">
        <v>0</v>
      </c>
      <c r="AI17" s="140" t="s">
        <v>74</v>
      </c>
      <c r="AJ17" s="88">
        <v>0</v>
      </c>
      <c r="AK17" s="92" t="s">
        <v>74</v>
      </c>
      <c r="AL17" s="92" t="s">
        <v>74</v>
      </c>
      <c r="AM17" s="54">
        <f t="shared" si="2"/>
        <v>0</v>
      </c>
      <c r="AN17" s="54">
        <f>+K17+AC17-AH17</f>
        <v>41067000</v>
      </c>
      <c r="AO17" s="88" t="s">
        <v>66</v>
      </c>
      <c r="AP17" s="43">
        <v>41067000</v>
      </c>
      <c r="AQ17" s="88" t="s">
        <v>85</v>
      </c>
      <c r="AR17" s="87">
        <v>0</v>
      </c>
      <c r="AS17" s="96" t="s">
        <v>74</v>
      </c>
      <c r="AT17" s="282">
        <v>29333000</v>
      </c>
      <c r="AU17" s="98">
        <f t="shared" si="3"/>
        <v>11734000</v>
      </c>
      <c r="AV17" s="241">
        <f t="shared" si="4"/>
        <v>0.71427179974188526</v>
      </c>
      <c r="AW17" s="140" t="s">
        <v>74</v>
      </c>
      <c r="AX17" s="88" t="s">
        <v>86</v>
      </c>
      <c r="AY17" s="43" t="s">
        <v>7237</v>
      </c>
      <c r="AZ17" s="85" t="s">
        <v>66</v>
      </c>
      <c r="BA17" s="85" t="s">
        <v>66</v>
      </c>
    </row>
    <row r="18" spans="2:53" x14ac:dyDescent="0.25">
      <c r="B18" s="85">
        <v>2024</v>
      </c>
      <c r="C18" s="85">
        <v>891780111</v>
      </c>
      <c r="D18" s="86" t="s">
        <v>64</v>
      </c>
      <c r="E18" s="44" t="s">
        <v>7236</v>
      </c>
      <c r="F18" s="87" t="s">
        <v>7235</v>
      </c>
      <c r="G18" s="196">
        <v>0</v>
      </c>
      <c r="H18" s="88" t="s">
        <v>72</v>
      </c>
      <c r="I18" s="86" t="s">
        <v>65</v>
      </c>
      <c r="J18" s="43" t="s">
        <v>7234</v>
      </c>
      <c r="K18" s="43">
        <v>16940000</v>
      </c>
      <c r="L18" s="85" t="s">
        <v>67</v>
      </c>
      <c r="M18" s="43" t="s">
        <v>7233</v>
      </c>
      <c r="N18" s="43">
        <v>1143139441</v>
      </c>
      <c r="O18" s="91">
        <v>13</v>
      </c>
      <c r="P18" s="140">
        <v>45302</v>
      </c>
      <c r="Q18" s="87">
        <v>4518689382</v>
      </c>
      <c r="R18" s="284">
        <v>45306</v>
      </c>
      <c r="S18" s="43">
        <v>16940000</v>
      </c>
      <c r="T18" s="88" t="s">
        <v>203</v>
      </c>
      <c r="U18" s="43">
        <v>84452087</v>
      </c>
      <c r="V18" s="43" t="s">
        <v>4321</v>
      </c>
      <c r="W18" s="284">
        <v>45306</v>
      </c>
      <c r="X18" s="284">
        <v>45306</v>
      </c>
      <c r="Y18" s="94" t="s">
        <v>74</v>
      </c>
      <c r="Z18" s="138">
        <v>45457</v>
      </c>
      <c r="AA18" s="54">
        <f t="shared" si="0"/>
        <v>151</v>
      </c>
      <c r="AB18" s="87">
        <v>0</v>
      </c>
      <c r="AC18" s="286">
        <v>0</v>
      </c>
      <c r="AD18" s="87">
        <v>0</v>
      </c>
      <c r="AE18" s="140" t="s">
        <v>74</v>
      </c>
      <c r="AF18" s="54">
        <f t="shared" si="1"/>
        <v>0</v>
      </c>
      <c r="AG18" s="87">
        <v>0</v>
      </c>
      <c r="AH18" s="87">
        <v>0</v>
      </c>
      <c r="AI18" s="140" t="s">
        <v>74</v>
      </c>
      <c r="AJ18" s="88">
        <v>0</v>
      </c>
      <c r="AK18" s="92" t="s">
        <v>74</v>
      </c>
      <c r="AL18" s="92" t="s">
        <v>74</v>
      </c>
      <c r="AM18" s="54">
        <f t="shared" si="2"/>
        <v>0</v>
      </c>
      <c r="AN18" s="54">
        <f>+K18+AC18-AH18</f>
        <v>16940000</v>
      </c>
      <c r="AO18" s="88" t="s">
        <v>66</v>
      </c>
      <c r="AP18" s="43">
        <v>16940000</v>
      </c>
      <c r="AQ18" s="88" t="s">
        <v>85</v>
      </c>
      <c r="AR18" s="87">
        <v>0</v>
      </c>
      <c r="AS18" s="96" t="s">
        <v>74</v>
      </c>
      <c r="AT18" s="282">
        <v>12100000</v>
      </c>
      <c r="AU18" s="98">
        <f t="shared" si="3"/>
        <v>4840000</v>
      </c>
      <c r="AV18" s="241">
        <f t="shared" si="4"/>
        <v>0.7142857142857143</v>
      </c>
      <c r="AW18" s="140" t="s">
        <v>74</v>
      </c>
      <c r="AX18" s="88" t="s">
        <v>86</v>
      </c>
      <c r="AY18" s="43" t="s">
        <v>7232</v>
      </c>
      <c r="AZ18" s="85" t="s">
        <v>66</v>
      </c>
      <c r="BA18" s="85" t="s">
        <v>66</v>
      </c>
    </row>
    <row r="19" spans="2:53" x14ac:dyDescent="0.25">
      <c r="B19" s="85">
        <v>2024</v>
      </c>
      <c r="C19" s="85">
        <v>891780111</v>
      </c>
      <c r="D19" s="86" t="s">
        <v>64</v>
      </c>
      <c r="E19" s="44" t="s">
        <v>7231</v>
      </c>
      <c r="F19" s="87" t="s">
        <v>7230</v>
      </c>
      <c r="G19" s="196">
        <v>0</v>
      </c>
      <c r="H19" s="88" t="s">
        <v>72</v>
      </c>
      <c r="I19" s="86" t="s">
        <v>65</v>
      </c>
      <c r="J19" s="43" t="s">
        <v>7229</v>
      </c>
      <c r="K19" s="43">
        <v>22500000</v>
      </c>
      <c r="L19" s="85" t="s">
        <v>67</v>
      </c>
      <c r="M19" s="43" t="s">
        <v>7228</v>
      </c>
      <c r="N19" s="43">
        <v>1082924263</v>
      </c>
      <c r="O19" s="91">
        <v>13</v>
      </c>
      <c r="P19" s="140">
        <v>45302</v>
      </c>
      <c r="Q19" s="87">
        <v>4518689382</v>
      </c>
      <c r="R19" s="284">
        <v>45306</v>
      </c>
      <c r="S19" s="43">
        <v>22500000</v>
      </c>
      <c r="T19" s="88" t="s">
        <v>203</v>
      </c>
      <c r="U19" s="43">
        <v>12621405</v>
      </c>
      <c r="V19" s="43" t="s">
        <v>5449</v>
      </c>
      <c r="W19" s="284">
        <v>45306</v>
      </c>
      <c r="X19" s="284">
        <v>45306</v>
      </c>
      <c r="Y19" s="94" t="s">
        <v>74</v>
      </c>
      <c r="Z19" s="138">
        <v>45457</v>
      </c>
      <c r="AA19" s="54">
        <f t="shared" si="0"/>
        <v>151</v>
      </c>
      <c r="AB19" s="87">
        <v>0</v>
      </c>
      <c r="AC19" s="286">
        <v>0</v>
      </c>
      <c r="AD19" s="87">
        <v>0</v>
      </c>
      <c r="AE19" s="140" t="s">
        <v>74</v>
      </c>
      <c r="AF19" s="54">
        <f t="shared" si="1"/>
        <v>0</v>
      </c>
      <c r="AG19" s="87">
        <v>0</v>
      </c>
      <c r="AH19" s="87">
        <v>0</v>
      </c>
      <c r="AI19" s="140" t="s">
        <v>74</v>
      </c>
      <c r="AJ19" s="88">
        <v>0</v>
      </c>
      <c r="AK19" s="92" t="s">
        <v>74</v>
      </c>
      <c r="AL19" s="92" t="s">
        <v>74</v>
      </c>
      <c r="AM19" s="54">
        <f t="shared" si="2"/>
        <v>0</v>
      </c>
      <c r="AN19" s="54">
        <f>+K19+AC19-AH19</f>
        <v>22500000</v>
      </c>
      <c r="AO19" s="88" t="s">
        <v>66</v>
      </c>
      <c r="AP19" s="43">
        <v>22500000</v>
      </c>
      <c r="AQ19" s="88" t="s">
        <v>85</v>
      </c>
      <c r="AR19" s="87">
        <v>0</v>
      </c>
      <c r="AS19" s="96" t="s">
        <v>74</v>
      </c>
      <c r="AT19" s="282">
        <v>15900000</v>
      </c>
      <c r="AU19" s="98">
        <f t="shared" si="3"/>
        <v>6600000</v>
      </c>
      <c r="AV19" s="241">
        <f t="shared" si="4"/>
        <v>0.70666666666666667</v>
      </c>
      <c r="AW19" s="140" t="s">
        <v>74</v>
      </c>
      <c r="AX19" s="88" t="s">
        <v>86</v>
      </c>
      <c r="AY19" s="43" t="s">
        <v>7227</v>
      </c>
      <c r="AZ19" s="85" t="s">
        <v>66</v>
      </c>
      <c r="BA19" s="85" t="s">
        <v>66</v>
      </c>
    </row>
    <row r="20" spans="2:53" x14ac:dyDescent="0.25">
      <c r="B20" s="85">
        <v>2024</v>
      </c>
      <c r="C20" s="85">
        <v>891780111</v>
      </c>
      <c r="D20" s="86" t="s">
        <v>64</v>
      </c>
      <c r="E20" s="44" t="s">
        <v>7226</v>
      </c>
      <c r="F20" s="87" t="s">
        <v>7225</v>
      </c>
      <c r="G20" s="196">
        <v>0</v>
      </c>
      <c r="H20" s="88" t="s">
        <v>72</v>
      </c>
      <c r="I20" s="86" t="s">
        <v>65</v>
      </c>
      <c r="J20" s="43" t="s">
        <v>7224</v>
      </c>
      <c r="K20" s="43">
        <v>21560000</v>
      </c>
      <c r="L20" s="85" t="s">
        <v>67</v>
      </c>
      <c r="M20" s="43" t="s">
        <v>7223</v>
      </c>
      <c r="N20" s="43">
        <v>1082920567</v>
      </c>
      <c r="O20" s="91">
        <v>13</v>
      </c>
      <c r="P20" s="140">
        <v>45302</v>
      </c>
      <c r="Q20" s="87">
        <v>4518689382</v>
      </c>
      <c r="R20" s="284">
        <v>45306</v>
      </c>
      <c r="S20" s="43">
        <v>21560000</v>
      </c>
      <c r="T20" s="88" t="s">
        <v>203</v>
      </c>
      <c r="U20" s="43">
        <v>93400727</v>
      </c>
      <c r="V20" s="43" t="s">
        <v>4334</v>
      </c>
      <c r="W20" s="284">
        <v>45306</v>
      </c>
      <c r="X20" s="284">
        <v>45306</v>
      </c>
      <c r="Y20" s="94" t="s">
        <v>74</v>
      </c>
      <c r="Z20" s="138">
        <v>45457</v>
      </c>
      <c r="AA20" s="54">
        <f t="shared" si="0"/>
        <v>151</v>
      </c>
      <c r="AB20" s="87">
        <v>0</v>
      </c>
      <c r="AC20" s="286">
        <v>0</v>
      </c>
      <c r="AD20" s="87">
        <v>0</v>
      </c>
      <c r="AE20" s="140" t="s">
        <v>74</v>
      </c>
      <c r="AF20" s="54">
        <f t="shared" si="1"/>
        <v>0</v>
      </c>
      <c r="AG20" s="87">
        <v>0</v>
      </c>
      <c r="AH20" s="87">
        <v>0</v>
      </c>
      <c r="AI20" s="140" t="s">
        <v>74</v>
      </c>
      <c r="AJ20" s="88">
        <v>0</v>
      </c>
      <c r="AK20" s="92" t="s">
        <v>74</v>
      </c>
      <c r="AL20" s="92" t="s">
        <v>74</v>
      </c>
      <c r="AM20" s="54">
        <f t="shared" si="2"/>
        <v>0</v>
      </c>
      <c r="AN20" s="54">
        <f>+K20+AC20-AH20</f>
        <v>21560000</v>
      </c>
      <c r="AO20" s="88" t="s">
        <v>66</v>
      </c>
      <c r="AP20" s="43">
        <v>21560000</v>
      </c>
      <c r="AQ20" s="88" t="s">
        <v>85</v>
      </c>
      <c r="AR20" s="87">
        <v>0</v>
      </c>
      <c r="AS20" s="96" t="s">
        <v>74</v>
      </c>
      <c r="AT20" s="282">
        <v>15400000</v>
      </c>
      <c r="AU20" s="98">
        <f t="shared" si="3"/>
        <v>6160000</v>
      </c>
      <c r="AV20" s="241">
        <f t="shared" si="4"/>
        <v>0.7142857142857143</v>
      </c>
      <c r="AW20" s="140" t="s">
        <v>74</v>
      </c>
      <c r="AX20" s="88" t="s">
        <v>86</v>
      </c>
      <c r="AY20" s="43" t="s">
        <v>7222</v>
      </c>
      <c r="AZ20" s="85" t="s">
        <v>66</v>
      </c>
      <c r="BA20" s="85" t="s">
        <v>66</v>
      </c>
    </row>
    <row r="21" spans="2:53" x14ac:dyDescent="0.25">
      <c r="B21" s="85">
        <v>2024</v>
      </c>
      <c r="C21" s="85">
        <v>891780111</v>
      </c>
      <c r="D21" s="86" t="s">
        <v>64</v>
      </c>
      <c r="E21" s="44" t="s">
        <v>7221</v>
      </c>
      <c r="F21" s="87" t="s">
        <v>7220</v>
      </c>
      <c r="G21" s="196">
        <v>0</v>
      </c>
      <c r="H21" s="88" t="s">
        <v>72</v>
      </c>
      <c r="I21" s="86" t="s">
        <v>65</v>
      </c>
      <c r="J21" s="43" t="s">
        <v>7219</v>
      </c>
      <c r="K21" s="43">
        <v>18040000</v>
      </c>
      <c r="L21" s="85" t="s">
        <v>67</v>
      </c>
      <c r="M21" s="43" t="s">
        <v>7218</v>
      </c>
      <c r="N21" s="43">
        <v>1004369176</v>
      </c>
      <c r="O21" s="91">
        <v>13</v>
      </c>
      <c r="P21" s="140">
        <v>45302</v>
      </c>
      <c r="Q21" s="87">
        <v>4518689382</v>
      </c>
      <c r="R21" s="284">
        <v>45306</v>
      </c>
      <c r="S21" s="43">
        <v>18040000</v>
      </c>
      <c r="T21" s="88" t="s">
        <v>203</v>
      </c>
      <c r="U21" s="43">
        <v>85449357</v>
      </c>
      <c r="V21" s="43" t="s">
        <v>5096</v>
      </c>
      <c r="W21" s="284">
        <v>45306</v>
      </c>
      <c r="X21" s="284">
        <v>45306</v>
      </c>
      <c r="Y21" s="94" t="s">
        <v>74</v>
      </c>
      <c r="Z21" s="138">
        <v>45457</v>
      </c>
      <c r="AA21" s="54">
        <f t="shared" si="0"/>
        <v>151</v>
      </c>
      <c r="AB21" s="87">
        <v>0</v>
      </c>
      <c r="AC21" s="286">
        <v>0</v>
      </c>
      <c r="AD21" s="87">
        <v>0</v>
      </c>
      <c r="AE21" s="140" t="s">
        <v>74</v>
      </c>
      <c r="AF21" s="54">
        <f t="shared" si="1"/>
        <v>0</v>
      </c>
      <c r="AG21" s="87">
        <v>0</v>
      </c>
      <c r="AH21" s="87">
        <v>0</v>
      </c>
      <c r="AI21" s="140" t="s">
        <v>74</v>
      </c>
      <c r="AJ21" s="88">
        <v>0</v>
      </c>
      <c r="AK21" s="92" t="s">
        <v>74</v>
      </c>
      <c r="AL21" s="92" t="s">
        <v>74</v>
      </c>
      <c r="AM21" s="54">
        <f t="shared" si="2"/>
        <v>0</v>
      </c>
      <c r="AN21" s="54">
        <f>+K21+AC21-AH21</f>
        <v>18040000</v>
      </c>
      <c r="AO21" s="88" t="s">
        <v>66</v>
      </c>
      <c r="AP21" s="43">
        <v>18040000</v>
      </c>
      <c r="AQ21" s="88" t="s">
        <v>85</v>
      </c>
      <c r="AR21" s="87">
        <v>0</v>
      </c>
      <c r="AS21" s="96" t="s">
        <v>74</v>
      </c>
      <c r="AT21" s="282">
        <v>13200000</v>
      </c>
      <c r="AU21" s="98">
        <f t="shared" si="3"/>
        <v>4840000</v>
      </c>
      <c r="AV21" s="241">
        <f t="shared" si="4"/>
        <v>0.73170731707317072</v>
      </c>
      <c r="AW21" s="140" t="s">
        <v>74</v>
      </c>
      <c r="AX21" s="88" t="s">
        <v>86</v>
      </c>
      <c r="AY21" s="43" t="s">
        <v>7217</v>
      </c>
      <c r="AZ21" s="85" t="s">
        <v>66</v>
      </c>
      <c r="BA21" s="85" t="s">
        <v>66</v>
      </c>
    </row>
    <row r="22" spans="2:53" x14ac:dyDescent="0.25">
      <c r="B22" s="85">
        <v>2024</v>
      </c>
      <c r="C22" s="85">
        <v>891780111</v>
      </c>
      <c r="D22" s="86" t="s">
        <v>64</v>
      </c>
      <c r="E22" s="44" t="s">
        <v>7216</v>
      </c>
      <c r="F22" s="87" t="s">
        <v>7215</v>
      </c>
      <c r="G22" s="196">
        <v>0</v>
      </c>
      <c r="H22" s="88" t="s">
        <v>72</v>
      </c>
      <c r="I22" s="86" t="s">
        <v>65</v>
      </c>
      <c r="J22" s="43" t="s">
        <v>7158</v>
      </c>
      <c r="K22" s="43">
        <v>2900000</v>
      </c>
      <c r="L22" s="85" t="s">
        <v>67</v>
      </c>
      <c r="M22" s="43" t="s">
        <v>7214</v>
      </c>
      <c r="N22" s="43">
        <v>1082886955</v>
      </c>
      <c r="O22" s="91">
        <v>13</v>
      </c>
      <c r="P22" s="140">
        <v>45302</v>
      </c>
      <c r="Q22" s="87">
        <v>4518689382</v>
      </c>
      <c r="R22" s="284">
        <v>45306</v>
      </c>
      <c r="S22" s="43">
        <v>2900000</v>
      </c>
      <c r="T22" s="88" t="s">
        <v>203</v>
      </c>
      <c r="U22" s="43">
        <v>41947381</v>
      </c>
      <c r="V22" s="43" t="s">
        <v>4300</v>
      </c>
      <c r="W22" s="284">
        <v>45306</v>
      </c>
      <c r="X22" s="284">
        <v>45306</v>
      </c>
      <c r="Y22" s="94" t="s">
        <v>74</v>
      </c>
      <c r="Z22" s="284">
        <v>45318</v>
      </c>
      <c r="AA22" s="54">
        <f t="shared" si="0"/>
        <v>12</v>
      </c>
      <c r="AB22" s="87">
        <v>0</v>
      </c>
      <c r="AC22" s="286">
        <v>0</v>
      </c>
      <c r="AD22" s="87">
        <v>0</v>
      </c>
      <c r="AE22" s="140" t="s">
        <v>74</v>
      </c>
      <c r="AF22" s="54">
        <f t="shared" si="1"/>
        <v>0</v>
      </c>
      <c r="AG22" s="87">
        <v>0</v>
      </c>
      <c r="AH22" s="87">
        <v>0</v>
      </c>
      <c r="AI22" s="140" t="s">
        <v>74</v>
      </c>
      <c r="AJ22" s="88">
        <v>0</v>
      </c>
      <c r="AK22" s="92" t="s">
        <v>74</v>
      </c>
      <c r="AL22" s="92" t="s">
        <v>74</v>
      </c>
      <c r="AM22" s="54">
        <f t="shared" si="2"/>
        <v>0</v>
      </c>
      <c r="AN22" s="54">
        <f>+K22+AC22-AH22</f>
        <v>2900000</v>
      </c>
      <c r="AO22" s="88" t="s">
        <v>66</v>
      </c>
      <c r="AP22" s="43">
        <v>2900000</v>
      </c>
      <c r="AQ22" s="88" t="s">
        <v>85</v>
      </c>
      <c r="AR22" s="87">
        <v>0</v>
      </c>
      <c r="AS22" s="96" t="s">
        <v>74</v>
      </c>
      <c r="AT22" s="282">
        <v>2900000</v>
      </c>
      <c r="AU22" s="98">
        <f t="shared" si="3"/>
        <v>0</v>
      </c>
      <c r="AV22" s="241">
        <f t="shared" si="4"/>
        <v>1</v>
      </c>
      <c r="AW22" s="140" t="s">
        <v>74</v>
      </c>
      <c r="AX22" s="88" t="s">
        <v>156</v>
      </c>
      <c r="AY22" s="43" t="s">
        <v>7213</v>
      </c>
      <c r="AZ22" s="85" t="s">
        <v>66</v>
      </c>
      <c r="BA22" s="85" t="s">
        <v>66</v>
      </c>
    </row>
    <row r="23" spans="2:53" x14ac:dyDescent="0.25">
      <c r="B23" s="85">
        <v>2024</v>
      </c>
      <c r="C23" s="85">
        <v>891780111</v>
      </c>
      <c r="D23" s="86" t="s">
        <v>64</v>
      </c>
      <c r="E23" s="44" t="s">
        <v>7212</v>
      </c>
      <c r="F23" s="87" t="s">
        <v>7211</v>
      </c>
      <c r="G23" s="196">
        <v>0</v>
      </c>
      <c r="H23" s="88" t="s">
        <v>72</v>
      </c>
      <c r="I23" s="86" t="s">
        <v>65</v>
      </c>
      <c r="J23" s="43" t="s">
        <v>7194</v>
      </c>
      <c r="K23" s="43">
        <v>3900000</v>
      </c>
      <c r="L23" s="85" t="s">
        <v>67</v>
      </c>
      <c r="M23" s="43" t="s">
        <v>7210</v>
      </c>
      <c r="N23" s="43">
        <v>1082926063</v>
      </c>
      <c r="O23" s="91">
        <v>13</v>
      </c>
      <c r="P23" s="140">
        <v>45302</v>
      </c>
      <c r="Q23" s="87">
        <v>4518689382</v>
      </c>
      <c r="R23" s="284">
        <v>45306</v>
      </c>
      <c r="S23" s="43">
        <v>3900000</v>
      </c>
      <c r="T23" s="88" t="s">
        <v>203</v>
      </c>
      <c r="U23" s="43">
        <v>41947381</v>
      </c>
      <c r="V23" s="43" t="s">
        <v>4300</v>
      </c>
      <c r="W23" s="284">
        <v>45306</v>
      </c>
      <c r="X23" s="284">
        <v>45306</v>
      </c>
      <c r="Y23" s="94" t="s">
        <v>74</v>
      </c>
      <c r="Z23" s="284">
        <v>45324</v>
      </c>
      <c r="AA23" s="54">
        <f t="shared" si="0"/>
        <v>18</v>
      </c>
      <c r="AB23" s="87">
        <v>0</v>
      </c>
      <c r="AC23" s="286">
        <v>0</v>
      </c>
      <c r="AD23" s="87">
        <v>0</v>
      </c>
      <c r="AE23" s="140" t="s">
        <v>74</v>
      </c>
      <c r="AF23" s="54">
        <f t="shared" si="1"/>
        <v>0</v>
      </c>
      <c r="AG23" s="87">
        <v>0</v>
      </c>
      <c r="AH23" s="87">
        <v>0</v>
      </c>
      <c r="AI23" s="140" t="s">
        <v>74</v>
      </c>
      <c r="AJ23" s="88">
        <v>0</v>
      </c>
      <c r="AK23" s="92" t="s">
        <v>74</v>
      </c>
      <c r="AL23" s="92" t="s">
        <v>74</v>
      </c>
      <c r="AM23" s="54">
        <f t="shared" si="2"/>
        <v>0</v>
      </c>
      <c r="AN23" s="54">
        <f>+K23+AC23-AH23</f>
        <v>3900000</v>
      </c>
      <c r="AO23" s="88" t="s">
        <v>66</v>
      </c>
      <c r="AP23" s="43">
        <v>3900000</v>
      </c>
      <c r="AQ23" s="88" t="s">
        <v>85</v>
      </c>
      <c r="AR23" s="87">
        <v>0</v>
      </c>
      <c r="AS23" s="96" t="s">
        <v>74</v>
      </c>
      <c r="AT23" s="282">
        <v>3900000</v>
      </c>
      <c r="AU23" s="98">
        <f t="shared" si="3"/>
        <v>0</v>
      </c>
      <c r="AV23" s="241">
        <f t="shared" si="4"/>
        <v>1</v>
      </c>
      <c r="AW23" s="140" t="s">
        <v>74</v>
      </c>
      <c r="AX23" s="88" t="s">
        <v>156</v>
      </c>
      <c r="AY23" s="43" t="s">
        <v>7209</v>
      </c>
      <c r="AZ23" s="85" t="s">
        <v>66</v>
      </c>
      <c r="BA23" s="85" t="s">
        <v>66</v>
      </c>
    </row>
    <row r="24" spans="2:53" x14ac:dyDescent="0.25">
      <c r="B24" s="85">
        <v>2024</v>
      </c>
      <c r="C24" s="85">
        <v>891780111</v>
      </c>
      <c r="D24" s="86" t="s">
        <v>64</v>
      </c>
      <c r="E24" s="44" t="s">
        <v>7208</v>
      </c>
      <c r="F24" s="87" t="s">
        <v>7207</v>
      </c>
      <c r="G24" s="196">
        <v>0</v>
      </c>
      <c r="H24" s="88" t="s">
        <v>72</v>
      </c>
      <c r="I24" s="86" t="s">
        <v>65</v>
      </c>
      <c r="J24" s="43" t="s">
        <v>7158</v>
      </c>
      <c r="K24" s="43">
        <v>3900000</v>
      </c>
      <c r="L24" s="85" t="s">
        <v>67</v>
      </c>
      <c r="M24" s="43" t="s">
        <v>4785</v>
      </c>
      <c r="N24" s="43">
        <v>85155135</v>
      </c>
      <c r="O24" s="91">
        <v>13</v>
      </c>
      <c r="P24" s="140">
        <v>45302</v>
      </c>
      <c r="Q24" s="87">
        <v>4518689382</v>
      </c>
      <c r="R24" s="284">
        <v>45306</v>
      </c>
      <c r="S24" s="43">
        <v>3900000</v>
      </c>
      <c r="T24" s="88" t="s">
        <v>203</v>
      </c>
      <c r="U24" s="43">
        <v>41947381</v>
      </c>
      <c r="V24" s="43" t="s">
        <v>4300</v>
      </c>
      <c r="W24" s="284">
        <v>45306</v>
      </c>
      <c r="X24" s="284">
        <v>45306</v>
      </c>
      <c r="Y24" s="94" t="s">
        <v>74</v>
      </c>
      <c r="Z24" s="284">
        <v>45324</v>
      </c>
      <c r="AA24" s="54">
        <f t="shared" si="0"/>
        <v>18</v>
      </c>
      <c r="AB24" s="87">
        <v>0</v>
      </c>
      <c r="AC24" s="286">
        <v>0</v>
      </c>
      <c r="AD24" s="87">
        <v>0</v>
      </c>
      <c r="AE24" s="140" t="s">
        <v>74</v>
      </c>
      <c r="AF24" s="54">
        <f t="shared" si="1"/>
        <v>0</v>
      </c>
      <c r="AG24" s="87">
        <v>0</v>
      </c>
      <c r="AH24" s="87">
        <v>0</v>
      </c>
      <c r="AI24" s="140" t="s">
        <v>74</v>
      </c>
      <c r="AJ24" s="88">
        <v>0</v>
      </c>
      <c r="AK24" s="92" t="s">
        <v>74</v>
      </c>
      <c r="AL24" s="92" t="s">
        <v>74</v>
      </c>
      <c r="AM24" s="54">
        <f t="shared" si="2"/>
        <v>0</v>
      </c>
      <c r="AN24" s="54">
        <f>+K24+AC24-AH24</f>
        <v>3900000</v>
      </c>
      <c r="AO24" s="88" t="s">
        <v>66</v>
      </c>
      <c r="AP24" s="43">
        <v>3900000</v>
      </c>
      <c r="AQ24" s="88" t="s">
        <v>85</v>
      </c>
      <c r="AR24" s="87">
        <v>0</v>
      </c>
      <c r="AS24" s="96" t="s">
        <v>74</v>
      </c>
      <c r="AT24" s="282">
        <v>3900000</v>
      </c>
      <c r="AU24" s="98">
        <f t="shared" si="3"/>
        <v>0</v>
      </c>
      <c r="AV24" s="241">
        <f t="shared" si="4"/>
        <v>1</v>
      </c>
      <c r="AW24" s="140" t="s">
        <v>74</v>
      </c>
      <c r="AX24" s="88" t="s">
        <v>156</v>
      </c>
      <c r="AY24" s="43" t="s">
        <v>7206</v>
      </c>
      <c r="AZ24" s="85" t="s">
        <v>66</v>
      </c>
      <c r="BA24" s="85" t="s">
        <v>66</v>
      </c>
    </row>
    <row r="25" spans="2:53" x14ac:dyDescent="0.25">
      <c r="B25" s="85">
        <v>2024</v>
      </c>
      <c r="C25" s="85">
        <v>891780111</v>
      </c>
      <c r="D25" s="86" t="s">
        <v>64</v>
      </c>
      <c r="E25" s="88" t="s">
        <v>7205</v>
      </c>
      <c r="F25" s="87" t="s">
        <v>7204</v>
      </c>
      <c r="G25" s="196">
        <v>0</v>
      </c>
      <c r="H25" s="88" t="s">
        <v>72</v>
      </c>
      <c r="I25" s="86" t="s">
        <v>65</v>
      </c>
      <c r="J25" s="87" t="s">
        <v>7194</v>
      </c>
      <c r="K25" s="87">
        <v>3900000</v>
      </c>
      <c r="L25" s="85" t="s">
        <v>67</v>
      </c>
      <c r="M25" s="87" t="s">
        <v>7203</v>
      </c>
      <c r="N25" s="87">
        <v>1082984559</v>
      </c>
      <c r="O25" s="91">
        <v>13</v>
      </c>
      <c r="P25" s="140">
        <v>45302</v>
      </c>
      <c r="Q25" s="87">
        <v>4518689382</v>
      </c>
      <c r="R25" s="138">
        <v>45306</v>
      </c>
      <c r="S25" s="87">
        <v>3900000</v>
      </c>
      <c r="T25" s="88" t="s">
        <v>203</v>
      </c>
      <c r="U25" s="87">
        <v>41947381</v>
      </c>
      <c r="V25" s="87" t="s">
        <v>4300</v>
      </c>
      <c r="W25" s="138">
        <v>45306</v>
      </c>
      <c r="X25" s="138">
        <v>45306</v>
      </c>
      <c r="Y25" s="94" t="s">
        <v>74</v>
      </c>
      <c r="Z25" s="138">
        <v>45324</v>
      </c>
      <c r="AA25" s="93">
        <f t="shared" si="0"/>
        <v>18</v>
      </c>
      <c r="AB25" s="87">
        <v>1</v>
      </c>
      <c r="AC25" s="286">
        <v>1500000</v>
      </c>
      <c r="AD25" s="87">
        <v>1</v>
      </c>
      <c r="AE25" s="140">
        <v>45331</v>
      </c>
      <c r="AF25" s="93">
        <f t="shared" si="1"/>
        <v>7</v>
      </c>
      <c r="AG25" s="87">
        <v>0</v>
      </c>
      <c r="AH25" s="87">
        <v>0</v>
      </c>
      <c r="AI25" s="140" t="s">
        <v>74</v>
      </c>
      <c r="AJ25" s="88">
        <v>0</v>
      </c>
      <c r="AK25" s="92" t="s">
        <v>74</v>
      </c>
      <c r="AL25" s="92" t="s">
        <v>74</v>
      </c>
      <c r="AM25" s="93">
        <f t="shared" si="2"/>
        <v>0</v>
      </c>
      <c r="AN25" s="93">
        <f>+K25+AC25-AH25</f>
        <v>5400000</v>
      </c>
      <c r="AO25" s="88" t="s">
        <v>66</v>
      </c>
      <c r="AP25" s="87">
        <v>3900000</v>
      </c>
      <c r="AQ25" s="88" t="s">
        <v>85</v>
      </c>
      <c r="AR25" s="87">
        <v>0</v>
      </c>
      <c r="AS25" s="96" t="s">
        <v>74</v>
      </c>
      <c r="AT25" s="282">
        <v>5400000</v>
      </c>
      <c r="AU25" s="126">
        <f t="shared" si="3"/>
        <v>0</v>
      </c>
      <c r="AV25" s="99">
        <f t="shared" si="4"/>
        <v>1</v>
      </c>
      <c r="AW25" s="140" t="s">
        <v>74</v>
      </c>
      <c r="AX25" s="88" t="s">
        <v>156</v>
      </c>
      <c r="AY25" s="87" t="s">
        <v>7202</v>
      </c>
      <c r="AZ25" s="85" t="s">
        <v>66</v>
      </c>
      <c r="BA25" s="85" t="s">
        <v>66</v>
      </c>
    </row>
    <row r="26" spans="2:53" x14ac:dyDescent="0.25">
      <c r="B26" s="85">
        <v>2024</v>
      </c>
      <c r="C26" s="85">
        <v>891780111</v>
      </c>
      <c r="D26" s="86" t="s">
        <v>64</v>
      </c>
      <c r="E26" s="88" t="s">
        <v>7201</v>
      </c>
      <c r="F26" s="87" t="s">
        <v>7200</v>
      </c>
      <c r="G26" s="196">
        <v>0</v>
      </c>
      <c r="H26" s="88" t="s">
        <v>72</v>
      </c>
      <c r="I26" s="86" t="s">
        <v>65</v>
      </c>
      <c r="J26" s="87" t="s">
        <v>7199</v>
      </c>
      <c r="K26" s="87">
        <v>3900000</v>
      </c>
      <c r="L26" s="85" t="s">
        <v>67</v>
      </c>
      <c r="M26" s="87" t="s">
        <v>7198</v>
      </c>
      <c r="N26" s="87">
        <v>1103111491</v>
      </c>
      <c r="O26" s="91">
        <v>13</v>
      </c>
      <c r="P26" s="140">
        <v>45302</v>
      </c>
      <c r="Q26" s="87">
        <v>4518689382</v>
      </c>
      <c r="R26" s="138">
        <v>45306</v>
      </c>
      <c r="S26" s="87">
        <v>3900000</v>
      </c>
      <c r="T26" s="88" t="s">
        <v>203</v>
      </c>
      <c r="U26" s="87">
        <v>41947381</v>
      </c>
      <c r="V26" s="87" t="s">
        <v>4300</v>
      </c>
      <c r="W26" s="138">
        <v>45306</v>
      </c>
      <c r="X26" s="138">
        <v>45306</v>
      </c>
      <c r="Y26" s="94" t="s">
        <v>74</v>
      </c>
      <c r="Z26" s="138">
        <v>45324</v>
      </c>
      <c r="AA26" s="93">
        <f t="shared" si="0"/>
        <v>18</v>
      </c>
      <c r="AB26" s="87">
        <v>1</v>
      </c>
      <c r="AC26" s="286">
        <v>1500000</v>
      </c>
      <c r="AD26" s="87">
        <v>1</v>
      </c>
      <c r="AE26" s="140">
        <v>45331</v>
      </c>
      <c r="AF26" s="93">
        <f t="shared" si="1"/>
        <v>7</v>
      </c>
      <c r="AG26" s="87">
        <v>0</v>
      </c>
      <c r="AH26" s="87">
        <v>0</v>
      </c>
      <c r="AI26" s="140" t="s">
        <v>74</v>
      </c>
      <c r="AJ26" s="88">
        <v>0</v>
      </c>
      <c r="AK26" s="92" t="s">
        <v>74</v>
      </c>
      <c r="AL26" s="92" t="s">
        <v>74</v>
      </c>
      <c r="AM26" s="93">
        <f t="shared" si="2"/>
        <v>0</v>
      </c>
      <c r="AN26" s="93">
        <f>+K26+AC26-AH26</f>
        <v>5400000</v>
      </c>
      <c r="AO26" s="88" t="s">
        <v>66</v>
      </c>
      <c r="AP26" s="87">
        <v>3900000</v>
      </c>
      <c r="AQ26" s="88" t="s">
        <v>85</v>
      </c>
      <c r="AR26" s="87">
        <v>0</v>
      </c>
      <c r="AS26" s="96" t="s">
        <v>74</v>
      </c>
      <c r="AT26" s="282">
        <v>5400000</v>
      </c>
      <c r="AU26" s="126">
        <f t="shared" si="3"/>
        <v>0</v>
      </c>
      <c r="AV26" s="99">
        <f t="shared" si="4"/>
        <v>1</v>
      </c>
      <c r="AW26" s="140" t="s">
        <v>74</v>
      </c>
      <c r="AX26" s="88" t="s">
        <v>156</v>
      </c>
      <c r="AY26" s="87" t="s">
        <v>7197</v>
      </c>
      <c r="AZ26" s="85" t="s">
        <v>66</v>
      </c>
      <c r="BA26" s="85" t="s">
        <v>66</v>
      </c>
    </row>
    <row r="27" spans="2:53" x14ac:dyDescent="0.25">
      <c r="B27" s="85">
        <v>2024</v>
      </c>
      <c r="C27" s="85">
        <v>891780111</v>
      </c>
      <c r="D27" s="86" t="s">
        <v>64</v>
      </c>
      <c r="E27" s="88" t="s">
        <v>7196</v>
      </c>
      <c r="F27" s="87" t="s">
        <v>7195</v>
      </c>
      <c r="G27" s="196">
        <v>0</v>
      </c>
      <c r="H27" s="88" t="s">
        <v>72</v>
      </c>
      <c r="I27" s="86" t="s">
        <v>65</v>
      </c>
      <c r="J27" s="87" t="s">
        <v>7194</v>
      </c>
      <c r="K27" s="87">
        <v>3900000</v>
      </c>
      <c r="L27" s="85" t="s">
        <v>67</v>
      </c>
      <c r="M27" s="87" t="s">
        <v>4657</v>
      </c>
      <c r="N27" s="87">
        <v>1143379940</v>
      </c>
      <c r="O27" s="91">
        <v>13</v>
      </c>
      <c r="P27" s="140">
        <v>45302</v>
      </c>
      <c r="Q27" s="87">
        <v>4518689382</v>
      </c>
      <c r="R27" s="138">
        <v>45306</v>
      </c>
      <c r="S27" s="87">
        <v>3900000</v>
      </c>
      <c r="T27" s="88" t="s">
        <v>203</v>
      </c>
      <c r="U27" s="87">
        <v>41947381</v>
      </c>
      <c r="V27" s="87" t="s">
        <v>4300</v>
      </c>
      <c r="W27" s="138">
        <v>45306</v>
      </c>
      <c r="X27" s="138">
        <v>45306</v>
      </c>
      <c r="Y27" s="94" t="s">
        <v>74</v>
      </c>
      <c r="Z27" s="138">
        <v>45324</v>
      </c>
      <c r="AA27" s="93">
        <f t="shared" si="0"/>
        <v>18</v>
      </c>
      <c r="AB27" s="87">
        <v>1</v>
      </c>
      <c r="AC27" s="286">
        <v>1500000</v>
      </c>
      <c r="AD27" s="87">
        <v>1</v>
      </c>
      <c r="AE27" s="140">
        <v>45331</v>
      </c>
      <c r="AF27" s="93">
        <f t="shared" si="1"/>
        <v>7</v>
      </c>
      <c r="AG27" s="87">
        <v>0</v>
      </c>
      <c r="AH27" s="87">
        <v>0</v>
      </c>
      <c r="AI27" s="140" t="s">
        <v>74</v>
      </c>
      <c r="AJ27" s="88">
        <v>0</v>
      </c>
      <c r="AK27" s="92" t="s">
        <v>74</v>
      </c>
      <c r="AL27" s="92" t="s">
        <v>74</v>
      </c>
      <c r="AM27" s="93">
        <f t="shared" si="2"/>
        <v>0</v>
      </c>
      <c r="AN27" s="93">
        <f>+K27+AC27-AH27</f>
        <v>5400000</v>
      </c>
      <c r="AO27" s="88" t="s">
        <v>66</v>
      </c>
      <c r="AP27" s="87">
        <v>3900000</v>
      </c>
      <c r="AQ27" s="88" t="s">
        <v>85</v>
      </c>
      <c r="AR27" s="87">
        <v>0</v>
      </c>
      <c r="AS27" s="96" t="s">
        <v>74</v>
      </c>
      <c r="AT27" s="282">
        <v>5400000</v>
      </c>
      <c r="AU27" s="126">
        <f t="shared" si="3"/>
        <v>0</v>
      </c>
      <c r="AV27" s="99">
        <f t="shared" si="4"/>
        <v>1</v>
      </c>
      <c r="AW27" s="140" t="s">
        <v>74</v>
      </c>
      <c r="AX27" s="88" t="s">
        <v>156</v>
      </c>
      <c r="AY27" s="87" t="s">
        <v>7193</v>
      </c>
      <c r="AZ27" s="85" t="s">
        <v>66</v>
      </c>
      <c r="BA27" s="85" t="s">
        <v>66</v>
      </c>
    </row>
    <row r="28" spans="2:53" x14ac:dyDescent="0.25">
      <c r="B28" s="85">
        <v>2024</v>
      </c>
      <c r="C28" s="85">
        <v>891780111</v>
      </c>
      <c r="D28" s="86" t="s">
        <v>64</v>
      </c>
      <c r="E28" s="44" t="s">
        <v>7192</v>
      </c>
      <c r="F28" s="87" t="s">
        <v>7191</v>
      </c>
      <c r="G28" s="196">
        <v>0</v>
      </c>
      <c r="H28" s="88" t="s">
        <v>72</v>
      </c>
      <c r="I28" s="86" t="s">
        <v>65</v>
      </c>
      <c r="J28" s="43" t="s">
        <v>7158</v>
      </c>
      <c r="K28" s="43">
        <v>2900000</v>
      </c>
      <c r="L28" s="85" t="s">
        <v>67</v>
      </c>
      <c r="M28" s="43" t="s">
        <v>7190</v>
      </c>
      <c r="N28" s="43">
        <v>84457565</v>
      </c>
      <c r="O28" s="91">
        <v>13</v>
      </c>
      <c r="P28" s="140">
        <v>45302</v>
      </c>
      <c r="Q28" s="87">
        <v>4518689382</v>
      </c>
      <c r="R28" s="284">
        <v>45306</v>
      </c>
      <c r="S28" s="43">
        <v>2900000</v>
      </c>
      <c r="T28" s="88" t="s">
        <v>203</v>
      </c>
      <c r="U28" s="43">
        <v>41947381</v>
      </c>
      <c r="V28" s="43" t="s">
        <v>4300</v>
      </c>
      <c r="W28" s="284">
        <v>45306</v>
      </c>
      <c r="X28" s="284">
        <v>45306</v>
      </c>
      <c r="Y28" s="94" t="s">
        <v>74</v>
      </c>
      <c r="Z28" s="284">
        <v>45318</v>
      </c>
      <c r="AA28" s="54">
        <f t="shared" si="0"/>
        <v>12</v>
      </c>
      <c r="AB28" s="87">
        <v>0</v>
      </c>
      <c r="AC28" s="286">
        <v>0</v>
      </c>
      <c r="AD28" s="87">
        <v>0</v>
      </c>
      <c r="AE28" s="140" t="s">
        <v>74</v>
      </c>
      <c r="AF28" s="54">
        <f t="shared" si="1"/>
        <v>0</v>
      </c>
      <c r="AG28" s="87">
        <v>0</v>
      </c>
      <c r="AH28" s="87">
        <v>0</v>
      </c>
      <c r="AI28" s="140" t="s">
        <v>74</v>
      </c>
      <c r="AJ28" s="88">
        <v>0</v>
      </c>
      <c r="AK28" s="92" t="s">
        <v>74</v>
      </c>
      <c r="AL28" s="92" t="s">
        <v>74</v>
      </c>
      <c r="AM28" s="54">
        <f t="shared" si="2"/>
        <v>0</v>
      </c>
      <c r="AN28" s="54">
        <f>+K28+AC28-AH28</f>
        <v>2900000</v>
      </c>
      <c r="AO28" s="88" t="s">
        <v>66</v>
      </c>
      <c r="AP28" s="43">
        <v>2900000</v>
      </c>
      <c r="AQ28" s="88" t="s">
        <v>85</v>
      </c>
      <c r="AR28" s="87">
        <v>0</v>
      </c>
      <c r="AS28" s="96" t="s">
        <v>74</v>
      </c>
      <c r="AT28" s="282">
        <v>2900000</v>
      </c>
      <c r="AU28" s="98">
        <f t="shared" si="3"/>
        <v>0</v>
      </c>
      <c r="AV28" s="241">
        <f t="shared" si="4"/>
        <v>1</v>
      </c>
      <c r="AW28" s="140" t="s">
        <v>74</v>
      </c>
      <c r="AX28" s="88" t="s">
        <v>156</v>
      </c>
      <c r="AY28" s="43" t="s">
        <v>7189</v>
      </c>
      <c r="AZ28" s="85" t="s">
        <v>66</v>
      </c>
      <c r="BA28" s="85" t="s">
        <v>66</v>
      </c>
    </row>
    <row r="29" spans="2:53" x14ac:dyDescent="0.25">
      <c r="B29" s="85">
        <v>2024</v>
      </c>
      <c r="C29" s="85">
        <v>891780111</v>
      </c>
      <c r="D29" s="86" t="s">
        <v>64</v>
      </c>
      <c r="E29" s="44" t="s">
        <v>7188</v>
      </c>
      <c r="F29" s="87" t="s">
        <v>7187</v>
      </c>
      <c r="G29" s="196">
        <v>0</v>
      </c>
      <c r="H29" s="88" t="s">
        <v>72</v>
      </c>
      <c r="I29" s="86" t="s">
        <v>65</v>
      </c>
      <c r="J29" s="43" t="s">
        <v>7158</v>
      </c>
      <c r="K29" s="43">
        <v>2900000</v>
      </c>
      <c r="L29" s="85" t="s">
        <v>67</v>
      </c>
      <c r="M29" s="43" t="s">
        <v>7186</v>
      </c>
      <c r="N29" s="43">
        <v>79575432</v>
      </c>
      <c r="O29" s="91">
        <v>13</v>
      </c>
      <c r="P29" s="140">
        <v>45302</v>
      </c>
      <c r="Q29" s="87">
        <v>4518689382</v>
      </c>
      <c r="R29" s="284">
        <v>45306</v>
      </c>
      <c r="S29" s="43">
        <v>2900000</v>
      </c>
      <c r="T29" s="88" t="s">
        <v>203</v>
      </c>
      <c r="U29" s="43">
        <v>41947381</v>
      </c>
      <c r="V29" s="43" t="s">
        <v>4300</v>
      </c>
      <c r="W29" s="284">
        <v>45306</v>
      </c>
      <c r="X29" s="284">
        <v>45306</v>
      </c>
      <c r="Y29" s="94" t="s">
        <v>74</v>
      </c>
      <c r="Z29" s="284">
        <v>45318</v>
      </c>
      <c r="AA29" s="54">
        <f t="shared" si="0"/>
        <v>12</v>
      </c>
      <c r="AB29" s="87">
        <v>0</v>
      </c>
      <c r="AC29" s="286">
        <v>0</v>
      </c>
      <c r="AD29" s="87">
        <v>0</v>
      </c>
      <c r="AE29" s="140" t="s">
        <v>74</v>
      </c>
      <c r="AF29" s="54">
        <f t="shared" si="1"/>
        <v>0</v>
      </c>
      <c r="AG29" s="87">
        <v>0</v>
      </c>
      <c r="AH29" s="87">
        <v>0</v>
      </c>
      <c r="AI29" s="140" t="s">
        <v>74</v>
      </c>
      <c r="AJ29" s="88">
        <v>0</v>
      </c>
      <c r="AK29" s="92" t="s">
        <v>74</v>
      </c>
      <c r="AL29" s="92" t="s">
        <v>74</v>
      </c>
      <c r="AM29" s="54">
        <f t="shared" si="2"/>
        <v>0</v>
      </c>
      <c r="AN29" s="54">
        <f>+K29+AC29-AH29</f>
        <v>2900000</v>
      </c>
      <c r="AO29" s="88" t="s">
        <v>66</v>
      </c>
      <c r="AP29" s="43">
        <v>2900000</v>
      </c>
      <c r="AQ29" s="88" t="s">
        <v>85</v>
      </c>
      <c r="AR29" s="87">
        <v>0</v>
      </c>
      <c r="AS29" s="96" t="s">
        <v>74</v>
      </c>
      <c r="AT29" s="282">
        <v>2900000</v>
      </c>
      <c r="AU29" s="98">
        <f t="shared" si="3"/>
        <v>0</v>
      </c>
      <c r="AV29" s="241">
        <f t="shared" si="4"/>
        <v>1</v>
      </c>
      <c r="AW29" s="140" t="s">
        <v>74</v>
      </c>
      <c r="AX29" s="88" t="s">
        <v>156</v>
      </c>
      <c r="AY29" s="43" t="s">
        <v>7185</v>
      </c>
      <c r="AZ29" s="85" t="s">
        <v>66</v>
      </c>
      <c r="BA29" s="85" t="s">
        <v>66</v>
      </c>
    </row>
    <row r="30" spans="2:53" x14ac:dyDescent="0.25">
      <c r="B30" s="85">
        <v>2024</v>
      </c>
      <c r="C30" s="85">
        <v>891780111</v>
      </c>
      <c r="D30" s="86" t="s">
        <v>64</v>
      </c>
      <c r="E30" s="44" t="s">
        <v>7184</v>
      </c>
      <c r="F30" s="87" t="s">
        <v>7183</v>
      </c>
      <c r="G30" s="196">
        <v>0</v>
      </c>
      <c r="H30" s="88" t="s">
        <v>72</v>
      </c>
      <c r="I30" s="86" t="s">
        <v>65</v>
      </c>
      <c r="J30" s="43" t="s">
        <v>7158</v>
      </c>
      <c r="K30" s="43">
        <v>2900000</v>
      </c>
      <c r="L30" s="85" t="s">
        <v>67</v>
      </c>
      <c r="M30" s="43" t="s">
        <v>7182</v>
      </c>
      <c r="N30" s="43">
        <v>1082963429</v>
      </c>
      <c r="O30" s="91">
        <v>13</v>
      </c>
      <c r="P30" s="140">
        <v>45302</v>
      </c>
      <c r="Q30" s="87">
        <v>4518689382</v>
      </c>
      <c r="R30" s="284">
        <v>45306</v>
      </c>
      <c r="S30" s="43">
        <v>2900000</v>
      </c>
      <c r="T30" s="88" t="s">
        <v>203</v>
      </c>
      <c r="U30" s="43">
        <v>41947381</v>
      </c>
      <c r="V30" s="43" t="s">
        <v>4300</v>
      </c>
      <c r="W30" s="284">
        <v>45306</v>
      </c>
      <c r="X30" s="284">
        <v>45306</v>
      </c>
      <c r="Y30" s="94" t="s">
        <v>74</v>
      </c>
      <c r="Z30" s="284">
        <v>45318</v>
      </c>
      <c r="AA30" s="54">
        <f t="shared" si="0"/>
        <v>12</v>
      </c>
      <c r="AB30" s="87">
        <v>0</v>
      </c>
      <c r="AC30" s="286">
        <v>0</v>
      </c>
      <c r="AD30" s="87">
        <v>0</v>
      </c>
      <c r="AE30" s="140" t="s">
        <v>74</v>
      </c>
      <c r="AF30" s="54">
        <f t="shared" si="1"/>
        <v>0</v>
      </c>
      <c r="AG30" s="87">
        <v>0</v>
      </c>
      <c r="AH30" s="87">
        <v>0</v>
      </c>
      <c r="AI30" s="140" t="s">
        <v>74</v>
      </c>
      <c r="AJ30" s="88">
        <v>0</v>
      </c>
      <c r="AK30" s="92" t="s">
        <v>74</v>
      </c>
      <c r="AL30" s="92" t="s">
        <v>74</v>
      </c>
      <c r="AM30" s="54">
        <f t="shared" si="2"/>
        <v>0</v>
      </c>
      <c r="AN30" s="54">
        <f>+K30+AC30-AH30</f>
        <v>2900000</v>
      </c>
      <c r="AO30" s="88" t="s">
        <v>66</v>
      </c>
      <c r="AP30" s="43">
        <v>2900000</v>
      </c>
      <c r="AQ30" s="88" t="s">
        <v>85</v>
      </c>
      <c r="AR30" s="87">
        <v>0</v>
      </c>
      <c r="AS30" s="96" t="s">
        <v>74</v>
      </c>
      <c r="AT30" s="282">
        <v>2900000</v>
      </c>
      <c r="AU30" s="98">
        <f t="shared" si="3"/>
        <v>0</v>
      </c>
      <c r="AV30" s="241">
        <f t="shared" si="4"/>
        <v>1</v>
      </c>
      <c r="AW30" s="140" t="s">
        <v>74</v>
      </c>
      <c r="AX30" s="88" t="s">
        <v>156</v>
      </c>
      <c r="AY30" s="43" t="s">
        <v>7181</v>
      </c>
      <c r="AZ30" s="85" t="s">
        <v>66</v>
      </c>
      <c r="BA30" s="85" t="s">
        <v>66</v>
      </c>
    </row>
    <row r="31" spans="2:53" x14ac:dyDescent="0.25">
      <c r="B31" s="85">
        <v>2024</v>
      </c>
      <c r="C31" s="85">
        <v>891780111</v>
      </c>
      <c r="D31" s="86" t="s">
        <v>64</v>
      </c>
      <c r="E31" s="44" t="s">
        <v>7180</v>
      </c>
      <c r="F31" s="87" t="s">
        <v>7179</v>
      </c>
      <c r="G31" s="196">
        <v>0</v>
      </c>
      <c r="H31" s="88" t="s">
        <v>72</v>
      </c>
      <c r="I31" s="86" t="s">
        <v>65</v>
      </c>
      <c r="J31" s="43" t="s">
        <v>7145</v>
      </c>
      <c r="K31" s="43">
        <v>3900000</v>
      </c>
      <c r="L31" s="85" t="s">
        <v>67</v>
      </c>
      <c r="M31" s="43" t="s">
        <v>7178</v>
      </c>
      <c r="N31" s="43">
        <v>1083003580</v>
      </c>
      <c r="O31" s="91">
        <v>13</v>
      </c>
      <c r="P31" s="140">
        <v>45302</v>
      </c>
      <c r="Q31" s="87">
        <v>4518689382</v>
      </c>
      <c r="R31" s="284">
        <v>45306</v>
      </c>
      <c r="S31" s="43">
        <v>3900000</v>
      </c>
      <c r="T31" s="88" t="s">
        <v>203</v>
      </c>
      <c r="U31" s="43">
        <v>41947381</v>
      </c>
      <c r="V31" s="43" t="s">
        <v>4300</v>
      </c>
      <c r="W31" s="284">
        <v>45306</v>
      </c>
      <c r="X31" s="284">
        <v>45306</v>
      </c>
      <c r="Y31" s="94" t="s">
        <v>74</v>
      </c>
      <c r="Z31" s="284">
        <v>45322</v>
      </c>
      <c r="AA31" s="54">
        <f t="shared" si="0"/>
        <v>16</v>
      </c>
      <c r="AB31" s="87">
        <v>0</v>
      </c>
      <c r="AC31" s="286">
        <v>0</v>
      </c>
      <c r="AD31" s="87">
        <v>0</v>
      </c>
      <c r="AE31" s="140" t="s">
        <v>74</v>
      </c>
      <c r="AF31" s="54">
        <f t="shared" si="1"/>
        <v>0</v>
      </c>
      <c r="AG31" s="87">
        <v>0</v>
      </c>
      <c r="AH31" s="87">
        <v>0</v>
      </c>
      <c r="AI31" s="140" t="s">
        <v>74</v>
      </c>
      <c r="AJ31" s="88">
        <v>0</v>
      </c>
      <c r="AK31" s="92" t="s">
        <v>74</v>
      </c>
      <c r="AL31" s="92" t="s">
        <v>74</v>
      </c>
      <c r="AM31" s="54">
        <f t="shared" si="2"/>
        <v>0</v>
      </c>
      <c r="AN31" s="54">
        <f>+K31+AC31-AH31</f>
        <v>3900000</v>
      </c>
      <c r="AO31" s="88" t="s">
        <v>66</v>
      </c>
      <c r="AP31" s="43">
        <v>3900000</v>
      </c>
      <c r="AQ31" s="88" t="s">
        <v>85</v>
      </c>
      <c r="AR31" s="87">
        <v>0</v>
      </c>
      <c r="AS31" s="96" t="s">
        <v>74</v>
      </c>
      <c r="AT31" s="282">
        <v>3900000</v>
      </c>
      <c r="AU31" s="98">
        <f t="shared" si="3"/>
        <v>0</v>
      </c>
      <c r="AV31" s="241">
        <f t="shared" si="4"/>
        <v>1</v>
      </c>
      <c r="AW31" s="140" t="s">
        <v>74</v>
      </c>
      <c r="AX31" s="88" t="s">
        <v>156</v>
      </c>
      <c r="AY31" s="43" t="s">
        <v>7177</v>
      </c>
      <c r="AZ31" s="85" t="s">
        <v>66</v>
      </c>
      <c r="BA31" s="85" t="s">
        <v>66</v>
      </c>
    </row>
    <row r="32" spans="2:53" x14ac:dyDescent="0.25">
      <c r="B32" s="85">
        <v>2024</v>
      </c>
      <c r="C32" s="85">
        <v>891780111</v>
      </c>
      <c r="D32" s="86" t="s">
        <v>64</v>
      </c>
      <c r="E32" s="44" t="s">
        <v>7176</v>
      </c>
      <c r="F32" s="87" t="s">
        <v>7175</v>
      </c>
      <c r="G32" s="196">
        <v>0</v>
      </c>
      <c r="H32" s="88" t="s">
        <v>72</v>
      </c>
      <c r="I32" s="86" t="s">
        <v>65</v>
      </c>
      <c r="J32" s="43" t="s">
        <v>7158</v>
      </c>
      <c r="K32" s="43">
        <v>2900000</v>
      </c>
      <c r="L32" s="85" t="s">
        <v>67</v>
      </c>
      <c r="M32" s="43" t="s">
        <v>7174</v>
      </c>
      <c r="N32" s="43">
        <v>1083567101</v>
      </c>
      <c r="O32" s="91">
        <v>13</v>
      </c>
      <c r="P32" s="140">
        <v>45302</v>
      </c>
      <c r="Q32" s="87">
        <v>4518689382</v>
      </c>
      <c r="R32" s="284">
        <v>45306</v>
      </c>
      <c r="S32" s="43">
        <v>2900000</v>
      </c>
      <c r="T32" s="88" t="s">
        <v>203</v>
      </c>
      <c r="U32" s="43">
        <v>41947381</v>
      </c>
      <c r="V32" s="43" t="s">
        <v>4300</v>
      </c>
      <c r="W32" s="284">
        <v>45306</v>
      </c>
      <c r="X32" s="284">
        <v>45306</v>
      </c>
      <c r="Y32" s="94" t="s">
        <v>74</v>
      </c>
      <c r="Z32" s="284">
        <v>45318</v>
      </c>
      <c r="AA32" s="54">
        <f t="shared" si="0"/>
        <v>12</v>
      </c>
      <c r="AB32" s="87">
        <v>0</v>
      </c>
      <c r="AC32" s="286">
        <v>0</v>
      </c>
      <c r="AD32" s="87">
        <v>0</v>
      </c>
      <c r="AE32" s="140" t="s">
        <v>74</v>
      </c>
      <c r="AF32" s="54">
        <f t="shared" si="1"/>
        <v>0</v>
      </c>
      <c r="AG32" s="87">
        <v>0</v>
      </c>
      <c r="AH32" s="87">
        <v>0</v>
      </c>
      <c r="AI32" s="140" t="s">
        <v>74</v>
      </c>
      <c r="AJ32" s="88">
        <v>0</v>
      </c>
      <c r="AK32" s="92" t="s">
        <v>74</v>
      </c>
      <c r="AL32" s="92" t="s">
        <v>74</v>
      </c>
      <c r="AM32" s="54">
        <f t="shared" si="2"/>
        <v>0</v>
      </c>
      <c r="AN32" s="54">
        <f>+K32+AC32-AH32</f>
        <v>2900000</v>
      </c>
      <c r="AO32" s="88" t="s">
        <v>66</v>
      </c>
      <c r="AP32" s="43">
        <v>2900000</v>
      </c>
      <c r="AQ32" s="88" t="s">
        <v>85</v>
      </c>
      <c r="AR32" s="87">
        <v>0</v>
      </c>
      <c r="AS32" s="96" t="s">
        <v>74</v>
      </c>
      <c r="AT32" s="282">
        <v>2900000</v>
      </c>
      <c r="AU32" s="98">
        <f t="shared" si="3"/>
        <v>0</v>
      </c>
      <c r="AV32" s="241">
        <f t="shared" si="4"/>
        <v>1</v>
      </c>
      <c r="AW32" s="140" t="s">
        <v>74</v>
      </c>
      <c r="AX32" s="88" t="s">
        <v>156</v>
      </c>
      <c r="AY32" s="43" t="s">
        <v>7173</v>
      </c>
      <c r="AZ32" s="85" t="s">
        <v>66</v>
      </c>
      <c r="BA32" s="85" t="s">
        <v>66</v>
      </c>
    </row>
    <row r="33" spans="2:53" x14ac:dyDescent="0.25">
      <c r="B33" s="85">
        <v>2024</v>
      </c>
      <c r="C33" s="85">
        <v>891780111</v>
      </c>
      <c r="D33" s="86" t="s">
        <v>64</v>
      </c>
      <c r="E33" s="44" t="s">
        <v>7172</v>
      </c>
      <c r="F33" s="87" t="s">
        <v>7171</v>
      </c>
      <c r="G33" s="196">
        <v>0</v>
      </c>
      <c r="H33" s="88" t="s">
        <v>72</v>
      </c>
      <c r="I33" s="86" t="s">
        <v>65</v>
      </c>
      <c r="J33" s="43" t="s">
        <v>7158</v>
      </c>
      <c r="K33" s="43">
        <v>3900000</v>
      </c>
      <c r="L33" s="85" t="s">
        <v>67</v>
      </c>
      <c r="M33" s="43" t="s">
        <v>7170</v>
      </c>
      <c r="N33" s="43">
        <v>1082870484</v>
      </c>
      <c r="O33" s="91">
        <v>13</v>
      </c>
      <c r="P33" s="140">
        <v>45302</v>
      </c>
      <c r="Q33" s="87">
        <v>4518689382</v>
      </c>
      <c r="R33" s="284">
        <v>45306</v>
      </c>
      <c r="S33" s="43">
        <v>3900000</v>
      </c>
      <c r="T33" s="88" t="s">
        <v>203</v>
      </c>
      <c r="U33" s="43">
        <v>41947381</v>
      </c>
      <c r="V33" s="43" t="s">
        <v>4300</v>
      </c>
      <c r="W33" s="284">
        <v>45306</v>
      </c>
      <c r="X33" s="284">
        <v>45306</v>
      </c>
      <c r="Y33" s="94" t="s">
        <v>74</v>
      </c>
      <c r="Z33" s="284">
        <v>45322</v>
      </c>
      <c r="AA33" s="54">
        <f t="shared" si="0"/>
        <v>16</v>
      </c>
      <c r="AB33" s="87">
        <v>0</v>
      </c>
      <c r="AC33" s="286">
        <v>0</v>
      </c>
      <c r="AD33" s="87">
        <v>0</v>
      </c>
      <c r="AE33" s="140" t="s">
        <v>74</v>
      </c>
      <c r="AF33" s="54">
        <f t="shared" si="1"/>
        <v>0</v>
      </c>
      <c r="AG33" s="87">
        <v>0</v>
      </c>
      <c r="AH33" s="87">
        <v>0</v>
      </c>
      <c r="AI33" s="140" t="s">
        <v>74</v>
      </c>
      <c r="AJ33" s="88">
        <v>0</v>
      </c>
      <c r="AK33" s="92" t="s">
        <v>74</v>
      </c>
      <c r="AL33" s="92" t="s">
        <v>74</v>
      </c>
      <c r="AM33" s="54">
        <f t="shared" si="2"/>
        <v>0</v>
      </c>
      <c r="AN33" s="54">
        <f>+K33+AC33-AH33</f>
        <v>3900000</v>
      </c>
      <c r="AO33" s="88" t="s">
        <v>66</v>
      </c>
      <c r="AP33" s="43">
        <v>3900000</v>
      </c>
      <c r="AQ33" s="88" t="s">
        <v>85</v>
      </c>
      <c r="AR33" s="87">
        <v>0</v>
      </c>
      <c r="AS33" s="96" t="s">
        <v>74</v>
      </c>
      <c r="AT33" s="282">
        <v>3900000</v>
      </c>
      <c r="AU33" s="98">
        <f t="shared" si="3"/>
        <v>0</v>
      </c>
      <c r="AV33" s="241">
        <f t="shared" si="4"/>
        <v>1</v>
      </c>
      <c r="AW33" s="140" t="s">
        <v>74</v>
      </c>
      <c r="AX33" s="88" t="s">
        <v>156</v>
      </c>
      <c r="AY33" s="43" t="s">
        <v>7169</v>
      </c>
      <c r="AZ33" s="85" t="s">
        <v>66</v>
      </c>
      <c r="BA33" s="85" t="s">
        <v>66</v>
      </c>
    </row>
    <row r="34" spans="2:53" x14ac:dyDescent="0.25">
      <c r="B34" s="85">
        <v>2024</v>
      </c>
      <c r="C34" s="85">
        <v>891780111</v>
      </c>
      <c r="D34" s="86" t="s">
        <v>64</v>
      </c>
      <c r="E34" s="44" t="s">
        <v>7168</v>
      </c>
      <c r="F34" s="87" t="s">
        <v>7167</v>
      </c>
      <c r="G34" s="196">
        <v>0</v>
      </c>
      <c r="H34" s="88" t="s">
        <v>72</v>
      </c>
      <c r="I34" s="86" t="s">
        <v>65</v>
      </c>
      <c r="J34" s="43" t="s">
        <v>7158</v>
      </c>
      <c r="K34" s="43">
        <v>2900000</v>
      </c>
      <c r="L34" s="85" t="s">
        <v>67</v>
      </c>
      <c r="M34" s="43" t="s">
        <v>7166</v>
      </c>
      <c r="N34" s="43">
        <v>1065654840</v>
      </c>
      <c r="O34" s="91">
        <v>13</v>
      </c>
      <c r="P34" s="140">
        <v>45302</v>
      </c>
      <c r="Q34" s="87">
        <v>4518689382</v>
      </c>
      <c r="R34" s="284">
        <v>45306</v>
      </c>
      <c r="S34" s="43">
        <v>2900000</v>
      </c>
      <c r="T34" s="88" t="s">
        <v>203</v>
      </c>
      <c r="U34" s="43">
        <v>41947381</v>
      </c>
      <c r="V34" s="43" t="s">
        <v>4300</v>
      </c>
      <c r="W34" s="284">
        <v>45306</v>
      </c>
      <c r="X34" s="284">
        <v>45306</v>
      </c>
      <c r="Y34" s="94" t="s">
        <v>74</v>
      </c>
      <c r="Z34" s="284">
        <v>45318</v>
      </c>
      <c r="AA34" s="54">
        <f t="shared" si="0"/>
        <v>12</v>
      </c>
      <c r="AB34" s="87">
        <v>0</v>
      </c>
      <c r="AC34" s="286">
        <v>0</v>
      </c>
      <c r="AD34" s="87">
        <v>0</v>
      </c>
      <c r="AE34" s="140" t="s">
        <v>74</v>
      </c>
      <c r="AF34" s="54">
        <f t="shared" si="1"/>
        <v>0</v>
      </c>
      <c r="AG34" s="87">
        <v>0</v>
      </c>
      <c r="AH34" s="87">
        <v>0</v>
      </c>
      <c r="AI34" s="140" t="s">
        <v>74</v>
      </c>
      <c r="AJ34" s="88">
        <v>0</v>
      </c>
      <c r="AK34" s="92" t="s">
        <v>74</v>
      </c>
      <c r="AL34" s="92" t="s">
        <v>74</v>
      </c>
      <c r="AM34" s="54">
        <f t="shared" si="2"/>
        <v>0</v>
      </c>
      <c r="AN34" s="54">
        <f>+K34+AC34-AH34</f>
        <v>2900000</v>
      </c>
      <c r="AO34" s="88" t="s">
        <v>66</v>
      </c>
      <c r="AP34" s="43">
        <v>2900000</v>
      </c>
      <c r="AQ34" s="88" t="s">
        <v>85</v>
      </c>
      <c r="AR34" s="87">
        <v>0</v>
      </c>
      <c r="AS34" s="96" t="s">
        <v>74</v>
      </c>
      <c r="AT34" s="282">
        <v>2900000</v>
      </c>
      <c r="AU34" s="98">
        <f t="shared" si="3"/>
        <v>0</v>
      </c>
      <c r="AV34" s="241">
        <f t="shared" si="4"/>
        <v>1</v>
      </c>
      <c r="AW34" s="140" t="s">
        <v>74</v>
      </c>
      <c r="AX34" s="88" t="s">
        <v>156</v>
      </c>
      <c r="AY34" s="43" t="s">
        <v>7165</v>
      </c>
      <c r="AZ34" s="85" t="s">
        <v>66</v>
      </c>
      <c r="BA34" s="85" t="s">
        <v>66</v>
      </c>
    </row>
    <row r="35" spans="2:53" x14ac:dyDescent="0.25">
      <c r="B35" s="85">
        <v>2024</v>
      </c>
      <c r="C35" s="85">
        <v>891780111</v>
      </c>
      <c r="D35" s="86" t="s">
        <v>64</v>
      </c>
      <c r="E35" s="44" t="s">
        <v>7164</v>
      </c>
      <c r="F35" s="87" t="s">
        <v>7163</v>
      </c>
      <c r="G35" s="196">
        <v>0</v>
      </c>
      <c r="H35" s="88" t="s">
        <v>72</v>
      </c>
      <c r="I35" s="86" t="s">
        <v>65</v>
      </c>
      <c r="J35" s="43" t="s">
        <v>7158</v>
      </c>
      <c r="K35" s="43">
        <v>2900000</v>
      </c>
      <c r="L35" s="85" t="s">
        <v>67</v>
      </c>
      <c r="M35" s="43" t="s">
        <v>7162</v>
      </c>
      <c r="N35" s="43">
        <v>7601477</v>
      </c>
      <c r="O35" s="91">
        <v>13</v>
      </c>
      <c r="P35" s="140">
        <v>45302</v>
      </c>
      <c r="Q35" s="87">
        <v>4518689382</v>
      </c>
      <c r="R35" s="284">
        <v>45306</v>
      </c>
      <c r="S35" s="43">
        <v>2900000</v>
      </c>
      <c r="T35" s="88" t="s">
        <v>203</v>
      </c>
      <c r="U35" s="43">
        <v>41947381</v>
      </c>
      <c r="V35" s="43" t="s">
        <v>4300</v>
      </c>
      <c r="W35" s="284">
        <v>45306</v>
      </c>
      <c r="X35" s="284">
        <v>45306</v>
      </c>
      <c r="Y35" s="94" t="s">
        <v>74</v>
      </c>
      <c r="Z35" s="284">
        <v>45318</v>
      </c>
      <c r="AA35" s="54">
        <f t="shared" si="0"/>
        <v>12</v>
      </c>
      <c r="AB35" s="87">
        <v>0</v>
      </c>
      <c r="AC35" s="286">
        <v>0</v>
      </c>
      <c r="AD35" s="87">
        <v>0</v>
      </c>
      <c r="AE35" s="140" t="s">
        <v>74</v>
      </c>
      <c r="AF35" s="54">
        <f t="shared" si="1"/>
        <v>0</v>
      </c>
      <c r="AG35" s="87">
        <v>0</v>
      </c>
      <c r="AH35" s="87">
        <v>0</v>
      </c>
      <c r="AI35" s="140" t="s">
        <v>74</v>
      </c>
      <c r="AJ35" s="88">
        <v>0</v>
      </c>
      <c r="AK35" s="92" t="s">
        <v>74</v>
      </c>
      <c r="AL35" s="92" t="s">
        <v>74</v>
      </c>
      <c r="AM35" s="54">
        <f t="shared" si="2"/>
        <v>0</v>
      </c>
      <c r="AN35" s="54">
        <f>+K35+AC35-AH35</f>
        <v>2900000</v>
      </c>
      <c r="AO35" s="88" t="s">
        <v>66</v>
      </c>
      <c r="AP35" s="43">
        <v>2900000</v>
      </c>
      <c r="AQ35" s="88" t="s">
        <v>85</v>
      </c>
      <c r="AR35" s="87">
        <v>0</v>
      </c>
      <c r="AS35" s="96" t="s">
        <v>74</v>
      </c>
      <c r="AT35" s="282">
        <v>2900000</v>
      </c>
      <c r="AU35" s="98">
        <f t="shared" si="3"/>
        <v>0</v>
      </c>
      <c r="AV35" s="241">
        <f t="shared" si="4"/>
        <v>1</v>
      </c>
      <c r="AW35" s="140" t="s">
        <v>74</v>
      </c>
      <c r="AX35" s="88" t="s">
        <v>156</v>
      </c>
      <c r="AY35" s="43" t="s">
        <v>7161</v>
      </c>
      <c r="AZ35" s="85" t="s">
        <v>66</v>
      </c>
      <c r="BA35" s="85" t="s">
        <v>66</v>
      </c>
    </row>
    <row r="36" spans="2:53" x14ac:dyDescent="0.25">
      <c r="B36" s="85">
        <v>2024</v>
      </c>
      <c r="C36" s="85">
        <v>891780111</v>
      </c>
      <c r="D36" s="86" t="s">
        <v>64</v>
      </c>
      <c r="E36" s="44" t="s">
        <v>7160</v>
      </c>
      <c r="F36" s="87" t="s">
        <v>7159</v>
      </c>
      <c r="G36" s="196">
        <v>0</v>
      </c>
      <c r="H36" s="88" t="s">
        <v>72</v>
      </c>
      <c r="I36" s="86" t="s">
        <v>65</v>
      </c>
      <c r="J36" s="43" t="s">
        <v>7158</v>
      </c>
      <c r="K36" s="43">
        <v>2900000</v>
      </c>
      <c r="L36" s="85" t="s">
        <v>67</v>
      </c>
      <c r="M36" s="43" t="s">
        <v>7157</v>
      </c>
      <c r="N36" s="43">
        <v>1082947495</v>
      </c>
      <c r="O36" s="91">
        <v>13</v>
      </c>
      <c r="P36" s="140">
        <v>45302</v>
      </c>
      <c r="Q36" s="87">
        <v>4518689382</v>
      </c>
      <c r="R36" s="284">
        <v>45306</v>
      </c>
      <c r="S36" s="43">
        <v>2900000</v>
      </c>
      <c r="T36" s="88" t="s">
        <v>203</v>
      </c>
      <c r="U36" s="43">
        <v>41947381</v>
      </c>
      <c r="V36" s="43" t="s">
        <v>4300</v>
      </c>
      <c r="W36" s="284">
        <v>45306</v>
      </c>
      <c r="X36" s="284">
        <v>45306</v>
      </c>
      <c r="Y36" s="94" t="s">
        <v>74</v>
      </c>
      <c r="Z36" s="284">
        <v>45318</v>
      </c>
      <c r="AA36" s="54">
        <f t="shared" si="0"/>
        <v>12</v>
      </c>
      <c r="AB36" s="87">
        <v>0</v>
      </c>
      <c r="AC36" s="286">
        <v>0</v>
      </c>
      <c r="AD36" s="87">
        <v>0</v>
      </c>
      <c r="AE36" s="140" t="s">
        <v>74</v>
      </c>
      <c r="AF36" s="54">
        <f t="shared" si="1"/>
        <v>0</v>
      </c>
      <c r="AG36" s="87">
        <v>0</v>
      </c>
      <c r="AH36" s="87">
        <v>0</v>
      </c>
      <c r="AI36" s="140" t="s">
        <v>74</v>
      </c>
      <c r="AJ36" s="88">
        <v>0</v>
      </c>
      <c r="AK36" s="92" t="s">
        <v>74</v>
      </c>
      <c r="AL36" s="92" t="s">
        <v>74</v>
      </c>
      <c r="AM36" s="54">
        <f t="shared" si="2"/>
        <v>0</v>
      </c>
      <c r="AN36" s="54">
        <f>+K36+AC36-AH36</f>
        <v>2900000</v>
      </c>
      <c r="AO36" s="88" t="s">
        <v>66</v>
      </c>
      <c r="AP36" s="43">
        <v>2900000</v>
      </c>
      <c r="AQ36" s="88" t="s">
        <v>85</v>
      </c>
      <c r="AR36" s="87">
        <v>0</v>
      </c>
      <c r="AS36" s="96" t="s">
        <v>74</v>
      </c>
      <c r="AT36" s="282">
        <v>2900000</v>
      </c>
      <c r="AU36" s="98">
        <f t="shared" si="3"/>
        <v>0</v>
      </c>
      <c r="AV36" s="241">
        <f t="shared" si="4"/>
        <v>1</v>
      </c>
      <c r="AW36" s="140" t="s">
        <v>74</v>
      </c>
      <c r="AX36" s="88" t="s">
        <v>156</v>
      </c>
      <c r="AY36" s="43" t="s">
        <v>7156</v>
      </c>
      <c r="AZ36" s="85" t="s">
        <v>66</v>
      </c>
      <c r="BA36" s="85" t="s">
        <v>66</v>
      </c>
    </row>
    <row r="37" spans="2:53" x14ac:dyDescent="0.25">
      <c r="B37" s="85">
        <v>2024</v>
      </c>
      <c r="C37" s="85">
        <v>891780111</v>
      </c>
      <c r="D37" s="86" t="s">
        <v>64</v>
      </c>
      <c r="E37" s="88" t="s">
        <v>7155</v>
      </c>
      <c r="F37" s="87" t="s">
        <v>7154</v>
      </c>
      <c r="G37" s="196">
        <v>0</v>
      </c>
      <c r="H37" s="88" t="s">
        <v>72</v>
      </c>
      <c r="I37" s="86" t="s">
        <v>65</v>
      </c>
      <c r="J37" s="87" t="s">
        <v>7145</v>
      </c>
      <c r="K37" s="87">
        <v>3900000</v>
      </c>
      <c r="L37" s="85" t="s">
        <v>67</v>
      </c>
      <c r="M37" s="87" t="s">
        <v>7153</v>
      </c>
      <c r="N37" s="87">
        <v>1128127123</v>
      </c>
      <c r="O37" s="91">
        <v>13</v>
      </c>
      <c r="P37" s="140">
        <v>45302</v>
      </c>
      <c r="Q37" s="87">
        <v>4518689382</v>
      </c>
      <c r="R37" s="138">
        <v>45306</v>
      </c>
      <c r="S37" s="87">
        <v>3900000</v>
      </c>
      <c r="T37" s="88" t="s">
        <v>203</v>
      </c>
      <c r="U37" s="87">
        <v>41947381</v>
      </c>
      <c r="V37" s="87" t="s">
        <v>4300</v>
      </c>
      <c r="W37" s="138">
        <v>45306</v>
      </c>
      <c r="X37" s="138">
        <v>45306</v>
      </c>
      <c r="Y37" s="94" t="s">
        <v>74</v>
      </c>
      <c r="Z37" s="138">
        <v>45324</v>
      </c>
      <c r="AA37" s="93">
        <f t="shared" si="0"/>
        <v>18</v>
      </c>
      <c r="AB37" s="87">
        <v>1</v>
      </c>
      <c r="AC37" s="286">
        <v>1100000</v>
      </c>
      <c r="AD37" s="87">
        <v>1</v>
      </c>
      <c r="AE37" s="140">
        <v>45331</v>
      </c>
      <c r="AF37" s="93">
        <f t="shared" si="1"/>
        <v>7</v>
      </c>
      <c r="AG37" s="87">
        <v>0</v>
      </c>
      <c r="AH37" s="87">
        <v>0</v>
      </c>
      <c r="AI37" s="140" t="s">
        <v>74</v>
      </c>
      <c r="AJ37" s="88">
        <v>0</v>
      </c>
      <c r="AK37" s="92" t="s">
        <v>74</v>
      </c>
      <c r="AL37" s="92" t="s">
        <v>74</v>
      </c>
      <c r="AM37" s="93">
        <f t="shared" si="2"/>
        <v>0</v>
      </c>
      <c r="AN37" s="93">
        <f>+K37+AC37-AH37</f>
        <v>5000000</v>
      </c>
      <c r="AO37" s="88" t="s">
        <v>66</v>
      </c>
      <c r="AP37" s="87">
        <v>3900000</v>
      </c>
      <c r="AQ37" s="88" t="s">
        <v>85</v>
      </c>
      <c r="AR37" s="87">
        <v>0</v>
      </c>
      <c r="AS37" s="96" t="s">
        <v>74</v>
      </c>
      <c r="AT37" s="282">
        <v>3900000</v>
      </c>
      <c r="AU37" s="126">
        <f t="shared" si="3"/>
        <v>1100000</v>
      </c>
      <c r="AV37" s="99">
        <f t="shared" si="4"/>
        <v>0.78</v>
      </c>
      <c r="AW37" s="140" t="s">
        <v>74</v>
      </c>
      <c r="AX37" s="88" t="s">
        <v>86</v>
      </c>
      <c r="AY37" s="87" t="s">
        <v>7152</v>
      </c>
      <c r="AZ37" s="85" t="s">
        <v>66</v>
      </c>
      <c r="BA37" s="85" t="s">
        <v>66</v>
      </c>
    </row>
    <row r="38" spans="2:53" x14ac:dyDescent="0.25">
      <c r="B38" s="85">
        <v>2024</v>
      </c>
      <c r="C38" s="85">
        <v>891780111</v>
      </c>
      <c r="D38" s="86" t="s">
        <v>64</v>
      </c>
      <c r="E38" s="44" t="s">
        <v>7151</v>
      </c>
      <c r="F38" s="87" t="s">
        <v>7150</v>
      </c>
      <c r="G38" s="196">
        <v>0</v>
      </c>
      <c r="H38" s="88" t="s">
        <v>72</v>
      </c>
      <c r="I38" s="86" t="s">
        <v>65</v>
      </c>
      <c r="J38" s="43" t="s">
        <v>7145</v>
      </c>
      <c r="K38" s="43">
        <v>3900000</v>
      </c>
      <c r="L38" s="85" t="s">
        <v>67</v>
      </c>
      <c r="M38" s="43" t="s">
        <v>7149</v>
      </c>
      <c r="N38" s="43">
        <v>36669052</v>
      </c>
      <c r="O38" s="91">
        <v>13</v>
      </c>
      <c r="P38" s="140">
        <v>45302</v>
      </c>
      <c r="Q38" s="87">
        <v>4518689382</v>
      </c>
      <c r="R38" s="284">
        <v>45306</v>
      </c>
      <c r="S38" s="43">
        <v>3900000</v>
      </c>
      <c r="T38" s="88" t="s">
        <v>203</v>
      </c>
      <c r="U38" s="43">
        <v>41947381</v>
      </c>
      <c r="V38" s="43" t="s">
        <v>4300</v>
      </c>
      <c r="W38" s="284">
        <v>45306</v>
      </c>
      <c r="X38" s="284">
        <v>45306</v>
      </c>
      <c r="Y38" s="94" t="s">
        <v>74</v>
      </c>
      <c r="Z38" s="284">
        <v>45324</v>
      </c>
      <c r="AA38" s="54">
        <f t="shared" si="0"/>
        <v>18</v>
      </c>
      <c r="AB38" s="87">
        <v>0</v>
      </c>
      <c r="AC38" s="286">
        <v>0</v>
      </c>
      <c r="AD38" s="87">
        <v>0</v>
      </c>
      <c r="AE38" s="140" t="s">
        <v>74</v>
      </c>
      <c r="AF38" s="54">
        <f t="shared" si="1"/>
        <v>0</v>
      </c>
      <c r="AG38" s="87">
        <v>0</v>
      </c>
      <c r="AH38" s="87">
        <v>0</v>
      </c>
      <c r="AI38" s="140" t="s">
        <v>74</v>
      </c>
      <c r="AJ38" s="88">
        <v>0</v>
      </c>
      <c r="AK38" s="92" t="s">
        <v>74</v>
      </c>
      <c r="AL38" s="92" t="s">
        <v>74</v>
      </c>
      <c r="AM38" s="54">
        <f t="shared" si="2"/>
        <v>0</v>
      </c>
      <c r="AN38" s="54">
        <f>+K38+AC38-AH38</f>
        <v>3900000</v>
      </c>
      <c r="AO38" s="88" t="s">
        <v>66</v>
      </c>
      <c r="AP38" s="43">
        <v>3900000</v>
      </c>
      <c r="AQ38" s="88" t="s">
        <v>85</v>
      </c>
      <c r="AR38" s="87">
        <v>0</v>
      </c>
      <c r="AS38" s="96" t="s">
        <v>74</v>
      </c>
      <c r="AT38" s="282">
        <v>3900000</v>
      </c>
      <c r="AU38" s="98">
        <f t="shared" si="3"/>
        <v>0</v>
      </c>
      <c r="AV38" s="241">
        <f t="shared" si="4"/>
        <v>1</v>
      </c>
      <c r="AW38" s="140" t="s">
        <v>74</v>
      </c>
      <c r="AX38" s="88" t="s">
        <v>156</v>
      </c>
      <c r="AY38" s="43" t="s">
        <v>7148</v>
      </c>
      <c r="AZ38" s="85" t="s">
        <v>66</v>
      </c>
      <c r="BA38" s="85" t="s">
        <v>66</v>
      </c>
    </row>
    <row r="39" spans="2:53" x14ac:dyDescent="0.25">
      <c r="B39" s="85">
        <v>2024</v>
      </c>
      <c r="C39" s="85">
        <v>891780111</v>
      </c>
      <c r="D39" s="86" t="s">
        <v>64</v>
      </c>
      <c r="E39" s="88" t="s">
        <v>7147</v>
      </c>
      <c r="F39" s="87" t="s">
        <v>7146</v>
      </c>
      <c r="G39" s="196">
        <v>0</v>
      </c>
      <c r="H39" s="88" t="s">
        <v>72</v>
      </c>
      <c r="I39" s="86" t="s">
        <v>65</v>
      </c>
      <c r="J39" s="87" t="s">
        <v>7145</v>
      </c>
      <c r="K39" s="87">
        <v>3900000</v>
      </c>
      <c r="L39" s="85" t="s">
        <v>67</v>
      </c>
      <c r="M39" s="87" t="s">
        <v>7144</v>
      </c>
      <c r="N39" s="87">
        <v>1221974278</v>
      </c>
      <c r="O39" s="91">
        <v>13</v>
      </c>
      <c r="P39" s="140">
        <v>45302</v>
      </c>
      <c r="Q39" s="87">
        <v>4518689382</v>
      </c>
      <c r="R39" s="138">
        <v>45306</v>
      </c>
      <c r="S39" s="87">
        <v>3900000</v>
      </c>
      <c r="T39" s="88" t="s">
        <v>203</v>
      </c>
      <c r="U39" s="87">
        <v>41947381</v>
      </c>
      <c r="V39" s="87" t="s">
        <v>4300</v>
      </c>
      <c r="W39" s="138">
        <v>45306</v>
      </c>
      <c r="X39" s="138">
        <v>45306</v>
      </c>
      <c r="Y39" s="94" t="s">
        <v>74</v>
      </c>
      <c r="Z39" s="138">
        <v>45324</v>
      </c>
      <c r="AA39" s="93">
        <f t="shared" si="0"/>
        <v>18</v>
      </c>
      <c r="AB39" s="87">
        <v>1</v>
      </c>
      <c r="AC39" s="286">
        <v>1100000</v>
      </c>
      <c r="AD39" s="87">
        <v>1</v>
      </c>
      <c r="AE39" s="140">
        <v>45331</v>
      </c>
      <c r="AF39" s="93">
        <f t="shared" si="1"/>
        <v>7</v>
      </c>
      <c r="AG39" s="87">
        <v>0</v>
      </c>
      <c r="AH39" s="87">
        <v>0</v>
      </c>
      <c r="AI39" s="140" t="s">
        <v>74</v>
      </c>
      <c r="AJ39" s="88">
        <v>0</v>
      </c>
      <c r="AK39" s="92" t="s">
        <v>74</v>
      </c>
      <c r="AL39" s="92" t="s">
        <v>74</v>
      </c>
      <c r="AM39" s="93">
        <f t="shared" si="2"/>
        <v>0</v>
      </c>
      <c r="AN39" s="93">
        <f>+K39+AC39-AH39</f>
        <v>5000000</v>
      </c>
      <c r="AO39" s="88" t="s">
        <v>66</v>
      </c>
      <c r="AP39" s="87">
        <v>3900000</v>
      </c>
      <c r="AQ39" s="88" t="s">
        <v>85</v>
      </c>
      <c r="AR39" s="87">
        <v>0</v>
      </c>
      <c r="AS39" s="96" t="s">
        <v>74</v>
      </c>
      <c r="AT39" s="282">
        <v>5000000</v>
      </c>
      <c r="AU39" s="126">
        <f t="shared" si="3"/>
        <v>0</v>
      </c>
      <c r="AV39" s="99">
        <f t="shared" si="4"/>
        <v>1</v>
      </c>
      <c r="AW39" s="140" t="s">
        <v>74</v>
      </c>
      <c r="AX39" s="88" t="s">
        <v>156</v>
      </c>
      <c r="AY39" s="87" t="s">
        <v>7143</v>
      </c>
      <c r="AZ39" s="85" t="s">
        <v>66</v>
      </c>
      <c r="BA39" s="85" t="s">
        <v>66</v>
      </c>
    </row>
    <row r="40" spans="2:53" x14ac:dyDescent="0.25">
      <c r="B40" s="85">
        <v>2024</v>
      </c>
      <c r="C40" s="85">
        <v>891780111</v>
      </c>
      <c r="D40" s="86" t="s">
        <v>64</v>
      </c>
      <c r="E40" s="44" t="s">
        <v>7142</v>
      </c>
      <c r="F40" s="87" t="s">
        <v>7141</v>
      </c>
      <c r="G40" s="196">
        <v>0</v>
      </c>
      <c r="H40" s="88" t="s">
        <v>72</v>
      </c>
      <c r="I40" s="86" t="s">
        <v>65</v>
      </c>
      <c r="J40" s="43" t="s">
        <v>7140</v>
      </c>
      <c r="K40" s="43">
        <v>13667000</v>
      </c>
      <c r="L40" s="85" t="s">
        <v>67</v>
      </c>
      <c r="M40" s="43" t="s">
        <v>7139</v>
      </c>
      <c r="N40" s="43">
        <v>1082941024</v>
      </c>
      <c r="O40" s="91">
        <v>14</v>
      </c>
      <c r="P40" s="284">
        <v>45302</v>
      </c>
      <c r="Q40" s="43">
        <v>2126349000</v>
      </c>
      <c r="R40" s="284">
        <v>45306</v>
      </c>
      <c r="S40" s="43">
        <v>13667000</v>
      </c>
      <c r="T40" s="88" t="s">
        <v>203</v>
      </c>
      <c r="U40" s="43">
        <v>12621405</v>
      </c>
      <c r="V40" s="43" t="s">
        <v>5449</v>
      </c>
      <c r="W40" s="284">
        <v>45306</v>
      </c>
      <c r="X40" s="284">
        <v>45306</v>
      </c>
      <c r="Y40" s="94" t="s">
        <v>74</v>
      </c>
      <c r="Z40" s="138">
        <v>45457</v>
      </c>
      <c r="AA40" s="54">
        <f t="shared" si="0"/>
        <v>151</v>
      </c>
      <c r="AB40" s="87">
        <v>0</v>
      </c>
      <c r="AC40" s="286">
        <v>0</v>
      </c>
      <c r="AD40" s="87">
        <v>0</v>
      </c>
      <c r="AE40" s="140" t="s">
        <v>74</v>
      </c>
      <c r="AF40" s="54">
        <f t="shared" si="1"/>
        <v>0</v>
      </c>
      <c r="AG40" s="87">
        <v>0</v>
      </c>
      <c r="AH40" s="87">
        <v>0</v>
      </c>
      <c r="AI40" s="140" t="s">
        <v>74</v>
      </c>
      <c r="AJ40" s="88">
        <v>0</v>
      </c>
      <c r="AK40" s="92" t="s">
        <v>74</v>
      </c>
      <c r="AL40" s="92" t="s">
        <v>74</v>
      </c>
      <c r="AM40" s="54">
        <f t="shared" si="2"/>
        <v>0</v>
      </c>
      <c r="AN40" s="54">
        <f>+K40+AC40-AH40</f>
        <v>13667000</v>
      </c>
      <c r="AO40" s="88" t="s">
        <v>66</v>
      </c>
      <c r="AP40" s="43">
        <v>13667000</v>
      </c>
      <c r="AQ40" s="88" t="s">
        <v>85</v>
      </c>
      <c r="AR40" s="87">
        <v>0</v>
      </c>
      <c r="AS40" s="96" t="s">
        <v>74</v>
      </c>
      <c r="AT40" s="282">
        <v>10000000</v>
      </c>
      <c r="AU40" s="98">
        <f t="shared" si="3"/>
        <v>3667000</v>
      </c>
      <c r="AV40" s="241">
        <f t="shared" si="4"/>
        <v>0.73168947098851245</v>
      </c>
      <c r="AW40" s="140" t="s">
        <v>74</v>
      </c>
      <c r="AX40" s="88" t="s">
        <v>86</v>
      </c>
      <c r="AY40" s="43" t="s">
        <v>7138</v>
      </c>
      <c r="AZ40" s="85" t="s">
        <v>66</v>
      </c>
      <c r="BA40" s="85" t="s">
        <v>66</v>
      </c>
    </row>
    <row r="41" spans="2:53" x14ac:dyDescent="0.25">
      <c r="B41" s="85">
        <v>2024</v>
      </c>
      <c r="C41" s="85">
        <v>891780111</v>
      </c>
      <c r="D41" s="86" t="s">
        <v>64</v>
      </c>
      <c r="E41" s="44" t="s">
        <v>7137</v>
      </c>
      <c r="F41" s="87" t="s">
        <v>7136</v>
      </c>
      <c r="G41" s="196">
        <v>0</v>
      </c>
      <c r="H41" s="88" t="s">
        <v>72</v>
      </c>
      <c r="I41" s="86" t="s">
        <v>65</v>
      </c>
      <c r="J41" s="43" t="s">
        <v>7135</v>
      </c>
      <c r="K41" s="43">
        <v>28233000</v>
      </c>
      <c r="L41" s="85" t="s">
        <v>67</v>
      </c>
      <c r="M41" s="43" t="s">
        <v>7134</v>
      </c>
      <c r="N41" s="43">
        <v>84457585</v>
      </c>
      <c r="O41" s="91">
        <v>13</v>
      </c>
      <c r="P41" s="140">
        <v>45302</v>
      </c>
      <c r="Q41" s="87">
        <v>4518689382</v>
      </c>
      <c r="R41" s="284">
        <v>45306</v>
      </c>
      <c r="S41" s="43">
        <v>28233000</v>
      </c>
      <c r="T41" s="88" t="s">
        <v>203</v>
      </c>
      <c r="U41" s="43">
        <v>85455983</v>
      </c>
      <c r="V41" s="43" t="s">
        <v>6090</v>
      </c>
      <c r="W41" s="284">
        <v>45306</v>
      </c>
      <c r="X41" s="284">
        <v>45306</v>
      </c>
      <c r="Y41" s="94" t="s">
        <v>74</v>
      </c>
      <c r="Z41" s="138">
        <v>45457</v>
      </c>
      <c r="AA41" s="54">
        <f t="shared" si="0"/>
        <v>151</v>
      </c>
      <c r="AB41" s="87">
        <v>0</v>
      </c>
      <c r="AC41" s="286">
        <v>0</v>
      </c>
      <c r="AD41" s="87">
        <v>0</v>
      </c>
      <c r="AE41" s="140" t="s">
        <v>74</v>
      </c>
      <c r="AF41" s="54">
        <f t="shared" si="1"/>
        <v>0</v>
      </c>
      <c r="AG41" s="87">
        <v>0</v>
      </c>
      <c r="AH41" s="87">
        <v>0</v>
      </c>
      <c r="AI41" s="140" t="s">
        <v>74</v>
      </c>
      <c r="AJ41" s="88">
        <v>0</v>
      </c>
      <c r="AK41" s="92" t="s">
        <v>74</v>
      </c>
      <c r="AL41" s="92" t="s">
        <v>74</v>
      </c>
      <c r="AM41" s="54">
        <f t="shared" si="2"/>
        <v>0</v>
      </c>
      <c r="AN41" s="54">
        <f>+K41+AC41-AH41</f>
        <v>28233000</v>
      </c>
      <c r="AO41" s="88" t="s">
        <v>66</v>
      </c>
      <c r="AP41" s="43">
        <v>28233000</v>
      </c>
      <c r="AQ41" s="88" t="s">
        <v>85</v>
      </c>
      <c r="AR41" s="87">
        <v>0</v>
      </c>
      <c r="AS41" s="96" t="s">
        <v>74</v>
      </c>
      <c r="AT41" s="282">
        <v>20167000</v>
      </c>
      <c r="AU41" s="98">
        <f t="shared" si="3"/>
        <v>8066000</v>
      </c>
      <c r="AV41" s="241">
        <f t="shared" si="4"/>
        <v>0.71430595402543118</v>
      </c>
      <c r="AW41" s="140" t="s">
        <v>74</v>
      </c>
      <c r="AX41" s="88" t="s">
        <v>86</v>
      </c>
      <c r="AY41" s="43" t="s">
        <v>7133</v>
      </c>
      <c r="AZ41" s="85" t="s">
        <v>66</v>
      </c>
      <c r="BA41" s="85" t="s">
        <v>66</v>
      </c>
    </row>
    <row r="42" spans="2:53" x14ac:dyDescent="0.25">
      <c r="B42" s="85">
        <v>2024</v>
      </c>
      <c r="C42" s="85">
        <v>891780111</v>
      </c>
      <c r="D42" s="86" t="s">
        <v>64</v>
      </c>
      <c r="E42" s="44" t="s">
        <v>7132</v>
      </c>
      <c r="F42" s="87" t="s">
        <v>7131</v>
      </c>
      <c r="G42" s="196">
        <v>0</v>
      </c>
      <c r="H42" s="88" t="s">
        <v>72</v>
      </c>
      <c r="I42" s="86" t="s">
        <v>65</v>
      </c>
      <c r="J42" s="43" t="s">
        <v>7126</v>
      </c>
      <c r="K42" s="43">
        <v>2900000</v>
      </c>
      <c r="L42" s="85" t="s">
        <v>67</v>
      </c>
      <c r="M42" s="43" t="s">
        <v>7130</v>
      </c>
      <c r="N42" s="43">
        <v>1082912086</v>
      </c>
      <c r="O42" s="91">
        <v>13</v>
      </c>
      <c r="P42" s="140">
        <v>45302</v>
      </c>
      <c r="Q42" s="87">
        <v>4518689382</v>
      </c>
      <c r="R42" s="284">
        <v>45307</v>
      </c>
      <c r="S42" s="43">
        <v>2900000</v>
      </c>
      <c r="T42" s="88" t="s">
        <v>203</v>
      </c>
      <c r="U42" s="43">
        <v>41947381</v>
      </c>
      <c r="V42" s="43" t="s">
        <v>4300</v>
      </c>
      <c r="W42" s="284">
        <v>45307</v>
      </c>
      <c r="X42" s="284">
        <v>45307</v>
      </c>
      <c r="Y42" s="94" t="s">
        <v>74</v>
      </c>
      <c r="Z42" s="284">
        <v>45318</v>
      </c>
      <c r="AA42" s="54">
        <f t="shared" si="0"/>
        <v>11</v>
      </c>
      <c r="AB42" s="87">
        <v>0</v>
      </c>
      <c r="AC42" s="286">
        <v>0</v>
      </c>
      <c r="AD42" s="87">
        <v>0</v>
      </c>
      <c r="AE42" s="140" t="s">
        <v>74</v>
      </c>
      <c r="AF42" s="54">
        <f t="shared" si="1"/>
        <v>0</v>
      </c>
      <c r="AG42" s="87">
        <v>0</v>
      </c>
      <c r="AH42" s="87">
        <v>0</v>
      </c>
      <c r="AI42" s="140" t="s">
        <v>74</v>
      </c>
      <c r="AJ42" s="88">
        <v>0</v>
      </c>
      <c r="AK42" s="92" t="s">
        <v>74</v>
      </c>
      <c r="AL42" s="92" t="s">
        <v>74</v>
      </c>
      <c r="AM42" s="54">
        <f t="shared" si="2"/>
        <v>0</v>
      </c>
      <c r="AN42" s="54">
        <f>+K42+AC42-AH42</f>
        <v>2900000</v>
      </c>
      <c r="AO42" s="88" t="s">
        <v>66</v>
      </c>
      <c r="AP42" s="43">
        <v>2900000</v>
      </c>
      <c r="AQ42" s="88" t="s">
        <v>85</v>
      </c>
      <c r="AR42" s="87">
        <v>0</v>
      </c>
      <c r="AS42" s="96" t="s">
        <v>74</v>
      </c>
      <c r="AT42" s="282">
        <v>2900000</v>
      </c>
      <c r="AU42" s="98">
        <f t="shared" si="3"/>
        <v>0</v>
      </c>
      <c r="AV42" s="241">
        <f t="shared" si="4"/>
        <v>1</v>
      </c>
      <c r="AW42" s="140" t="s">
        <v>74</v>
      </c>
      <c r="AX42" s="88" t="s">
        <v>156</v>
      </c>
      <c r="AY42" s="43" t="s">
        <v>7129</v>
      </c>
      <c r="AZ42" s="85" t="s">
        <v>66</v>
      </c>
      <c r="BA42" s="85" t="s">
        <v>66</v>
      </c>
    </row>
    <row r="43" spans="2:53" x14ac:dyDescent="0.25">
      <c r="B43" s="85">
        <v>2024</v>
      </c>
      <c r="C43" s="85">
        <v>891780111</v>
      </c>
      <c r="D43" s="86" t="s">
        <v>64</v>
      </c>
      <c r="E43" s="44" t="s">
        <v>7128</v>
      </c>
      <c r="F43" s="87" t="s">
        <v>7127</v>
      </c>
      <c r="G43" s="196">
        <v>0</v>
      </c>
      <c r="H43" s="88" t="s">
        <v>72</v>
      </c>
      <c r="I43" s="86" t="s">
        <v>65</v>
      </c>
      <c r="J43" s="43" t="s">
        <v>7126</v>
      </c>
      <c r="K43" s="43">
        <v>2900000</v>
      </c>
      <c r="L43" s="85" t="s">
        <v>67</v>
      </c>
      <c r="M43" s="43" t="s">
        <v>7125</v>
      </c>
      <c r="N43" s="43">
        <v>57466769</v>
      </c>
      <c r="O43" s="91">
        <v>13</v>
      </c>
      <c r="P43" s="140">
        <v>45302</v>
      </c>
      <c r="Q43" s="87">
        <v>4518689382</v>
      </c>
      <c r="R43" s="284">
        <v>45307</v>
      </c>
      <c r="S43" s="43">
        <v>2900000</v>
      </c>
      <c r="T43" s="88" t="s">
        <v>203</v>
      </c>
      <c r="U43" s="43">
        <v>41947381</v>
      </c>
      <c r="V43" s="43" t="s">
        <v>4300</v>
      </c>
      <c r="W43" s="284">
        <v>45307</v>
      </c>
      <c r="X43" s="284">
        <v>45307</v>
      </c>
      <c r="Y43" s="94" t="s">
        <v>74</v>
      </c>
      <c r="Z43" s="284">
        <v>45318</v>
      </c>
      <c r="AA43" s="54">
        <f t="shared" si="0"/>
        <v>11</v>
      </c>
      <c r="AB43" s="87">
        <v>0</v>
      </c>
      <c r="AC43" s="286">
        <v>0</v>
      </c>
      <c r="AD43" s="87">
        <v>0</v>
      </c>
      <c r="AE43" s="140" t="s">
        <v>74</v>
      </c>
      <c r="AF43" s="54">
        <f t="shared" si="1"/>
        <v>0</v>
      </c>
      <c r="AG43" s="87">
        <v>0</v>
      </c>
      <c r="AH43" s="87">
        <v>0</v>
      </c>
      <c r="AI43" s="140" t="s">
        <v>74</v>
      </c>
      <c r="AJ43" s="88">
        <v>0</v>
      </c>
      <c r="AK43" s="92" t="s">
        <v>74</v>
      </c>
      <c r="AL43" s="92" t="s">
        <v>74</v>
      </c>
      <c r="AM43" s="54">
        <f t="shared" si="2"/>
        <v>0</v>
      </c>
      <c r="AN43" s="54">
        <f>+K43+AC43-AH43</f>
        <v>2900000</v>
      </c>
      <c r="AO43" s="88" t="s">
        <v>66</v>
      </c>
      <c r="AP43" s="43">
        <v>2900000</v>
      </c>
      <c r="AQ43" s="88" t="s">
        <v>85</v>
      </c>
      <c r="AR43" s="87">
        <v>0</v>
      </c>
      <c r="AS43" s="96" t="s">
        <v>74</v>
      </c>
      <c r="AT43" s="282">
        <v>2900000</v>
      </c>
      <c r="AU43" s="98">
        <f t="shared" si="3"/>
        <v>0</v>
      </c>
      <c r="AV43" s="241">
        <f t="shared" si="4"/>
        <v>1</v>
      </c>
      <c r="AW43" s="140" t="s">
        <v>74</v>
      </c>
      <c r="AX43" s="88" t="s">
        <v>156</v>
      </c>
      <c r="AY43" s="43" t="s">
        <v>7124</v>
      </c>
      <c r="AZ43" s="85" t="s">
        <v>66</v>
      </c>
      <c r="BA43" s="85" t="s">
        <v>66</v>
      </c>
    </row>
    <row r="44" spans="2:53" x14ac:dyDescent="0.25">
      <c r="B44" s="85">
        <v>2024</v>
      </c>
      <c r="C44" s="85">
        <v>891780111</v>
      </c>
      <c r="D44" s="86" t="s">
        <v>64</v>
      </c>
      <c r="E44" s="44" t="s">
        <v>7123</v>
      </c>
      <c r="F44" s="87" t="s">
        <v>7122</v>
      </c>
      <c r="G44" s="196">
        <v>0</v>
      </c>
      <c r="H44" s="88" t="s">
        <v>72</v>
      </c>
      <c r="I44" s="86" t="s">
        <v>65</v>
      </c>
      <c r="J44" s="43" t="s">
        <v>7121</v>
      </c>
      <c r="K44" s="43">
        <v>15000000</v>
      </c>
      <c r="L44" s="85" t="s">
        <v>67</v>
      </c>
      <c r="M44" s="43" t="s">
        <v>7120</v>
      </c>
      <c r="N44" s="43">
        <v>57414091</v>
      </c>
      <c r="O44" s="91">
        <v>13</v>
      </c>
      <c r="P44" s="140">
        <v>45302</v>
      </c>
      <c r="Q44" s="87">
        <v>4518689382</v>
      </c>
      <c r="R44" s="284">
        <v>45307</v>
      </c>
      <c r="S44" s="43">
        <v>15000000</v>
      </c>
      <c r="T44" s="88" t="s">
        <v>203</v>
      </c>
      <c r="U44" s="43">
        <v>36557666</v>
      </c>
      <c r="V44" s="43" t="s">
        <v>2345</v>
      </c>
      <c r="W44" s="284">
        <v>45307</v>
      </c>
      <c r="X44" s="284">
        <v>45307</v>
      </c>
      <c r="Y44" s="94" t="s">
        <v>74</v>
      </c>
      <c r="Z44" s="138">
        <v>45457</v>
      </c>
      <c r="AA44" s="54">
        <f t="shared" si="0"/>
        <v>150</v>
      </c>
      <c r="AB44" s="87">
        <v>0</v>
      </c>
      <c r="AC44" s="286">
        <v>0</v>
      </c>
      <c r="AD44" s="87">
        <v>0</v>
      </c>
      <c r="AE44" s="140" t="s">
        <v>74</v>
      </c>
      <c r="AF44" s="54">
        <f t="shared" si="1"/>
        <v>0</v>
      </c>
      <c r="AG44" s="87">
        <v>0</v>
      </c>
      <c r="AH44" s="87">
        <v>0</v>
      </c>
      <c r="AI44" s="140" t="s">
        <v>74</v>
      </c>
      <c r="AJ44" s="88">
        <v>0</v>
      </c>
      <c r="AK44" s="92" t="s">
        <v>74</v>
      </c>
      <c r="AL44" s="92" t="s">
        <v>74</v>
      </c>
      <c r="AM44" s="54">
        <f t="shared" si="2"/>
        <v>0</v>
      </c>
      <c r="AN44" s="54">
        <f>+K44+AC44-AH44</f>
        <v>15000000</v>
      </c>
      <c r="AO44" s="88" t="s">
        <v>66</v>
      </c>
      <c r="AP44" s="43">
        <v>15000000</v>
      </c>
      <c r="AQ44" s="88" t="s">
        <v>85</v>
      </c>
      <c r="AR44" s="87">
        <v>0</v>
      </c>
      <c r="AS44" s="96" t="s">
        <v>74</v>
      </c>
      <c r="AT44" s="282">
        <v>10600000</v>
      </c>
      <c r="AU44" s="98">
        <f t="shared" si="3"/>
        <v>4400000</v>
      </c>
      <c r="AV44" s="241">
        <f t="shared" si="4"/>
        <v>0.70666666666666667</v>
      </c>
      <c r="AW44" s="140" t="s">
        <v>74</v>
      </c>
      <c r="AX44" s="88" t="s">
        <v>86</v>
      </c>
      <c r="AY44" s="43" t="s">
        <v>7119</v>
      </c>
      <c r="AZ44" s="85" t="s">
        <v>66</v>
      </c>
      <c r="BA44" s="85" t="s">
        <v>66</v>
      </c>
    </row>
    <row r="45" spans="2:53" x14ac:dyDescent="0.25">
      <c r="B45" s="85">
        <v>2024</v>
      </c>
      <c r="C45" s="85">
        <v>891780111</v>
      </c>
      <c r="D45" s="86" t="s">
        <v>64</v>
      </c>
      <c r="E45" s="44" t="s">
        <v>7118</v>
      </c>
      <c r="F45" s="87" t="s">
        <v>7117</v>
      </c>
      <c r="G45" s="196">
        <v>0</v>
      </c>
      <c r="H45" s="88" t="s">
        <v>72</v>
      </c>
      <c r="I45" s="86" t="s">
        <v>65</v>
      </c>
      <c r="J45" s="43" t="s">
        <v>7116</v>
      </c>
      <c r="K45" s="43">
        <v>18000000</v>
      </c>
      <c r="L45" s="85" t="s">
        <v>67</v>
      </c>
      <c r="M45" s="43" t="s">
        <v>7115</v>
      </c>
      <c r="N45" s="43">
        <v>39049050</v>
      </c>
      <c r="O45" s="91">
        <v>13</v>
      </c>
      <c r="P45" s="140">
        <v>45302</v>
      </c>
      <c r="Q45" s="87">
        <v>4518689382</v>
      </c>
      <c r="R45" s="284">
        <v>45307</v>
      </c>
      <c r="S45" s="43">
        <v>18000000</v>
      </c>
      <c r="T45" s="88" t="s">
        <v>203</v>
      </c>
      <c r="U45" s="43">
        <v>36557666</v>
      </c>
      <c r="V45" s="43" t="s">
        <v>2345</v>
      </c>
      <c r="W45" s="284">
        <v>45307</v>
      </c>
      <c r="X45" s="284">
        <v>45307</v>
      </c>
      <c r="Y45" s="94" t="s">
        <v>74</v>
      </c>
      <c r="Z45" s="138">
        <v>45457</v>
      </c>
      <c r="AA45" s="54">
        <f t="shared" si="0"/>
        <v>150</v>
      </c>
      <c r="AB45" s="87">
        <v>0</v>
      </c>
      <c r="AC45" s="286">
        <v>0</v>
      </c>
      <c r="AD45" s="87">
        <v>0</v>
      </c>
      <c r="AE45" s="140" t="s">
        <v>74</v>
      </c>
      <c r="AF45" s="54">
        <f t="shared" si="1"/>
        <v>0</v>
      </c>
      <c r="AG45" s="87">
        <v>0</v>
      </c>
      <c r="AH45" s="87">
        <v>0</v>
      </c>
      <c r="AI45" s="140" t="s">
        <v>74</v>
      </c>
      <c r="AJ45" s="88">
        <v>0</v>
      </c>
      <c r="AK45" s="92" t="s">
        <v>74</v>
      </c>
      <c r="AL45" s="92" t="s">
        <v>74</v>
      </c>
      <c r="AM45" s="54">
        <f t="shared" si="2"/>
        <v>0</v>
      </c>
      <c r="AN45" s="54">
        <f>+K45+AC45-AH45</f>
        <v>18000000</v>
      </c>
      <c r="AO45" s="88" t="s">
        <v>66</v>
      </c>
      <c r="AP45" s="43">
        <v>18000000</v>
      </c>
      <c r="AQ45" s="88" t="s">
        <v>85</v>
      </c>
      <c r="AR45" s="87">
        <v>0</v>
      </c>
      <c r="AS45" s="96" t="s">
        <v>74</v>
      </c>
      <c r="AT45" s="282">
        <v>12720000</v>
      </c>
      <c r="AU45" s="98">
        <f t="shared" si="3"/>
        <v>5280000</v>
      </c>
      <c r="AV45" s="241">
        <f t="shared" si="4"/>
        <v>0.70666666666666667</v>
      </c>
      <c r="AW45" s="140" t="s">
        <v>74</v>
      </c>
      <c r="AX45" s="88" t="s">
        <v>86</v>
      </c>
      <c r="AY45" s="43" t="s">
        <v>7114</v>
      </c>
      <c r="AZ45" s="85" t="s">
        <v>66</v>
      </c>
      <c r="BA45" s="85" t="s">
        <v>66</v>
      </c>
    </row>
    <row r="46" spans="2:53" x14ac:dyDescent="0.25">
      <c r="B46" s="85">
        <v>2024</v>
      </c>
      <c r="C46" s="85">
        <v>891780111</v>
      </c>
      <c r="D46" s="86" t="s">
        <v>64</v>
      </c>
      <c r="E46" s="44" t="s">
        <v>7113</v>
      </c>
      <c r="F46" s="87" t="s">
        <v>7112</v>
      </c>
      <c r="G46" s="196">
        <v>0</v>
      </c>
      <c r="H46" s="88" t="s">
        <v>72</v>
      </c>
      <c r="I46" s="86" t="s">
        <v>65</v>
      </c>
      <c r="J46" s="43" t="s">
        <v>7111</v>
      </c>
      <c r="K46" s="43">
        <v>12833000</v>
      </c>
      <c r="L46" s="85" t="s">
        <v>67</v>
      </c>
      <c r="M46" s="43" t="s">
        <v>7110</v>
      </c>
      <c r="N46" s="43">
        <v>1082880869</v>
      </c>
      <c r="O46" s="91">
        <v>14</v>
      </c>
      <c r="P46" s="284">
        <v>45302</v>
      </c>
      <c r="Q46" s="43">
        <v>2126349000</v>
      </c>
      <c r="R46" s="284">
        <v>45307</v>
      </c>
      <c r="S46" s="43">
        <v>12833000</v>
      </c>
      <c r="T46" s="88" t="s">
        <v>203</v>
      </c>
      <c r="U46" s="43">
        <v>57444673</v>
      </c>
      <c r="V46" s="43" t="s">
        <v>1985</v>
      </c>
      <c r="W46" s="284">
        <v>45307</v>
      </c>
      <c r="X46" s="284">
        <v>45307</v>
      </c>
      <c r="Y46" s="94" t="s">
        <v>74</v>
      </c>
      <c r="Z46" s="138">
        <v>45457</v>
      </c>
      <c r="AA46" s="54">
        <f t="shared" si="0"/>
        <v>150</v>
      </c>
      <c r="AB46" s="87">
        <v>0</v>
      </c>
      <c r="AC46" s="286">
        <v>0</v>
      </c>
      <c r="AD46" s="87">
        <v>0</v>
      </c>
      <c r="AE46" s="140" t="s">
        <v>74</v>
      </c>
      <c r="AF46" s="54">
        <f t="shared" si="1"/>
        <v>0</v>
      </c>
      <c r="AG46" s="87">
        <v>0</v>
      </c>
      <c r="AH46" s="87">
        <v>0</v>
      </c>
      <c r="AI46" s="140" t="s">
        <v>74</v>
      </c>
      <c r="AJ46" s="88">
        <v>0</v>
      </c>
      <c r="AK46" s="92" t="s">
        <v>74</v>
      </c>
      <c r="AL46" s="92" t="s">
        <v>74</v>
      </c>
      <c r="AM46" s="54">
        <f t="shared" si="2"/>
        <v>0</v>
      </c>
      <c r="AN46" s="54">
        <f>+K46+AC46-AH46</f>
        <v>12833000</v>
      </c>
      <c r="AO46" s="88" t="s">
        <v>66</v>
      </c>
      <c r="AP46" s="43">
        <v>12833000</v>
      </c>
      <c r="AQ46" s="88" t="s">
        <v>85</v>
      </c>
      <c r="AR46" s="87">
        <v>0</v>
      </c>
      <c r="AS46" s="96" t="s">
        <v>74</v>
      </c>
      <c r="AT46" s="282">
        <v>9167000</v>
      </c>
      <c r="AU46" s="98">
        <f t="shared" si="3"/>
        <v>3666000</v>
      </c>
      <c r="AV46" s="241">
        <f t="shared" si="4"/>
        <v>0.71433024234395703</v>
      </c>
      <c r="AW46" s="140" t="s">
        <v>74</v>
      </c>
      <c r="AX46" s="88" t="s">
        <v>86</v>
      </c>
      <c r="AY46" s="43" t="s">
        <v>7109</v>
      </c>
      <c r="AZ46" s="85" t="s">
        <v>66</v>
      </c>
      <c r="BA46" s="85" t="s">
        <v>66</v>
      </c>
    </row>
    <row r="47" spans="2:53" x14ac:dyDescent="0.25">
      <c r="B47" s="85">
        <v>2024</v>
      </c>
      <c r="C47" s="85">
        <v>891780111</v>
      </c>
      <c r="D47" s="86" t="s">
        <v>64</v>
      </c>
      <c r="E47" s="44" t="s">
        <v>7108</v>
      </c>
      <c r="F47" s="87" t="s">
        <v>7107</v>
      </c>
      <c r="G47" s="196">
        <v>0</v>
      </c>
      <c r="H47" s="88" t="s">
        <v>72</v>
      </c>
      <c r="I47" s="86" t="s">
        <v>65</v>
      </c>
      <c r="J47" s="43" t="s">
        <v>7106</v>
      </c>
      <c r="K47" s="43">
        <v>10780000</v>
      </c>
      <c r="L47" s="85" t="s">
        <v>67</v>
      </c>
      <c r="M47" s="43" t="s">
        <v>7105</v>
      </c>
      <c r="N47" s="43">
        <v>1082915041</v>
      </c>
      <c r="O47" s="91">
        <v>14</v>
      </c>
      <c r="P47" s="284">
        <v>45302</v>
      </c>
      <c r="Q47" s="43">
        <v>2126349000</v>
      </c>
      <c r="R47" s="284">
        <v>45307</v>
      </c>
      <c r="S47" s="43">
        <v>10780000</v>
      </c>
      <c r="T47" s="88" t="s">
        <v>203</v>
      </c>
      <c r="U47" s="43">
        <v>57444673</v>
      </c>
      <c r="V47" s="43" t="s">
        <v>1985</v>
      </c>
      <c r="W47" s="284">
        <v>45307</v>
      </c>
      <c r="X47" s="284">
        <v>45307</v>
      </c>
      <c r="Y47" s="94" t="s">
        <v>74</v>
      </c>
      <c r="Z47" s="138">
        <v>45457</v>
      </c>
      <c r="AA47" s="54">
        <f t="shared" si="0"/>
        <v>150</v>
      </c>
      <c r="AB47" s="87">
        <v>0</v>
      </c>
      <c r="AC47" s="286">
        <v>0</v>
      </c>
      <c r="AD47" s="87">
        <v>0</v>
      </c>
      <c r="AE47" s="140" t="s">
        <v>74</v>
      </c>
      <c r="AF47" s="54">
        <f t="shared" si="1"/>
        <v>0</v>
      </c>
      <c r="AG47" s="87">
        <v>0</v>
      </c>
      <c r="AH47" s="87">
        <v>0</v>
      </c>
      <c r="AI47" s="140" t="s">
        <v>74</v>
      </c>
      <c r="AJ47" s="88">
        <v>0</v>
      </c>
      <c r="AK47" s="92" t="s">
        <v>74</v>
      </c>
      <c r="AL47" s="92" t="s">
        <v>74</v>
      </c>
      <c r="AM47" s="54">
        <f t="shared" si="2"/>
        <v>0</v>
      </c>
      <c r="AN47" s="54">
        <f>+K47+AC47-AH47</f>
        <v>10780000</v>
      </c>
      <c r="AO47" s="88" t="s">
        <v>66</v>
      </c>
      <c r="AP47" s="43">
        <v>10780000</v>
      </c>
      <c r="AQ47" s="88" t="s">
        <v>85</v>
      </c>
      <c r="AR47" s="87">
        <v>0</v>
      </c>
      <c r="AS47" s="96" t="s">
        <v>74</v>
      </c>
      <c r="AT47" s="282">
        <v>7700000</v>
      </c>
      <c r="AU47" s="98">
        <f t="shared" si="3"/>
        <v>3080000</v>
      </c>
      <c r="AV47" s="241">
        <f t="shared" si="4"/>
        <v>0.7142857142857143</v>
      </c>
      <c r="AW47" s="140" t="s">
        <v>74</v>
      </c>
      <c r="AX47" s="88" t="s">
        <v>86</v>
      </c>
      <c r="AY47" s="43" t="s">
        <v>7104</v>
      </c>
      <c r="AZ47" s="85" t="s">
        <v>66</v>
      </c>
      <c r="BA47" s="85" t="s">
        <v>66</v>
      </c>
    </row>
    <row r="48" spans="2:53" x14ac:dyDescent="0.25">
      <c r="B48" s="85">
        <v>2024</v>
      </c>
      <c r="C48" s="85">
        <v>891780111</v>
      </c>
      <c r="D48" s="86" t="s">
        <v>64</v>
      </c>
      <c r="E48" s="44" t="s">
        <v>7103</v>
      </c>
      <c r="F48" s="87" t="s">
        <v>7102</v>
      </c>
      <c r="G48" s="196">
        <v>0</v>
      </c>
      <c r="H48" s="88" t="s">
        <v>72</v>
      </c>
      <c r="I48" s="86" t="s">
        <v>65</v>
      </c>
      <c r="J48" s="43" t="s">
        <v>7101</v>
      </c>
      <c r="K48" s="43">
        <v>16500000</v>
      </c>
      <c r="L48" s="85" t="s">
        <v>67</v>
      </c>
      <c r="M48" s="43" t="s">
        <v>7100</v>
      </c>
      <c r="N48" s="43">
        <v>26671855</v>
      </c>
      <c r="O48" s="91">
        <v>13</v>
      </c>
      <c r="P48" s="140">
        <v>45302</v>
      </c>
      <c r="Q48" s="87">
        <v>4518689382</v>
      </c>
      <c r="R48" s="284">
        <v>45307</v>
      </c>
      <c r="S48" s="43">
        <v>16500000</v>
      </c>
      <c r="T48" s="88" t="s">
        <v>203</v>
      </c>
      <c r="U48" s="43">
        <v>39058006</v>
      </c>
      <c r="V48" s="43" t="s">
        <v>5040</v>
      </c>
      <c r="W48" s="284">
        <v>45307</v>
      </c>
      <c r="X48" s="284">
        <v>45307</v>
      </c>
      <c r="Y48" s="94" t="s">
        <v>74</v>
      </c>
      <c r="Z48" s="138">
        <v>45457</v>
      </c>
      <c r="AA48" s="54">
        <f t="shared" si="0"/>
        <v>150</v>
      </c>
      <c r="AB48" s="87">
        <v>0</v>
      </c>
      <c r="AC48" s="286">
        <v>0</v>
      </c>
      <c r="AD48" s="87">
        <v>0</v>
      </c>
      <c r="AE48" s="140" t="s">
        <v>74</v>
      </c>
      <c r="AF48" s="54">
        <f t="shared" si="1"/>
        <v>0</v>
      </c>
      <c r="AG48" s="87">
        <v>0</v>
      </c>
      <c r="AH48" s="87">
        <v>0</v>
      </c>
      <c r="AI48" s="140" t="s">
        <v>74</v>
      </c>
      <c r="AJ48" s="88">
        <v>0</v>
      </c>
      <c r="AK48" s="92" t="s">
        <v>74</v>
      </c>
      <c r="AL48" s="92" t="s">
        <v>74</v>
      </c>
      <c r="AM48" s="54">
        <f t="shared" si="2"/>
        <v>0</v>
      </c>
      <c r="AN48" s="54">
        <f>+K48+AC48-AH48</f>
        <v>16500000</v>
      </c>
      <c r="AO48" s="88" t="s">
        <v>66</v>
      </c>
      <c r="AP48" s="43">
        <v>16500000</v>
      </c>
      <c r="AQ48" s="88" t="s">
        <v>85</v>
      </c>
      <c r="AR48" s="87">
        <v>0</v>
      </c>
      <c r="AS48" s="96" t="s">
        <v>74</v>
      </c>
      <c r="AT48" s="282">
        <v>11660000</v>
      </c>
      <c r="AU48" s="98">
        <f t="shared" si="3"/>
        <v>4840000</v>
      </c>
      <c r="AV48" s="241">
        <f t="shared" si="4"/>
        <v>0.70666666666666667</v>
      </c>
      <c r="AW48" s="140" t="s">
        <v>74</v>
      </c>
      <c r="AX48" s="88" t="s">
        <v>86</v>
      </c>
      <c r="AY48" s="43" t="s">
        <v>7099</v>
      </c>
      <c r="AZ48" s="85" t="s">
        <v>66</v>
      </c>
      <c r="BA48" s="85" t="s">
        <v>66</v>
      </c>
    </row>
    <row r="49" spans="2:53" x14ac:dyDescent="0.25">
      <c r="B49" s="85">
        <v>2024</v>
      </c>
      <c r="C49" s="85">
        <v>891780111</v>
      </c>
      <c r="D49" s="86" t="s">
        <v>64</v>
      </c>
      <c r="E49" s="44" t="s">
        <v>7098</v>
      </c>
      <c r="F49" s="87" t="s">
        <v>7097</v>
      </c>
      <c r="G49" s="196">
        <v>0</v>
      </c>
      <c r="H49" s="88" t="s">
        <v>72</v>
      </c>
      <c r="I49" s="86" t="s">
        <v>65</v>
      </c>
      <c r="J49" s="43" t="s">
        <v>7096</v>
      </c>
      <c r="K49" s="43">
        <v>16400000</v>
      </c>
      <c r="L49" s="85" t="s">
        <v>67</v>
      </c>
      <c r="M49" s="43" t="s">
        <v>7095</v>
      </c>
      <c r="N49" s="43">
        <v>1082999140</v>
      </c>
      <c r="O49" s="91">
        <v>13</v>
      </c>
      <c r="P49" s="140">
        <v>45302</v>
      </c>
      <c r="Q49" s="87">
        <v>4518689382</v>
      </c>
      <c r="R49" s="284">
        <v>45307</v>
      </c>
      <c r="S49" s="43">
        <v>16400000</v>
      </c>
      <c r="T49" s="88" t="s">
        <v>203</v>
      </c>
      <c r="U49" s="43">
        <v>15443332</v>
      </c>
      <c r="V49" s="43" t="s">
        <v>1613</v>
      </c>
      <c r="W49" s="284">
        <v>45307</v>
      </c>
      <c r="X49" s="284">
        <v>45307</v>
      </c>
      <c r="Y49" s="94" t="s">
        <v>74</v>
      </c>
      <c r="Z49" s="138">
        <v>45457</v>
      </c>
      <c r="AA49" s="54">
        <f t="shared" si="0"/>
        <v>150</v>
      </c>
      <c r="AB49" s="87">
        <v>0</v>
      </c>
      <c r="AC49" s="286">
        <v>0</v>
      </c>
      <c r="AD49" s="87">
        <v>0</v>
      </c>
      <c r="AE49" s="140" t="s">
        <v>74</v>
      </c>
      <c r="AF49" s="54">
        <f t="shared" si="1"/>
        <v>0</v>
      </c>
      <c r="AG49" s="87">
        <v>0</v>
      </c>
      <c r="AH49" s="87">
        <v>0</v>
      </c>
      <c r="AI49" s="140" t="s">
        <v>74</v>
      </c>
      <c r="AJ49" s="88">
        <v>0</v>
      </c>
      <c r="AK49" s="92" t="s">
        <v>74</v>
      </c>
      <c r="AL49" s="92" t="s">
        <v>74</v>
      </c>
      <c r="AM49" s="54">
        <f t="shared" si="2"/>
        <v>0</v>
      </c>
      <c r="AN49" s="54">
        <f>+K49+AC49-AH49</f>
        <v>16400000</v>
      </c>
      <c r="AO49" s="88" t="s">
        <v>66</v>
      </c>
      <c r="AP49" s="43">
        <v>16400000</v>
      </c>
      <c r="AQ49" s="88" t="s">
        <v>85</v>
      </c>
      <c r="AR49" s="87">
        <v>0</v>
      </c>
      <c r="AS49" s="96" t="s">
        <v>74</v>
      </c>
      <c r="AT49" s="282">
        <v>12000000</v>
      </c>
      <c r="AU49" s="98">
        <f t="shared" si="3"/>
        <v>4400000</v>
      </c>
      <c r="AV49" s="241">
        <f t="shared" si="4"/>
        <v>0.73170731707317072</v>
      </c>
      <c r="AW49" s="140" t="s">
        <v>74</v>
      </c>
      <c r="AX49" s="88" t="s">
        <v>86</v>
      </c>
      <c r="AY49" s="43" t="s">
        <v>7094</v>
      </c>
      <c r="AZ49" s="85" t="s">
        <v>66</v>
      </c>
      <c r="BA49" s="85" t="s">
        <v>66</v>
      </c>
    </row>
    <row r="50" spans="2:53" x14ac:dyDescent="0.25">
      <c r="B50" s="85">
        <v>2024</v>
      </c>
      <c r="C50" s="85">
        <v>891780111</v>
      </c>
      <c r="D50" s="86" t="s">
        <v>64</v>
      </c>
      <c r="E50" s="44" t="s">
        <v>7093</v>
      </c>
      <c r="F50" s="87" t="s">
        <v>7092</v>
      </c>
      <c r="G50" s="196">
        <v>0</v>
      </c>
      <c r="H50" s="88" t="s">
        <v>72</v>
      </c>
      <c r="I50" s="86" t="s">
        <v>65</v>
      </c>
      <c r="J50" s="43" t="s">
        <v>7091</v>
      </c>
      <c r="K50" s="43">
        <v>10500000</v>
      </c>
      <c r="L50" s="85" t="s">
        <v>67</v>
      </c>
      <c r="M50" s="43" t="s">
        <v>7090</v>
      </c>
      <c r="N50" s="43">
        <v>1081925361</v>
      </c>
      <c r="O50" s="91">
        <v>14</v>
      </c>
      <c r="P50" s="284">
        <v>45302</v>
      </c>
      <c r="Q50" s="43">
        <v>2126349000</v>
      </c>
      <c r="R50" s="284">
        <v>45307</v>
      </c>
      <c r="S50" s="43">
        <v>10500000</v>
      </c>
      <c r="T50" s="88" t="s">
        <v>203</v>
      </c>
      <c r="U50" s="43">
        <v>57444673</v>
      </c>
      <c r="V50" s="43" t="s">
        <v>1985</v>
      </c>
      <c r="W50" s="284">
        <v>45307</v>
      </c>
      <c r="X50" s="284">
        <v>45307</v>
      </c>
      <c r="Y50" s="94" t="s">
        <v>74</v>
      </c>
      <c r="Z50" s="138">
        <v>45457</v>
      </c>
      <c r="AA50" s="54">
        <f t="shared" si="0"/>
        <v>150</v>
      </c>
      <c r="AB50" s="87">
        <v>0</v>
      </c>
      <c r="AC50" s="286">
        <v>0</v>
      </c>
      <c r="AD50" s="87">
        <v>0</v>
      </c>
      <c r="AE50" s="140" t="s">
        <v>74</v>
      </c>
      <c r="AF50" s="54">
        <f t="shared" si="1"/>
        <v>0</v>
      </c>
      <c r="AG50" s="87">
        <v>0</v>
      </c>
      <c r="AH50" s="87">
        <v>0</v>
      </c>
      <c r="AI50" s="140" t="s">
        <v>74</v>
      </c>
      <c r="AJ50" s="88">
        <v>0</v>
      </c>
      <c r="AK50" s="92" t="s">
        <v>74</v>
      </c>
      <c r="AL50" s="92" t="s">
        <v>74</v>
      </c>
      <c r="AM50" s="54">
        <f t="shared" si="2"/>
        <v>0</v>
      </c>
      <c r="AN50" s="54">
        <f>+K50+AC50-AH50</f>
        <v>10500000</v>
      </c>
      <c r="AO50" s="88" t="s">
        <v>66</v>
      </c>
      <c r="AP50" s="43">
        <v>10500000</v>
      </c>
      <c r="AQ50" s="88" t="s">
        <v>85</v>
      </c>
      <c r="AR50" s="87">
        <v>0</v>
      </c>
      <c r="AS50" s="96" t="s">
        <v>74</v>
      </c>
      <c r="AT50" s="282">
        <v>7420000</v>
      </c>
      <c r="AU50" s="98">
        <f t="shared" si="3"/>
        <v>3080000</v>
      </c>
      <c r="AV50" s="241">
        <f t="shared" si="4"/>
        <v>0.70666666666666667</v>
      </c>
      <c r="AW50" s="140" t="s">
        <v>74</v>
      </c>
      <c r="AX50" s="88" t="s">
        <v>86</v>
      </c>
      <c r="AY50" s="43" t="s">
        <v>7089</v>
      </c>
      <c r="AZ50" s="85" t="s">
        <v>66</v>
      </c>
      <c r="BA50" s="85" t="s">
        <v>66</v>
      </c>
    </row>
    <row r="51" spans="2:53" x14ac:dyDescent="0.25">
      <c r="B51" s="85">
        <v>2024</v>
      </c>
      <c r="C51" s="85">
        <v>891780111</v>
      </c>
      <c r="D51" s="86" t="s">
        <v>64</v>
      </c>
      <c r="E51" s="44" t="s">
        <v>7088</v>
      </c>
      <c r="F51" s="87" t="s">
        <v>7087</v>
      </c>
      <c r="G51" s="196">
        <v>0</v>
      </c>
      <c r="H51" s="88" t="s">
        <v>72</v>
      </c>
      <c r="I51" s="86" t="s">
        <v>65</v>
      </c>
      <c r="J51" s="43" t="s">
        <v>7086</v>
      </c>
      <c r="K51" s="43">
        <v>30500000</v>
      </c>
      <c r="L51" s="85" t="s">
        <v>67</v>
      </c>
      <c r="M51" s="43" t="s">
        <v>7085</v>
      </c>
      <c r="N51" s="43">
        <v>36724902</v>
      </c>
      <c r="O51" s="91">
        <v>13</v>
      </c>
      <c r="P51" s="140">
        <v>45302</v>
      </c>
      <c r="Q51" s="87">
        <v>4518689382</v>
      </c>
      <c r="R51" s="284">
        <v>45307</v>
      </c>
      <c r="S51" s="43">
        <v>30500000</v>
      </c>
      <c r="T51" s="88" t="s">
        <v>203</v>
      </c>
      <c r="U51" s="43">
        <v>12621405</v>
      </c>
      <c r="V51" s="43" t="s">
        <v>5449</v>
      </c>
      <c r="W51" s="284">
        <v>45307</v>
      </c>
      <c r="X51" s="284">
        <v>45307</v>
      </c>
      <c r="Y51" s="94" t="s">
        <v>74</v>
      </c>
      <c r="Z51" s="138">
        <v>45457</v>
      </c>
      <c r="AA51" s="54">
        <f t="shared" si="0"/>
        <v>150</v>
      </c>
      <c r="AB51" s="87">
        <v>0</v>
      </c>
      <c r="AC51" s="286">
        <v>0</v>
      </c>
      <c r="AD51" s="87">
        <v>0</v>
      </c>
      <c r="AE51" s="140" t="s">
        <v>74</v>
      </c>
      <c r="AF51" s="54">
        <f t="shared" si="1"/>
        <v>0</v>
      </c>
      <c r="AG51" s="87">
        <v>0</v>
      </c>
      <c r="AH51" s="87">
        <v>0</v>
      </c>
      <c r="AI51" s="140" t="s">
        <v>74</v>
      </c>
      <c r="AJ51" s="88">
        <v>0</v>
      </c>
      <c r="AK51" s="92" t="s">
        <v>74</v>
      </c>
      <c r="AL51" s="92" t="s">
        <v>74</v>
      </c>
      <c r="AM51" s="54">
        <f t="shared" si="2"/>
        <v>0</v>
      </c>
      <c r="AN51" s="54">
        <f>+K51+AC51-AH51</f>
        <v>30500000</v>
      </c>
      <c r="AO51" s="88" t="s">
        <v>66</v>
      </c>
      <c r="AP51" s="43">
        <v>30500000</v>
      </c>
      <c r="AQ51" s="88" t="s">
        <v>85</v>
      </c>
      <c r="AR51" s="87">
        <v>0</v>
      </c>
      <c r="AS51" s="96" t="s">
        <v>74</v>
      </c>
      <c r="AT51" s="282">
        <v>21350000</v>
      </c>
      <c r="AU51" s="98">
        <f t="shared" si="3"/>
        <v>9150000</v>
      </c>
      <c r="AV51" s="241">
        <f t="shared" si="4"/>
        <v>0.7</v>
      </c>
      <c r="AW51" s="140" t="s">
        <v>74</v>
      </c>
      <c r="AX51" s="88" t="s">
        <v>86</v>
      </c>
      <c r="AY51" s="43" t="s">
        <v>7084</v>
      </c>
      <c r="AZ51" s="85" t="s">
        <v>66</v>
      </c>
      <c r="BA51" s="85" t="s">
        <v>66</v>
      </c>
    </row>
    <row r="52" spans="2:53" x14ac:dyDescent="0.25">
      <c r="B52" s="85">
        <v>2024</v>
      </c>
      <c r="C52" s="85">
        <v>891780111</v>
      </c>
      <c r="D52" s="86" t="s">
        <v>64</v>
      </c>
      <c r="E52" s="44" t="s">
        <v>7083</v>
      </c>
      <c r="F52" s="87" t="s">
        <v>7082</v>
      </c>
      <c r="G52" s="196">
        <v>0</v>
      </c>
      <c r="H52" s="88" t="s">
        <v>72</v>
      </c>
      <c r="I52" s="86" t="s">
        <v>65</v>
      </c>
      <c r="J52" s="43" t="s">
        <v>7081</v>
      </c>
      <c r="K52" s="43">
        <v>15000000</v>
      </c>
      <c r="L52" s="85" t="s">
        <v>67</v>
      </c>
      <c r="M52" s="43" t="s">
        <v>7080</v>
      </c>
      <c r="N52" s="43">
        <v>57461973</v>
      </c>
      <c r="O52" s="91">
        <v>13</v>
      </c>
      <c r="P52" s="140">
        <v>45302</v>
      </c>
      <c r="Q52" s="87">
        <v>4518689382</v>
      </c>
      <c r="R52" s="284">
        <v>45307</v>
      </c>
      <c r="S52" s="43">
        <v>15000000</v>
      </c>
      <c r="T52" s="88" t="s">
        <v>203</v>
      </c>
      <c r="U52" s="43">
        <v>85460625</v>
      </c>
      <c r="V52" s="43" t="s">
        <v>5818</v>
      </c>
      <c r="W52" s="284">
        <v>45307</v>
      </c>
      <c r="X52" s="284">
        <v>45307</v>
      </c>
      <c r="Y52" s="94" t="s">
        <v>74</v>
      </c>
      <c r="Z52" s="138">
        <v>45457</v>
      </c>
      <c r="AA52" s="54">
        <f t="shared" si="0"/>
        <v>150</v>
      </c>
      <c r="AB52" s="87">
        <v>0</v>
      </c>
      <c r="AC52" s="286">
        <v>0</v>
      </c>
      <c r="AD52" s="87">
        <v>0</v>
      </c>
      <c r="AE52" s="140" t="s">
        <v>74</v>
      </c>
      <c r="AF52" s="54">
        <f t="shared" si="1"/>
        <v>0</v>
      </c>
      <c r="AG52" s="87">
        <v>0</v>
      </c>
      <c r="AH52" s="87">
        <v>0</v>
      </c>
      <c r="AI52" s="140" t="s">
        <v>74</v>
      </c>
      <c r="AJ52" s="88">
        <v>0</v>
      </c>
      <c r="AK52" s="92" t="s">
        <v>74</v>
      </c>
      <c r="AL52" s="92" t="s">
        <v>74</v>
      </c>
      <c r="AM52" s="54">
        <f t="shared" si="2"/>
        <v>0</v>
      </c>
      <c r="AN52" s="54">
        <f>+K52+AC52-AH52</f>
        <v>15000000</v>
      </c>
      <c r="AO52" s="88" t="s">
        <v>66</v>
      </c>
      <c r="AP52" s="43">
        <v>15000000</v>
      </c>
      <c r="AQ52" s="88" t="s">
        <v>85</v>
      </c>
      <c r="AR52" s="87">
        <v>0</v>
      </c>
      <c r="AS52" s="96" t="s">
        <v>74</v>
      </c>
      <c r="AT52" s="282">
        <v>10600000</v>
      </c>
      <c r="AU52" s="98">
        <f t="shared" si="3"/>
        <v>4400000</v>
      </c>
      <c r="AV52" s="241">
        <f t="shared" si="4"/>
        <v>0.70666666666666667</v>
      </c>
      <c r="AW52" s="140" t="s">
        <v>74</v>
      </c>
      <c r="AX52" s="88" t="s">
        <v>86</v>
      </c>
      <c r="AY52" s="43" t="s">
        <v>7079</v>
      </c>
      <c r="AZ52" s="85" t="s">
        <v>66</v>
      </c>
      <c r="BA52" s="85" t="s">
        <v>66</v>
      </c>
    </row>
    <row r="53" spans="2:53" x14ac:dyDescent="0.25">
      <c r="B53" s="85">
        <v>2024</v>
      </c>
      <c r="C53" s="85">
        <v>891780111</v>
      </c>
      <c r="D53" s="86" t="s">
        <v>64</v>
      </c>
      <c r="E53" s="44" t="s">
        <v>7078</v>
      </c>
      <c r="F53" s="87" t="s">
        <v>7077</v>
      </c>
      <c r="G53" s="196">
        <v>0</v>
      </c>
      <c r="H53" s="88" t="s">
        <v>72</v>
      </c>
      <c r="I53" s="86" t="s">
        <v>65</v>
      </c>
      <c r="J53" s="43" t="s">
        <v>7076</v>
      </c>
      <c r="K53" s="43">
        <v>16500000</v>
      </c>
      <c r="L53" s="85" t="s">
        <v>67</v>
      </c>
      <c r="M53" s="43" t="s">
        <v>7075</v>
      </c>
      <c r="N53" s="43">
        <v>1084739561</v>
      </c>
      <c r="O53" s="91">
        <v>13</v>
      </c>
      <c r="P53" s="140">
        <v>45302</v>
      </c>
      <c r="Q53" s="87">
        <v>4518689382</v>
      </c>
      <c r="R53" s="284">
        <v>45307</v>
      </c>
      <c r="S53" s="43">
        <v>16500000</v>
      </c>
      <c r="T53" s="88" t="s">
        <v>203</v>
      </c>
      <c r="U53" s="43">
        <v>1192791759</v>
      </c>
      <c r="V53" s="43" t="s">
        <v>3082</v>
      </c>
      <c r="W53" s="284">
        <v>45307</v>
      </c>
      <c r="X53" s="284">
        <v>45307</v>
      </c>
      <c r="Y53" s="94" t="s">
        <v>74</v>
      </c>
      <c r="Z53" s="138">
        <v>45457</v>
      </c>
      <c r="AA53" s="54">
        <f t="shared" si="0"/>
        <v>150</v>
      </c>
      <c r="AB53" s="87">
        <v>0</v>
      </c>
      <c r="AC53" s="286">
        <v>0</v>
      </c>
      <c r="AD53" s="87">
        <v>0</v>
      </c>
      <c r="AE53" s="140" t="s">
        <v>74</v>
      </c>
      <c r="AF53" s="54">
        <f t="shared" si="1"/>
        <v>0</v>
      </c>
      <c r="AG53" s="87">
        <v>0</v>
      </c>
      <c r="AH53" s="87">
        <v>0</v>
      </c>
      <c r="AI53" s="140" t="s">
        <v>74</v>
      </c>
      <c r="AJ53" s="88">
        <v>0</v>
      </c>
      <c r="AK53" s="92" t="s">
        <v>74</v>
      </c>
      <c r="AL53" s="92" t="s">
        <v>74</v>
      </c>
      <c r="AM53" s="54">
        <f t="shared" si="2"/>
        <v>0</v>
      </c>
      <c r="AN53" s="54">
        <f>+K53+AC53-AH53</f>
        <v>16500000</v>
      </c>
      <c r="AO53" s="88" t="s">
        <v>66</v>
      </c>
      <c r="AP53" s="43">
        <v>16500000</v>
      </c>
      <c r="AQ53" s="88" t="s">
        <v>85</v>
      </c>
      <c r="AR53" s="87">
        <v>0</v>
      </c>
      <c r="AS53" s="96" t="s">
        <v>74</v>
      </c>
      <c r="AT53" s="282">
        <v>11660000</v>
      </c>
      <c r="AU53" s="98">
        <f t="shared" si="3"/>
        <v>4840000</v>
      </c>
      <c r="AV53" s="241">
        <f t="shared" si="4"/>
        <v>0.70666666666666667</v>
      </c>
      <c r="AW53" s="140" t="s">
        <v>74</v>
      </c>
      <c r="AX53" s="88" t="s">
        <v>86</v>
      </c>
      <c r="AY53" s="43" t="s">
        <v>7074</v>
      </c>
      <c r="AZ53" s="85" t="s">
        <v>66</v>
      </c>
      <c r="BA53" s="85" t="s">
        <v>66</v>
      </c>
    </row>
    <row r="54" spans="2:53" x14ac:dyDescent="0.25">
      <c r="B54" s="85">
        <v>2024</v>
      </c>
      <c r="C54" s="85">
        <v>891780111</v>
      </c>
      <c r="D54" s="86" t="s">
        <v>64</v>
      </c>
      <c r="E54" s="44" t="s">
        <v>7073</v>
      </c>
      <c r="F54" s="87" t="s">
        <v>7072</v>
      </c>
      <c r="G54" s="196">
        <v>0</v>
      </c>
      <c r="H54" s="88" t="s">
        <v>72</v>
      </c>
      <c r="I54" s="86" t="s">
        <v>65</v>
      </c>
      <c r="J54" s="43" t="s">
        <v>7071</v>
      </c>
      <c r="K54" s="43">
        <v>15000000</v>
      </c>
      <c r="L54" s="85" t="s">
        <v>67</v>
      </c>
      <c r="M54" s="43" t="s">
        <v>7070</v>
      </c>
      <c r="N54" s="43">
        <v>1082881245</v>
      </c>
      <c r="O54" s="91">
        <v>13</v>
      </c>
      <c r="P54" s="140">
        <v>45302</v>
      </c>
      <c r="Q54" s="87">
        <v>4518689382</v>
      </c>
      <c r="R54" s="284">
        <v>45307</v>
      </c>
      <c r="S54" s="43">
        <v>15000000</v>
      </c>
      <c r="T54" s="88" t="s">
        <v>203</v>
      </c>
      <c r="U54" s="43">
        <v>36557666</v>
      </c>
      <c r="V54" s="43" t="s">
        <v>2345</v>
      </c>
      <c r="W54" s="284">
        <v>45307</v>
      </c>
      <c r="X54" s="284">
        <v>45307</v>
      </c>
      <c r="Y54" s="94" t="s">
        <v>74</v>
      </c>
      <c r="Z54" s="138">
        <v>45457</v>
      </c>
      <c r="AA54" s="54">
        <f t="shared" si="0"/>
        <v>150</v>
      </c>
      <c r="AB54" s="87">
        <v>0</v>
      </c>
      <c r="AC54" s="286">
        <v>0</v>
      </c>
      <c r="AD54" s="87">
        <v>0</v>
      </c>
      <c r="AE54" s="140" t="s">
        <v>74</v>
      </c>
      <c r="AF54" s="54">
        <f t="shared" si="1"/>
        <v>0</v>
      </c>
      <c r="AG54" s="87">
        <v>0</v>
      </c>
      <c r="AH54" s="87">
        <v>0</v>
      </c>
      <c r="AI54" s="140" t="s">
        <v>74</v>
      </c>
      <c r="AJ54" s="88">
        <v>0</v>
      </c>
      <c r="AK54" s="92" t="s">
        <v>74</v>
      </c>
      <c r="AL54" s="92" t="s">
        <v>74</v>
      </c>
      <c r="AM54" s="54">
        <f t="shared" si="2"/>
        <v>0</v>
      </c>
      <c r="AN54" s="54">
        <f>+K54+AC54-AH54</f>
        <v>15000000</v>
      </c>
      <c r="AO54" s="88" t="s">
        <v>66</v>
      </c>
      <c r="AP54" s="43">
        <v>15000000</v>
      </c>
      <c r="AQ54" s="88" t="s">
        <v>85</v>
      </c>
      <c r="AR54" s="87">
        <v>0</v>
      </c>
      <c r="AS54" s="96" t="s">
        <v>74</v>
      </c>
      <c r="AT54" s="282">
        <v>10600000</v>
      </c>
      <c r="AU54" s="98">
        <f t="shared" si="3"/>
        <v>4400000</v>
      </c>
      <c r="AV54" s="241">
        <f t="shared" si="4"/>
        <v>0.70666666666666667</v>
      </c>
      <c r="AW54" s="140" t="s">
        <v>74</v>
      </c>
      <c r="AX54" s="88" t="s">
        <v>86</v>
      </c>
      <c r="AY54" s="43" t="s">
        <v>7069</v>
      </c>
      <c r="AZ54" s="85" t="s">
        <v>66</v>
      </c>
      <c r="BA54" s="85" t="s">
        <v>66</v>
      </c>
    </row>
    <row r="55" spans="2:53" x14ac:dyDescent="0.25">
      <c r="B55" s="85">
        <v>2024</v>
      </c>
      <c r="C55" s="85">
        <v>891780111</v>
      </c>
      <c r="D55" s="86" t="s">
        <v>64</v>
      </c>
      <c r="E55" s="44" t="s">
        <v>7068</v>
      </c>
      <c r="F55" s="87" t="s">
        <v>7067</v>
      </c>
      <c r="G55" s="196">
        <v>0</v>
      </c>
      <c r="H55" s="88" t="s">
        <v>72</v>
      </c>
      <c r="I55" s="86" t="s">
        <v>65</v>
      </c>
      <c r="J55" s="43" t="s">
        <v>7066</v>
      </c>
      <c r="K55" s="43">
        <v>15000000</v>
      </c>
      <c r="L55" s="85" t="s">
        <v>67</v>
      </c>
      <c r="M55" s="43" t="s">
        <v>7065</v>
      </c>
      <c r="N55" s="43">
        <v>57466453</v>
      </c>
      <c r="O55" s="91">
        <v>13</v>
      </c>
      <c r="P55" s="140">
        <v>45302</v>
      </c>
      <c r="Q55" s="87">
        <v>4518689382</v>
      </c>
      <c r="R55" s="284">
        <v>45307</v>
      </c>
      <c r="S55" s="43">
        <v>15000000</v>
      </c>
      <c r="T55" s="88" t="s">
        <v>203</v>
      </c>
      <c r="U55" s="43">
        <v>36557666</v>
      </c>
      <c r="V55" s="43" t="s">
        <v>2345</v>
      </c>
      <c r="W55" s="284">
        <v>45307</v>
      </c>
      <c r="X55" s="284">
        <v>45307</v>
      </c>
      <c r="Y55" s="94" t="s">
        <v>74</v>
      </c>
      <c r="Z55" s="138">
        <v>45457</v>
      </c>
      <c r="AA55" s="54">
        <f t="shared" si="0"/>
        <v>150</v>
      </c>
      <c r="AB55" s="87">
        <v>0</v>
      </c>
      <c r="AC55" s="286">
        <v>0</v>
      </c>
      <c r="AD55" s="87">
        <v>0</v>
      </c>
      <c r="AE55" s="140" t="s">
        <v>74</v>
      </c>
      <c r="AF55" s="54">
        <f t="shared" si="1"/>
        <v>0</v>
      </c>
      <c r="AG55" s="87">
        <v>0</v>
      </c>
      <c r="AH55" s="87">
        <v>0</v>
      </c>
      <c r="AI55" s="140" t="s">
        <v>74</v>
      </c>
      <c r="AJ55" s="88">
        <v>0</v>
      </c>
      <c r="AK55" s="92" t="s">
        <v>74</v>
      </c>
      <c r="AL55" s="92" t="s">
        <v>74</v>
      </c>
      <c r="AM55" s="54">
        <f t="shared" si="2"/>
        <v>0</v>
      </c>
      <c r="AN55" s="54">
        <f>+K55+AC55-AH55</f>
        <v>15000000</v>
      </c>
      <c r="AO55" s="88" t="s">
        <v>66</v>
      </c>
      <c r="AP55" s="43">
        <v>15000000</v>
      </c>
      <c r="AQ55" s="88" t="s">
        <v>85</v>
      </c>
      <c r="AR55" s="87">
        <v>0</v>
      </c>
      <c r="AS55" s="96" t="s">
        <v>74</v>
      </c>
      <c r="AT55" s="282">
        <v>10600000</v>
      </c>
      <c r="AU55" s="98">
        <f t="shared" si="3"/>
        <v>4400000</v>
      </c>
      <c r="AV55" s="241">
        <f t="shared" si="4"/>
        <v>0.70666666666666667</v>
      </c>
      <c r="AW55" s="140" t="s">
        <v>74</v>
      </c>
      <c r="AX55" s="88" t="s">
        <v>86</v>
      </c>
      <c r="AY55" s="43" t="s">
        <v>7064</v>
      </c>
      <c r="AZ55" s="85" t="s">
        <v>66</v>
      </c>
      <c r="BA55" s="85" t="s">
        <v>66</v>
      </c>
    </row>
    <row r="56" spans="2:53" x14ac:dyDescent="0.25">
      <c r="B56" s="85">
        <v>2024</v>
      </c>
      <c r="C56" s="85">
        <v>891780111</v>
      </c>
      <c r="D56" s="86" t="s">
        <v>64</v>
      </c>
      <c r="E56" s="44" t="s">
        <v>7063</v>
      </c>
      <c r="F56" s="87" t="s">
        <v>7062</v>
      </c>
      <c r="G56" s="196">
        <v>0</v>
      </c>
      <c r="H56" s="88" t="s">
        <v>72</v>
      </c>
      <c r="I56" s="86" t="s">
        <v>65</v>
      </c>
      <c r="J56" s="43" t="s">
        <v>7061</v>
      </c>
      <c r="K56" s="43">
        <v>16500000</v>
      </c>
      <c r="L56" s="85" t="s">
        <v>67</v>
      </c>
      <c r="M56" s="43" t="s">
        <v>7060</v>
      </c>
      <c r="N56" s="43">
        <v>36563913</v>
      </c>
      <c r="O56" s="91">
        <v>13</v>
      </c>
      <c r="P56" s="140">
        <v>45302</v>
      </c>
      <c r="Q56" s="87">
        <v>4518689382</v>
      </c>
      <c r="R56" s="284">
        <v>45308</v>
      </c>
      <c r="S56" s="43">
        <v>16500000</v>
      </c>
      <c r="T56" s="88" t="s">
        <v>203</v>
      </c>
      <c r="U56" s="43">
        <v>57461216</v>
      </c>
      <c r="V56" s="43" t="s">
        <v>1733</v>
      </c>
      <c r="W56" s="284">
        <v>45308</v>
      </c>
      <c r="X56" s="284">
        <v>45308</v>
      </c>
      <c r="Y56" s="94" t="s">
        <v>74</v>
      </c>
      <c r="Z56" s="138">
        <v>45457</v>
      </c>
      <c r="AA56" s="54">
        <f t="shared" si="0"/>
        <v>149</v>
      </c>
      <c r="AB56" s="87">
        <v>0</v>
      </c>
      <c r="AC56" s="286">
        <v>0</v>
      </c>
      <c r="AD56" s="87">
        <v>0</v>
      </c>
      <c r="AE56" s="140" t="s">
        <v>74</v>
      </c>
      <c r="AF56" s="54">
        <f t="shared" si="1"/>
        <v>0</v>
      </c>
      <c r="AG56" s="87">
        <v>0</v>
      </c>
      <c r="AH56" s="87">
        <v>0</v>
      </c>
      <c r="AI56" s="140" t="s">
        <v>74</v>
      </c>
      <c r="AJ56" s="88">
        <v>0</v>
      </c>
      <c r="AK56" s="92" t="s">
        <v>74</v>
      </c>
      <c r="AL56" s="92" t="s">
        <v>74</v>
      </c>
      <c r="AM56" s="54">
        <f t="shared" si="2"/>
        <v>0</v>
      </c>
      <c r="AN56" s="54">
        <f>+K56+AC56-AH56</f>
        <v>16500000</v>
      </c>
      <c r="AO56" s="88" t="s">
        <v>66</v>
      </c>
      <c r="AP56" s="43">
        <v>16500000</v>
      </c>
      <c r="AQ56" s="88" t="s">
        <v>85</v>
      </c>
      <c r="AR56" s="87">
        <v>0</v>
      </c>
      <c r="AS56" s="96" t="s">
        <v>74</v>
      </c>
      <c r="AT56" s="282">
        <v>11660000</v>
      </c>
      <c r="AU56" s="98">
        <f t="shared" si="3"/>
        <v>4840000</v>
      </c>
      <c r="AV56" s="241">
        <f t="shared" si="4"/>
        <v>0.70666666666666667</v>
      </c>
      <c r="AW56" s="140" t="s">
        <v>74</v>
      </c>
      <c r="AX56" s="88" t="s">
        <v>86</v>
      </c>
      <c r="AY56" s="43" t="s">
        <v>7059</v>
      </c>
      <c r="AZ56" s="85" t="s">
        <v>66</v>
      </c>
      <c r="BA56" s="85" t="s">
        <v>66</v>
      </c>
    </row>
    <row r="57" spans="2:53" x14ac:dyDescent="0.25">
      <c r="B57" s="85">
        <v>2024</v>
      </c>
      <c r="C57" s="85">
        <v>891780111</v>
      </c>
      <c r="D57" s="86" t="s">
        <v>64</v>
      </c>
      <c r="E57" s="44" t="s">
        <v>7058</v>
      </c>
      <c r="F57" s="87" t="s">
        <v>7057</v>
      </c>
      <c r="G57" s="196">
        <v>0</v>
      </c>
      <c r="H57" s="88" t="s">
        <v>72</v>
      </c>
      <c r="I57" s="86" t="s">
        <v>65</v>
      </c>
      <c r="J57" s="43" t="s">
        <v>7056</v>
      </c>
      <c r="K57" s="43">
        <v>15000000</v>
      </c>
      <c r="L57" s="85" t="s">
        <v>67</v>
      </c>
      <c r="M57" s="43" t="s">
        <v>7055</v>
      </c>
      <c r="N57" s="43">
        <v>1235538780</v>
      </c>
      <c r="O57" s="91">
        <v>13</v>
      </c>
      <c r="P57" s="140">
        <v>45302</v>
      </c>
      <c r="Q57" s="87">
        <v>4518689382</v>
      </c>
      <c r="R57" s="284">
        <v>45308</v>
      </c>
      <c r="S57" s="43">
        <v>15000000</v>
      </c>
      <c r="T57" s="88" t="s">
        <v>203</v>
      </c>
      <c r="U57" s="43">
        <v>57461216</v>
      </c>
      <c r="V57" s="43" t="s">
        <v>1733</v>
      </c>
      <c r="W57" s="284">
        <v>45308</v>
      </c>
      <c r="X57" s="284">
        <v>45308</v>
      </c>
      <c r="Y57" s="94" t="s">
        <v>74</v>
      </c>
      <c r="Z57" s="138">
        <v>45457</v>
      </c>
      <c r="AA57" s="54">
        <f t="shared" si="0"/>
        <v>149</v>
      </c>
      <c r="AB57" s="87">
        <v>0</v>
      </c>
      <c r="AC57" s="286">
        <v>0</v>
      </c>
      <c r="AD57" s="87">
        <v>0</v>
      </c>
      <c r="AE57" s="140" t="s">
        <v>74</v>
      </c>
      <c r="AF57" s="54">
        <f t="shared" si="1"/>
        <v>0</v>
      </c>
      <c r="AG57" s="87">
        <v>0</v>
      </c>
      <c r="AH57" s="87">
        <v>0</v>
      </c>
      <c r="AI57" s="140" t="s">
        <v>74</v>
      </c>
      <c r="AJ57" s="88">
        <v>0</v>
      </c>
      <c r="AK57" s="92" t="s">
        <v>74</v>
      </c>
      <c r="AL57" s="92" t="s">
        <v>74</v>
      </c>
      <c r="AM57" s="54">
        <f t="shared" si="2"/>
        <v>0</v>
      </c>
      <c r="AN57" s="54">
        <f>+K57+AC57-AH57</f>
        <v>15000000</v>
      </c>
      <c r="AO57" s="88" t="s">
        <v>66</v>
      </c>
      <c r="AP57" s="43">
        <v>15000000</v>
      </c>
      <c r="AQ57" s="88" t="s">
        <v>85</v>
      </c>
      <c r="AR57" s="87">
        <v>0</v>
      </c>
      <c r="AS57" s="96" t="s">
        <v>74</v>
      </c>
      <c r="AT57" s="282">
        <v>10600000</v>
      </c>
      <c r="AU57" s="98">
        <f t="shared" si="3"/>
        <v>4400000</v>
      </c>
      <c r="AV57" s="241">
        <f t="shared" si="4"/>
        <v>0.70666666666666667</v>
      </c>
      <c r="AW57" s="140" t="s">
        <v>74</v>
      </c>
      <c r="AX57" s="88" t="s">
        <v>86</v>
      </c>
      <c r="AY57" s="43" t="s">
        <v>7054</v>
      </c>
      <c r="AZ57" s="85" t="s">
        <v>66</v>
      </c>
      <c r="BA57" s="85" t="s">
        <v>66</v>
      </c>
    </row>
    <row r="58" spans="2:53" x14ac:dyDescent="0.25">
      <c r="B58" s="85">
        <v>2024</v>
      </c>
      <c r="C58" s="85">
        <v>891780111</v>
      </c>
      <c r="D58" s="86" t="s">
        <v>64</v>
      </c>
      <c r="E58" s="44" t="s">
        <v>7053</v>
      </c>
      <c r="F58" s="87" t="s">
        <v>7052</v>
      </c>
      <c r="G58" s="196">
        <v>0</v>
      </c>
      <c r="H58" s="88" t="s">
        <v>72</v>
      </c>
      <c r="I58" s="86" t="s">
        <v>65</v>
      </c>
      <c r="J58" s="43" t="s">
        <v>7051</v>
      </c>
      <c r="K58" s="43">
        <v>10780000</v>
      </c>
      <c r="L58" s="85" t="s">
        <v>67</v>
      </c>
      <c r="M58" s="43" t="s">
        <v>7050</v>
      </c>
      <c r="N58" s="43">
        <v>1082963378</v>
      </c>
      <c r="O58" s="91">
        <v>14</v>
      </c>
      <c r="P58" s="284">
        <v>45302</v>
      </c>
      <c r="Q58" s="43">
        <v>2126349000</v>
      </c>
      <c r="R58" s="284">
        <v>45308</v>
      </c>
      <c r="S58" s="43">
        <v>10780000</v>
      </c>
      <c r="T58" s="88" t="s">
        <v>203</v>
      </c>
      <c r="U58" s="43">
        <v>7631392</v>
      </c>
      <c r="V58" s="43" t="s">
        <v>4192</v>
      </c>
      <c r="W58" s="284">
        <v>45308</v>
      </c>
      <c r="X58" s="284">
        <v>45308</v>
      </c>
      <c r="Y58" s="94" t="s">
        <v>74</v>
      </c>
      <c r="Z58" s="138">
        <v>45457</v>
      </c>
      <c r="AA58" s="54">
        <f t="shared" si="0"/>
        <v>149</v>
      </c>
      <c r="AB58" s="87">
        <v>0</v>
      </c>
      <c r="AC58" s="286">
        <v>0</v>
      </c>
      <c r="AD58" s="87">
        <v>0</v>
      </c>
      <c r="AE58" s="140" t="s">
        <v>74</v>
      </c>
      <c r="AF58" s="54">
        <f t="shared" si="1"/>
        <v>0</v>
      </c>
      <c r="AG58" s="87">
        <v>0</v>
      </c>
      <c r="AH58" s="87">
        <v>0</v>
      </c>
      <c r="AI58" s="140" t="s">
        <v>74</v>
      </c>
      <c r="AJ58" s="88">
        <v>0</v>
      </c>
      <c r="AK58" s="92" t="s">
        <v>74</v>
      </c>
      <c r="AL58" s="92" t="s">
        <v>74</v>
      </c>
      <c r="AM58" s="54">
        <f t="shared" si="2"/>
        <v>0</v>
      </c>
      <c r="AN58" s="54">
        <f>+K58+AC58-AH58</f>
        <v>10780000</v>
      </c>
      <c r="AO58" s="88" t="s">
        <v>66</v>
      </c>
      <c r="AP58" s="43">
        <v>10780000</v>
      </c>
      <c r="AQ58" s="88" t="s">
        <v>85</v>
      </c>
      <c r="AR58" s="87">
        <v>0</v>
      </c>
      <c r="AS58" s="96" t="s">
        <v>74</v>
      </c>
      <c r="AT58" s="282">
        <v>7700000</v>
      </c>
      <c r="AU58" s="98">
        <f t="shared" si="3"/>
        <v>3080000</v>
      </c>
      <c r="AV58" s="241">
        <f t="shared" si="4"/>
        <v>0.7142857142857143</v>
      </c>
      <c r="AW58" s="140" t="s">
        <v>74</v>
      </c>
      <c r="AX58" s="88" t="s">
        <v>86</v>
      </c>
      <c r="AY58" s="43" t="s">
        <v>7049</v>
      </c>
      <c r="AZ58" s="85" t="s">
        <v>66</v>
      </c>
      <c r="BA58" s="85" t="s">
        <v>66</v>
      </c>
    </row>
    <row r="59" spans="2:53" x14ac:dyDescent="0.25">
      <c r="B59" s="85">
        <v>2024</v>
      </c>
      <c r="C59" s="85">
        <v>891780111</v>
      </c>
      <c r="D59" s="86" t="s">
        <v>64</v>
      </c>
      <c r="E59" s="44" t="s">
        <v>7048</v>
      </c>
      <c r="F59" s="87" t="s">
        <v>7047</v>
      </c>
      <c r="G59" s="196">
        <v>0</v>
      </c>
      <c r="H59" s="88" t="s">
        <v>72</v>
      </c>
      <c r="I59" s="86" t="s">
        <v>65</v>
      </c>
      <c r="J59" s="43" t="s">
        <v>7046</v>
      </c>
      <c r="K59" s="43">
        <v>12833000</v>
      </c>
      <c r="L59" s="85" t="s">
        <v>67</v>
      </c>
      <c r="M59" s="43" t="s">
        <v>7045</v>
      </c>
      <c r="N59" s="43">
        <v>1004346785</v>
      </c>
      <c r="O59" s="91">
        <v>14</v>
      </c>
      <c r="P59" s="284">
        <v>45302</v>
      </c>
      <c r="Q59" s="43">
        <v>2126349000</v>
      </c>
      <c r="R59" s="284">
        <v>45308</v>
      </c>
      <c r="S59" s="43">
        <v>12833000</v>
      </c>
      <c r="T59" s="88" t="s">
        <v>203</v>
      </c>
      <c r="U59" s="43">
        <v>7631392</v>
      </c>
      <c r="V59" s="43" t="s">
        <v>4192</v>
      </c>
      <c r="W59" s="284">
        <v>45308</v>
      </c>
      <c r="X59" s="284">
        <v>45308</v>
      </c>
      <c r="Y59" s="94" t="s">
        <v>74</v>
      </c>
      <c r="Z59" s="138">
        <v>45457</v>
      </c>
      <c r="AA59" s="54">
        <f t="shared" si="0"/>
        <v>149</v>
      </c>
      <c r="AB59" s="87">
        <v>0</v>
      </c>
      <c r="AC59" s="286">
        <v>0</v>
      </c>
      <c r="AD59" s="87">
        <v>0</v>
      </c>
      <c r="AE59" s="140" t="s">
        <v>74</v>
      </c>
      <c r="AF59" s="54">
        <f t="shared" si="1"/>
        <v>0</v>
      </c>
      <c r="AG59" s="87">
        <v>0</v>
      </c>
      <c r="AH59" s="87">
        <v>0</v>
      </c>
      <c r="AI59" s="140" t="s">
        <v>74</v>
      </c>
      <c r="AJ59" s="88">
        <v>0</v>
      </c>
      <c r="AK59" s="92" t="s">
        <v>74</v>
      </c>
      <c r="AL59" s="92" t="s">
        <v>74</v>
      </c>
      <c r="AM59" s="54">
        <f t="shared" si="2"/>
        <v>0</v>
      </c>
      <c r="AN59" s="54">
        <f>+K59+AC59-AH59</f>
        <v>12833000</v>
      </c>
      <c r="AO59" s="88" t="s">
        <v>66</v>
      </c>
      <c r="AP59" s="43">
        <v>12833000</v>
      </c>
      <c r="AQ59" s="88" t="s">
        <v>85</v>
      </c>
      <c r="AR59" s="87">
        <v>0</v>
      </c>
      <c r="AS59" s="96" t="s">
        <v>74</v>
      </c>
      <c r="AT59" s="282">
        <v>9167000</v>
      </c>
      <c r="AU59" s="98">
        <f t="shared" si="3"/>
        <v>3666000</v>
      </c>
      <c r="AV59" s="241">
        <f t="shared" si="4"/>
        <v>0.71433024234395703</v>
      </c>
      <c r="AW59" s="140" t="s">
        <v>74</v>
      </c>
      <c r="AX59" s="88" t="s">
        <v>86</v>
      </c>
      <c r="AY59" s="43" t="s">
        <v>7044</v>
      </c>
      <c r="AZ59" s="85" t="s">
        <v>66</v>
      </c>
      <c r="BA59" s="85" t="s">
        <v>66</v>
      </c>
    </row>
    <row r="60" spans="2:53" x14ac:dyDescent="0.25">
      <c r="B60" s="85">
        <v>2024</v>
      </c>
      <c r="C60" s="85">
        <v>891780111</v>
      </c>
      <c r="D60" s="86" t="s">
        <v>64</v>
      </c>
      <c r="E60" s="44" t="s">
        <v>7043</v>
      </c>
      <c r="F60" s="87" t="s">
        <v>7042</v>
      </c>
      <c r="G60" s="196">
        <v>0</v>
      </c>
      <c r="H60" s="88" t="s">
        <v>72</v>
      </c>
      <c r="I60" s="86" t="s">
        <v>65</v>
      </c>
      <c r="J60" s="43" t="s">
        <v>6587</v>
      </c>
      <c r="K60" s="43">
        <v>10780000</v>
      </c>
      <c r="L60" s="85" t="s">
        <v>67</v>
      </c>
      <c r="M60" s="43" t="s">
        <v>7041</v>
      </c>
      <c r="N60" s="43">
        <v>39049110</v>
      </c>
      <c r="O60" s="91">
        <v>14</v>
      </c>
      <c r="P60" s="284">
        <v>45302</v>
      </c>
      <c r="Q60" s="43">
        <v>2126349000</v>
      </c>
      <c r="R60" s="284">
        <v>45308</v>
      </c>
      <c r="S60" s="43">
        <v>10780000</v>
      </c>
      <c r="T60" s="88" t="s">
        <v>203</v>
      </c>
      <c r="U60" s="43">
        <v>7631392</v>
      </c>
      <c r="V60" s="43" t="s">
        <v>4192</v>
      </c>
      <c r="W60" s="284">
        <v>45308</v>
      </c>
      <c r="X60" s="284">
        <v>45308</v>
      </c>
      <c r="Y60" s="94" t="s">
        <v>74</v>
      </c>
      <c r="Z60" s="138">
        <v>45457</v>
      </c>
      <c r="AA60" s="54">
        <f t="shared" si="0"/>
        <v>149</v>
      </c>
      <c r="AB60" s="87">
        <v>0</v>
      </c>
      <c r="AC60" s="286">
        <v>0</v>
      </c>
      <c r="AD60" s="87">
        <v>0</v>
      </c>
      <c r="AE60" s="140" t="s">
        <v>74</v>
      </c>
      <c r="AF60" s="54">
        <f t="shared" si="1"/>
        <v>0</v>
      </c>
      <c r="AG60" s="87">
        <v>0</v>
      </c>
      <c r="AH60" s="87">
        <v>0</v>
      </c>
      <c r="AI60" s="140" t="s">
        <v>74</v>
      </c>
      <c r="AJ60" s="88">
        <v>0</v>
      </c>
      <c r="AK60" s="92" t="s">
        <v>74</v>
      </c>
      <c r="AL60" s="92" t="s">
        <v>74</v>
      </c>
      <c r="AM60" s="54">
        <f t="shared" si="2"/>
        <v>0</v>
      </c>
      <c r="AN60" s="54">
        <f>+K60+AC60-AH60</f>
        <v>10780000</v>
      </c>
      <c r="AO60" s="88" t="s">
        <v>66</v>
      </c>
      <c r="AP60" s="43">
        <v>10780000</v>
      </c>
      <c r="AQ60" s="88" t="s">
        <v>85</v>
      </c>
      <c r="AR60" s="87">
        <v>0</v>
      </c>
      <c r="AS60" s="96" t="s">
        <v>74</v>
      </c>
      <c r="AT60" s="282">
        <v>7700000</v>
      </c>
      <c r="AU60" s="98">
        <f t="shared" si="3"/>
        <v>3080000</v>
      </c>
      <c r="AV60" s="241">
        <f t="shared" si="4"/>
        <v>0.7142857142857143</v>
      </c>
      <c r="AW60" s="140" t="s">
        <v>74</v>
      </c>
      <c r="AX60" s="88" t="s">
        <v>86</v>
      </c>
      <c r="AY60" s="43" t="s">
        <v>7040</v>
      </c>
      <c r="AZ60" s="85" t="s">
        <v>66</v>
      </c>
      <c r="BA60" s="85" t="s">
        <v>66</v>
      </c>
    </row>
    <row r="61" spans="2:53" x14ac:dyDescent="0.25">
      <c r="B61" s="85">
        <v>2024</v>
      </c>
      <c r="C61" s="85">
        <v>891780111</v>
      </c>
      <c r="D61" s="86" t="s">
        <v>64</v>
      </c>
      <c r="E61" s="44" t="s">
        <v>7039</v>
      </c>
      <c r="F61" s="87" t="s">
        <v>7038</v>
      </c>
      <c r="G61" s="196">
        <v>0</v>
      </c>
      <c r="H61" s="88" t="s">
        <v>72</v>
      </c>
      <c r="I61" s="86" t="s">
        <v>65</v>
      </c>
      <c r="J61" s="43" t="s">
        <v>7037</v>
      </c>
      <c r="K61" s="43">
        <v>16500000</v>
      </c>
      <c r="L61" s="85" t="s">
        <v>67</v>
      </c>
      <c r="M61" s="43" t="s">
        <v>7036</v>
      </c>
      <c r="N61" s="43">
        <v>7143181</v>
      </c>
      <c r="O61" s="91">
        <v>13</v>
      </c>
      <c r="P61" s="140">
        <v>45302</v>
      </c>
      <c r="Q61" s="87">
        <v>4518689382</v>
      </c>
      <c r="R61" s="284">
        <v>45308</v>
      </c>
      <c r="S61" s="43">
        <v>16500000</v>
      </c>
      <c r="T61" s="88" t="s">
        <v>203</v>
      </c>
      <c r="U61" s="43">
        <v>57461216</v>
      </c>
      <c r="V61" s="43" t="s">
        <v>1733</v>
      </c>
      <c r="W61" s="284">
        <v>45308</v>
      </c>
      <c r="X61" s="284">
        <v>45308</v>
      </c>
      <c r="Y61" s="94" t="s">
        <v>74</v>
      </c>
      <c r="Z61" s="138">
        <v>45457</v>
      </c>
      <c r="AA61" s="54">
        <f t="shared" si="0"/>
        <v>149</v>
      </c>
      <c r="AB61" s="87">
        <v>0</v>
      </c>
      <c r="AC61" s="286">
        <v>0</v>
      </c>
      <c r="AD61" s="87">
        <v>0</v>
      </c>
      <c r="AE61" s="140" t="s">
        <v>74</v>
      </c>
      <c r="AF61" s="54">
        <f t="shared" si="1"/>
        <v>0</v>
      </c>
      <c r="AG61" s="87">
        <v>0</v>
      </c>
      <c r="AH61" s="87">
        <v>0</v>
      </c>
      <c r="AI61" s="140" t="s">
        <v>74</v>
      </c>
      <c r="AJ61" s="88">
        <v>0</v>
      </c>
      <c r="AK61" s="92" t="s">
        <v>74</v>
      </c>
      <c r="AL61" s="92" t="s">
        <v>74</v>
      </c>
      <c r="AM61" s="54">
        <f t="shared" si="2"/>
        <v>0</v>
      </c>
      <c r="AN61" s="54">
        <f>+K61+AC61-AH61</f>
        <v>16500000</v>
      </c>
      <c r="AO61" s="88" t="s">
        <v>66</v>
      </c>
      <c r="AP61" s="43">
        <v>16500000</v>
      </c>
      <c r="AQ61" s="88" t="s">
        <v>85</v>
      </c>
      <c r="AR61" s="87">
        <v>0</v>
      </c>
      <c r="AS61" s="96" t="s">
        <v>74</v>
      </c>
      <c r="AT61" s="282">
        <v>11660000</v>
      </c>
      <c r="AU61" s="98">
        <f t="shared" si="3"/>
        <v>4840000</v>
      </c>
      <c r="AV61" s="241">
        <f t="shared" si="4"/>
        <v>0.70666666666666667</v>
      </c>
      <c r="AW61" s="140" t="s">
        <v>74</v>
      </c>
      <c r="AX61" s="88" t="s">
        <v>86</v>
      </c>
      <c r="AY61" s="43" t="s">
        <v>7035</v>
      </c>
      <c r="AZ61" s="85" t="s">
        <v>66</v>
      </c>
      <c r="BA61" s="85" t="s">
        <v>66</v>
      </c>
    </row>
    <row r="62" spans="2:53" x14ac:dyDescent="0.25">
      <c r="B62" s="85">
        <v>2024</v>
      </c>
      <c r="C62" s="85">
        <v>891780111</v>
      </c>
      <c r="D62" s="86" t="s">
        <v>64</v>
      </c>
      <c r="E62" s="44" t="s">
        <v>7034</v>
      </c>
      <c r="F62" s="87" t="s">
        <v>7033</v>
      </c>
      <c r="G62" s="196">
        <v>0</v>
      </c>
      <c r="H62" s="88" t="s">
        <v>72</v>
      </c>
      <c r="I62" s="86" t="s">
        <v>65</v>
      </c>
      <c r="J62" s="43" t="s">
        <v>7032</v>
      </c>
      <c r="K62" s="43">
        <v>10500000</v>
      </c>
      <c r="L62" s="85" t="s">
        <v>67</v>
      </c>
      <c r="M62" s="43" t="s">
        <v>7031</v>
      </c>
      <c r="N62" s="43">
        <v>36729283</v>
      </c>
      <c r="O62" s="91">
        <v>14</v>
      </c>
      <c r="P62" s="284">
        <v>45302</v>
      </c>
      <c r="Q62" s="43">
        <v>2126349000</v>
      </c>
      <c r="R62" s="284">
        <v>45308</v>
      </c>
      <c r="S62" s="43">
        <v>10500000</v>
      </c>
      <c r="T62" s="88" t="s">
        <v>203</v>
      </c>
      <c r="U62" s="43">
        <v>36718996</v>
      </c>
      <c r="V62" s="43" t="s">
        <v>5469</v>
      </c>
      <c r="W62" s="284">
        <v>45308</v>
      </c>
      <c r="X62" s="284">
        <v>45308</v>
      </c>
      <c r="Y62" s="94" t="s">
        <v>74</v>
      </c>
      <c r="Z62" s="138">
        <v>45457</v>
      </c>
      <c r="AA62" s="54">
        <f t="shared" si="0"/>
        <v>149</v>
      </c>
      <c r="AB62" s="87">
        <v>0</v>
      </c>
      <c r="AC62" s="286">
        <v>0</v>
      </c>
      <c r="AD62" s="87">
        <v>0</v>
      </c>
      <c r="AE62" s="140" t="s">
        <v>74</v>
      </c>
      <c r="AF62" s="54">
        <f t="shared" si="1"/>
        <v>0</v>
      </c>
      <c r="AG62" s="87">
        <v>0</v>
      </c>
      <c r="AH62" s="87">
        <v>0</v>
      </c>
      <c r="AI62" s="140" t="s">
        <v>74</v>
      </c>
      <c r="AJ62" s="88">
        <v>0</v>
      </c>
      <c r="AK62" s="92" t="s">
        <v>74</v>
      </c>
      <c r="AL62" s="92" t="s">
        <v>74</v>
      </c>
      <c r="AM62" s="54">
        <f t="shared" si="2"/>
        <v>0</v>
      </c>
      <c r="AN62" s="54">
        <f>+K62+AC62-AH62</f>
        <v>10500000</v>
      </c>
      <c r="AO62" s="88" t="s">
        <v>66</v>
      </c>
      <c r="AP62" s="43">
        <v>10500000</v>
      </c>
      <c r="AQ62" s="88" t="s">
        <v>85</v>
      </c>
      <c r="AR62" s="87">
        <v>0</v>
      </c>
      <c r="AS62" s="96" t="s">
        <v>74</v>
      </c>
      <c r="AT62" s="282">
        <v>7420000</v>
      </c>
      <c r="AU62" s="98">
        <f t="shared" si="3"/>
        <v>3080000</v>
      </c>
      <c r="AV62" s="241">
        <f t="shared" si="4"/>
        <v>0.70666666666666667</v>
      </c>
      <c r="AW62" s="140" t="s">
        <v>74</v>
      </c>
      <c r="AX62" s="88" t="s">
        <v>86</v>
      </c>
      <c r="AY62" s="43" t="s">
        <v>7030</v>
      </c>
      <c r="AZ62" s="85" t="s">
        <v>66</v>
      </c>
      <c r="BA62" s="85" t="s">
        <v>66</v>
      </c>
    </row>
    <row r="63" spans="2:53" x14ac:dyDescent="0.25">
      <c r="B63" s="85">
        <v>2024</v>
      </c>
      <c r="C63" s="85">
        <v>891780111</v>
      </c>
      <c r="D63" s="86" t="s">
        <v>64</v>
      </c>
      <c r="E63" s="88" t="s">
        <v>7029</v>
      </c>
      <c r="F63" s="87" t="s">
        <v>7028</v>
      </c>
      <c r="G63" s="196">
        <v>0</v>
      </c>
      <c r="H63" s="88" t="s">
        <v>72</v>
      </c>
      <c r="I63" s="86" t="s">
        <v>65</v>
      </c>
      <c r="J63" s="87" t="s">
        <v>7023</v>
      </c>
      <c r="K63" s="87">
        <v>3900000</v>
      </c>
      <c r="L63" s="85" t="s">
        <v>67</v>
      </c>
      <c r="M63" s="87" t="s">
        <v>7027</v>
      </c>
      <c r="N63" s="87">
        <v>63549864</v>
      </c>
      <c r="O63" s="91">
        <v>13</v>
      </c>
      <c r="P63" s="140">
        <v>45302</v>
      </c>
      <c r="Q63" s="87">
        <v>4518689382</v>
      </c>
      <c r="R63" s="138">
        <v>45308</v>
      </c>
      <c r="S63" s="87">
        <v>3900000</v>
      </c>
      <c r="T63" s="88" t="s">
        <v>203</v>
      </c>
      <c r="U63" s="87">
        <v>41947381</v>
      </c>
      <c r="V63" s="87" t="s">
        <v>4300</v>
      </c>
      <c r="W63" s="138">
        <v>45308</v>
      </c>
      <c r="X63" s="138">
        <v>45308</v>
      </c>
      <c r="Y63" s="94" t="s">
        <v>74</v>
      </c>
      <c r="Z63" s="138">
        <v>45324</v>
      </c>
      <c r="AA63" s="93">
        <f t="shared" si="0"/>
        <v>16</v>
      </c>
      <c r="AB63" s="87">
        <v>1</v>
      </c>
      <c r="AC63" s="286">
        <v>1100000</v>
      </c>
      <c r="AD63" s="87">
        <v>1</v>
      </c>
      <c r="AE63" s="140">
        <v>45331</v>
      </c>
      <c r="AF63" s="93">
        <f t="shared" si="1"/>
        <v>7</v>
      </c>
      <c r="AG63" s="87">
        <v>0</v>
      </c>
      <c r="AH63" s="87">
        <v>0</v>
      </c>
      <c r="AI63" s="140" t="s">
        <v>74</v>
      </c>
      <c r="AJ63" s="88">
        <v>0</v>
      </c>
      <c r="AK63" s="92" t="s">
        <v>74</v>
      </c>
      <c r="AL63" s="92" t="s">
        <v>74</v>
      </c>
      <c r="AM63" s="93">
        <f t="shared" si="2"/>
        <v>0</v>
      </c>
      <c r="AN63" s="93">
        <f>+K63+AC63-AH63</f>
        <v>5000000</v>
      </c>
      <c r="AO63" s="88" t="s">
        <v>66</v>
      </c>
      <c r="AP63" s="87">
        <v>3900000</v>
      </c>
      <c r="AQ63" s="88" t="s">
        <v>85</v>
      </c>
      <c r="AR63" s="87">
        <v>0</v>
      </c>
      <c r="AS63" s="96" t="s">
        <v>74</v>
      </c>
      <c r="AT63" s="282">
        <v>5000000</v>
      </c>
      <c r="AU63" s="126">
        <f t="shared" si="3"/>
        <v>0</v>
      </c>
      <c r="AV63" s="99">
        <f t="shared" si="4"/>
        <v>1</v>
      </c>
      <c r="AW63" s="140" t="s">
        <v>74</v>
      </c>
      <c r="AX63" s="88" t="s">
        <v>156</v>
      </c>
      <c r="AY63" s="87" t="s">
        <v>7026</v>
      </c>
      <c r="AZ63" s="85" t="s">
        <v>66</v>
      </c>
      <c r="BA63" s="85" t="s">
        <v>66</v>
      </c>
    </row>
    <row r="64" spans="2:53" x14ac:dyDescent="0.25">
      <c r="B64" s="85">
        <v>2024</v>
      </c>
      <c r="C64" s="85">
        <v>891780111</v>
      </c>
      <c r="D64" s="86" t="s">
        <v>64</v>
      </c>
      <c r="E64" s="88" t="s">
        <v>7025</v>
      </c>
      <c r="F64" s="87" t="s">
        <v>7024</v>
      </c>
      <c r="G64" s="196">
        <v>0</v>
      </c>
      <c r="H64" s="88" t="s">
        <v>72</v>
      </c>
      <c r="I64" s="86" t="s">
        <v>65</v>
      </c>
      <c r="J64" s="87" t="s">
        <v>7023</v>
      </c>
      <c r="K64" s="87">
        <v>3900000</v>
      </c>
      <c r="L64" s="85" t="s">
        <v>67</v>
      </c>
      <c r="M64" s="87" t="s">
        <v>7022</v>
      </c>
      <c r="N64" s="87">
        <v>57293236</v>
      </c>
      <c r="O64" s="91">
        <v>13</v>
      </c>
      <c r="P64" s="140">
        <v>45302</v>
      </c>
      <c r="Q64" s="87">
        <v>4518689382</v>
      </c>
      <c r="R64" s="138">
        <v>45308</v>
      </c>
      <c r="S64" s="87">
        <v>3900000</v>
      </c>
      <c r="T64" s="88" t="s">
        <v>203</v>
      </c>
      <c r="U64" s="87">
        <v>41947381</v>
      </c>
      <c r="V64" s="87" t="s">
        <v>4300</v>
      </c>
      <c r="W64" s="138">
        <v>45308</v>
      </c>
      <c r="X64" s="138">
        <v>45308</v>
      </c>
      <c r="Y64" s="94" t="s">
        <v>74</v>
      </c>
      <c r="Z64" s="138">
        <v>45324</v>
      </c>
      <c r="AA64" s="93">
        <f t="shared" si="0"/>
        <v>16</v>
      </c>
      <c r="AB64" s="87">
        <v>1</v>
      </c>
      <c r="AC64" s="286">
        <v>1100000</v>
      </c>
      <c r="AD64" s="87">
        <v>1</v>
      </c>
      <c r="AE64" s="140">
        <v>45331</v>
      </c>
      <c r="AF64" s="93">
        <f t="shared" si="1"/>
        <v>7</v>
      </c>
      <c r="AG64" s="87">
        <v>0</v>
      </c>
      <c r="AH64" s="87">
        <v>0</v>
      </c>
      <c r="AI64" s="140" t="s">
        <v>74</v>
      </c>
      <c r="AJ64" s="88">
        <v>0</v>
      </c>
      <c r="AK64" s="92" t="s">
        <v>74</v>
      </c>
      <c r="AL64" s="92" t="s">
        <v>74</v>
      </c>
      <c r="AM64" s="93">
        <f t="shared" si="2"/>
        <v>0</v>
      </c>
      <c r="AN64" s="93">
        <f>+K64+AC64-AH64</f>
        <v>5000000</v>
      </c>
      <c r="AO64" s="88" t="s">
        <v>66</v>
      </c>
      <c r="AP64" s="87">
        <v>3900000</v>
      </c>
      <c r="AQ64" s="88" t="s">
        <v>85</v>
      </c>
      <c r="AR64" s="87">
        <v>0</v>
      </c>
      <c r="AS64" s="96" t="s">
        <v>74</v>
      </c>
      <c r="AT64" s="282">
        <v>3900000</v>
      </c>
      <c r="AU64" s="126">
        <f t="shared" si="3"/>
        <v>1100000</v>
      </c>
      <c r="AV64" s="99">
        <f t="shared" si="4"/>
        <v>0.78</v>
      </c>
      <c r="AW64" s="140" t="s">
        <v>74</v>
      </c>
      <c r="AX64" s="88" t="s">
        <v>86</v>
      </c>
      <c r="AY64" s="87" t="s">
        <v>7021</v>
      </c>
      <c r="AZ64" s="85" t="s">
        <v>66</v>
      </c>
      <c r="BA64" s="85" t="s">
        <v>66</v>
      </c>
    </row>
    <row r="65" spans="2:53" x14ac:dyDescent="0.25">
      <c r="B65" s="85">
        <v>2024</v>
      </c>
      <c r="C65" s="85">
        <v>891780111</v>
      </c>
      <c r="D65" s="86" t="s">
        <v>64</v>
      </c>
      <c r="E65" s="44" t="s">
        <v>7020</v>
      </c>
      <c r="F65" s="87" t="s">
        <v>7019</v>
      </c>
      <c r="G65" s="196">
        <v>0</v>
      </c>
      <c r="H65" s="88" t="s">
        <v>72</v>
      </c>
      <c r="I65" s="86" t="s">
        <v>65</v>
      </c>
      <c r="J65" s="43" t="s">
        <v>7018</v>
      </c>
      <c r="K65" s="43">
        <v>2900000</v>
      </c>
      <c r="L65" s="85" t="s">
        <v>67</v>
      </c>
      <c r="M65" s="43" t="s">
        <v>7017</v>
      </c>
      <c r="N65" s="43">
        <v>1082983719</v>
      </c>
      <c r="O65" s="91">
        <v>13</v>
      </c>
      <c r="P65" s="140">
        <v>45302</v>
      </c>
      <c r="Q65" s="87">
        <v>4518689382</v>
      </c>
      <c r="R65" s="284">
        <v>45308</v>
      </c>
      <c r="S65" s="43">
        <v>2900000</v>
      </c>
      <c r="T65" s="88" t="s">
        <v>203</v>
      </c>
      <c r="U65" s="43">
        <v>41947381</v>
      </c>
      <c r="V65" s="43" t="s">
        <v>4300</v>
      </c>
      <c r="W65" s="284">
        <v>45308</v>
      </c>
      <c r="X65" s="284">
        <v>45308</v>
      </c>
      <c r="Y65" s="94" t="s">
        <v>74</v>
      </c>
      <c r="Z65" s="284">
        <v>45318</v>
      </c>
      <c r="AA65" s="54">
        <f t="shared" si="0"/>
        <v>10</v>
      </c>
      <c r="AB65" s="87">
        <v>0</v>
      </c>
      <c r="AC65" s="286">
        <v>0</v>
      </c>
      <c r="AD65" s="87">
        <v>0</v>
      </c>
      <c r="AE65" s="140" t="s">
        <v>74</v>
      </c>
      <c r="AF65" s="54">
        <f t="shared" si="1"/>
        <v>0</v>
      </c>
      <c r="AG65" s="87">
        <v>0</v>
      </c>
      <c r="AH65" s="87">
        <v>0</v>
      </c>
      <c r="AI65" s="140" t="s">
        <v>74</v>
      </c>
      <c r="AJ65" s="88">
        <v>0</v>
      </c>
      <c r="AK65" s="92" t="s">
        <v>74</v>
      </c>
      <c r="AL65" s="92" t="s">
        <v>74</v>
      </c>
      <c r="AM65" s="54">
        <f t="shared" si="2"/>
        <v>0</v>
      </c>
      <c r="AN65" s="54">
        <f>+K65+AC65-AH65</f>
        <v>2900000</v>
      </c>
      <c r="AO65" s="88" t="s">
        <v>66</v>
      </c>
      <c r="AP65" s="43">
        <v>2900000</v>
      </c>
      <c r="AQ65" s="88" t="s">
        <v>85</v>
      </c>
      <c r="AR65" s="87">
        <v>0</v>
      </c>
      <c r="AS65" s="96" t="s">
        <v>74</v>
      </c>
      <c r="AT65" s="282">
        <v>2900000</v>
      </c>
      <c r="AU65" s="98">
        <f t="shared" si="3"/>
        <v>0</v>
      </c>
      <c r="AV65" s="241">
        <f t="shared" si="4"/>
        <v>1</v>
      </c>
      <c r="AW65" s="140" t="s">
        <v>74</v>
      </c>
      <c r="AX65" s="88" t="s">
        <v>156</v>
      </c>
      <c r="AY65" s="43" t="s">
        <v>7016</v>
      </c>
      <c r="AZ65" s="85" t="s">
        <v>66</v>
      </c>
      <c r="BA65" s="85" t="s">
        <v>66</v>
      </c>
    </row>
    <row r="66" spans="2:53" x14ac:dyDescent="0.25">
      <c r="B66" s="85">
        <v>2024</v>
      </c>
      <c r="C66" s="85">
        <v>891780111</v>
      </c>
      <c r="D66" s="86" t="s">
        <v>64</v>
      </c>
      <c r="E66" s="44" t="s">
        <v>7015</v>
      </c>
      <c r="F66" s="87" t="s">
        <v>7014</v>
      </c>
      <c r="G66" s="196">
        <v>0</v>
      </c>
      <c r="H66" s="88" t="s">
        <v>72</v>
      </c>
      <c r="I66" s="86" t="s">
        <v>65</v>
      </c>
      <c r="J66" s="43" t="s">
        <v>7013</v>
      </c>
      <c r="K66" s="43">
        <v>10500000</v>
      </c>
      <c r="L66" s="85" t="s">
        <v>67</v>
      </c>
      <c r="M66" s="43" t="s">
        <v>7012</v>
      </c>
      <c r="N66" s="43">
        <v>1148701328</v>
      </c>
      <c r="O66" s="91">
        <v>14</v>
      </c>
      <c r="P66" s="284">
        <v>45302</v>
      </c>
      <c r="Q66" s="43">
        <v>2126349000</v>
      </c>
      <c r="R66" s="284">
        <v>45308</v>
      </c>
      <c r="S66" s="43">
        <v>10500000</v>
      </c>
      <c r="T66" s="88" t="s">
        <v>203</v>
      </c>
      <c r="U66" s="43">
        <v>57297693</v>
      </c>
      <c r="V66" s="43" t="s">
        <v>6101</v>
      </c>
      <c r="W66" s="284">
        <v>45308</v>
      </c>
      <c r="X66" s="284">
        <v>45308</v>
      </c>
      <c r="Y66" s="94" t="s">
        <v>74</v>
      </c>
      <c r="Z66" s="138">
        <v>45457</v>
      </c>
      <c r="AA66" s="54">
        <f t="shared" si="0"/>
        <v>149</v>
      </c>
      <c r="AB66" s="87">
        <v>0</v>
      </c>
      <c r="AC66" s="286">
        <v>0</v>
      </c>
      <c r="AD66" s="87">
        <v>0</v>
      </c>
      <c r="AE66" s="140" t="s">
        <v>74</v>
      </c>
      <c r="AF66" s="54">
        <f t="shared" si="1"/>
        <v>0</v>
      </c>
      <c r="AG66" s="87">
        <v>0</v>
      </c>
      <c r="AH66" s="87">
        <v>0</v>
      </c>
      <c r="AI66" s="140" t="s">
        <v>74</v>
      </c>
      <c r="AJ66" s="88">
        <v>0</v>
      </c>
      <c r="AK66" s="92" t="s">
        <v>74</v>
      </c>
      <c r="AL66" s="92" t="s">
        <v>74</v>
      </c>
      <c r="AM66" s="54">
        <f t="shared" si="2"/>
        <v>0</v>
      </c>
      <c r="AN66" s="54">
        <f>+K66+AC66-AH66</f>
        <v>10500000</v>
      </c>
      <c r="AO66" s="88" t="s">
        <v>66</v>
      </c>
      <c r="AP66" s="43">
        <v>10500000</v>
      </c>
      <c r="AQ66" s="88" t="s">
        <v>85</v>
      </c>
      <c r="AR66" s="87">
        <v>0</v>
      </c>
      <c r="AS66" s="96" t="s">
        <v>74</v>
      </c>
      <c r="AT66" s="282">
        <v>7350000</v>
      </c>
      <c r="AU66" s="98">
        <f t="shared" si="3"/>
        <v>3150000</v>
      </c>
      <c r="AV66" s="241">
        <f t="shared" si="4"/>
        <v>0.7</v>
      </c>
      <c r="AW66" s="140" t="s">
        <v>74</v>
      </c>
      <c r="AX66" s="88" t="s">
        <v>86</v>
      </c>
      <c r="AY66" s="43" t="s">
        <v>7011</v>
      </c>
      <c r="AZ66" s="85" t="s">
        <v>66</v>
      </c>
      <c r="BA66" s="85" t="s">
        <v>66</v>
      </c>
    </row>
    <row r="67" spans="2:53" x14ac:dyDescent="0.25">
      <c r="B67" s="85">
        <v>2024</v>
      </c>
      <c r="C67" s="85">
        <v>891780111</v>
      </c>
      <c r="D67" s="86" t="s">
        <v>64</v>
      </c>
      <c r="E67" s="44" t="s">
        <v>7010</v>
      </c>
      <c r="F67" s="87" t="s">
        <v>7009</v>
      </c>
      <c r="G67" s="196">
        <v>0</v>
      </c>
      <c r="H67" s="88" t="s">
        <v>72</v>
      </c>
      <c r="I67" s="86" t="s">
        <v>65</v>
      </c>
      <c r="J67" s="43" t="s">
        <v>7008</v>
      </c>
      <c r="K67" s="43">
        <v>12500000</v>
      </c>
      <c r="L67" s="85" t="s">
        <v>67</v>
      </c>
      <c r="M67" s="43" t="s">
        <v>7007</v>
      </c>
      <c r="N67" s="43">
        <v>9091645</v>
      </c>
      <c r="O67" s="91">
        <v>13</v>
      </c>
      <c r="P67" s="140">
        <v>45302</v>
      </c>
      <c r="Q67" s="87">
        <v>4518689382</v>
      </c>
      <c r="R67" s="284">
        <v>45308</v>
      </c>
      <c r="S67" s="43">
        <v>12500000</v>
      </c>
      <c r="T67" s="88" t="s">
        <v>203</v>
      </c>
      <c r="U67" s="43">
        <v>36557666</v>
      </c>
      <c r="V67" s="43" t="s">
        <v>2345</v>
      </c>
      <c r="W67" s="284">
        <v>45308</v>
      </c>
      <c r="X67" s="284">
        <v>45308</v>
      </c>
      <c r="Y67" s="94" t="s">
        <v>74</v>
      </c>
      <c r="Z67" s="138">
        <v>45457</v>
      </c>
      <c r="AA67" s="54">
        <f t="shared" si="0"/>
        <v>149</v>
      </c>
      <c r="AB67" s="87">
        <v>0</v>
      </c>
      <c r="AC67" s="286">
        <v>0</v>
      </c>
      <c r="AD67" s="87">
        <v>0</v>
      </c>
      <c r="AE67" s="140" t="s">
        <v>74</v>
      </c>
      <c r="AF67" s="54">
        <f t="shared" si="1"/>
        <v>0</v>
      </c>
      <c r="AG67" s="87">
        <v>0</v>
      </c>
      <c r="AH67" s="87">
        <v>0</v>
      </c>
      <c r="AI67" s="140" t="s">
        <v>74</v>
      </c>
      <c r="AJ67" s="88">
        <v>0</v>
      </c>
      <c r="AK67" s="92" t="s">
        <v>74</v>
      </c>
      <c r="AL67" s="92" t="s">
        <v>74</v>
      </c>
      <c r="AM67" s="54">
        <f t="shared" si="2"/>
        <v>0</v>
      </c>
      <c r="AN67" s="54">
        <f>+K67+AC67-AH67</f>
        <v>12500000</v>
      </c>
      <c r="AO67" s="88" t="s">
        <v>66</v>
      </c>
      <c r="AP67" s="43">
        <v>12500000</v>
      </c>
      <c r="AQ67" s="88" t="s">
        <v>85</v>
      </c>
      <c r="AR67" s="87">
        <v>0</v>
      </c>
      <c r="AS67" s="96" t="s">
        <v>74</v>
      </c>
      <c r="AT67" s="282">
        <v>8833000</v>
      </c>
      <c r="AU67" s="98">
        <f t="shared" si="3"/>
        <v>3667000</v>
      </c>
      <c r="AV67" s="241">
        <f t="shared" si="4"/>
        <v>0.70664000000000005</v>
      </c>
      <c r="AW67" s="140" t="s">
        <v>74</v>
      </c>
      <c r="AX67" s="88" t="s">
        <v>86</v>
      </c>
      <c r="AY67" s="43" t="s">
        <v>7006</v>
      </c>
      <c r="AZ67" s="85" t="s">
        <v>66</v>
      </c>
      <c r="BA67" s="85" t="s">
        <v>66</v>
      </c>
    </row>
    <row r="68" spans="2:53" x14ac:dyDescent="0.25">
      <c r="B68" s="85">
        <v>2024</v>
      </c>
      <c r="C68" s="85">
        <v>891780111</v>
      </c>
      <c r="D68" s="86" t="s">
        <v>64</v>
      </c>
      <c r="E68" s="44" t="s">
        <v>7005</v>
      </c>
      <c r="F68" s="87" t="s">
        <v>7004</v>
      </c>
      <c r="G68" s="196">
        <v>0</v>
      </c>
      <c r="H68" s="88" t="s">
        <v>72</v>
      </c>
      <c r="I68" s="86" t="s">
        <v>65</v>
      </c>
      <c r="J68" s="43" t="s">
        <v>7003</v>
      </c>
      <c r="K68" s="43">
        <v>20500000</v>
      </c>
      <c r="L68" s="85" t="s">
        <v>67</v>
      </c>
      <c r="M68" s="43" t="s">
        <v>7002</v>
      </c>
      <c r="N68" s="43">
        <v>1082968283</v>
      </c>
      <c r="O68" s="91">
        <v>13</v>
      </c>
      <c r="P68" s="140">
        <v>45302</v>
      </c>
      <c r="Q68" s="87">
        <v>4518689382</v>
      </c>
      <c r="R68" s="284">
        <v>45308</v>
      </c>
      <c r="S68" s="43">
        <v>20500000</v>
      </c>
      <c r="T68" s="88" t="s">
        <v>203</v>
      </c>
      <c r="U68" s="43">
        <v>12621405</v>
      </c>
      <c r="V68" s="43" t="s">
        <v>5449</v>
      </c>
      <c r="W68" s="284">
        <v>45308</v>
      </c>
      <c r="X68" s="284">
        <v>45308</v>
      </c>
      <c r="Y68" s="94" t="s">
        <v>74</v>
      </c>
      <c r="Z68" s="138">
        <v>45457</v>
      </c>
      <c r="AA68" s="54">
        <f t="shared" si="0"/>
        <v>149</v>
      </c>
      <c r="AB68" s="87">
        <v>0</v>
      </c>
      <c r="AC68" s="286">
        <v>0</v>
      </c>
      <c r="AD68" s="87">
        <v>0</v>
      </c>
      <c r="AE68" s="140" t="s">
        <v>74</v>
      </c>
      <c r="AF68" s="54">
        <f t="shared" si="1"/>
        <v>0</v>
      </c>
      <c r="AG68" s="87">
        <v>0</v>
      </c>
      <c r="AH68" s="87">
        <v>0</v>
      </c>
      <c r="AI68" s="140" t="s">
        <v>74</v>
      </c>
      <c r="AJ68" s="88">
        <v>0</v>
      </c>
      <c r="AK68" s="92" t="s">
        <v>74</v>
      </c>
      <c r="AL68" s="92" t="s">
        <v>74</v>
      </c>
      <c r="AM68" s="54">
        <f t="shared" si="2"/>
        <v>0</v>
      </c>
      <c r="AN68" s="54">
        <f>+K68+AC68-AH68</f>
        <v>20500000</v>
      </c>
      <c r="AO68" s="88" t="s">
        <v>66</v>
      </c>
      <c r="AP68" s="43">
        <v>20500000</v>
      </c>
      <c r="AQ68" s="88" t="s">
        <v>85</v>
      </c>
      <c r="AR68" s="87">
        <v>0</v>
      </c>
      <c r="AS68" s="96" t="s">
        <v>74</v>
      </c>
      <c r="AT68" s="282">
        <v>14487000</v>
      </c>
      <c r="AU68" s="98">
        <f t="shared" si="3"/>
        <v>6013000</v>
      </c>
      <c r="AV68" s="241">
        <f t="shared" si="4"/>
        <v>0.70668292682926825</v>
      </c>
      <c r="AW68" s="140" t="s">
        <v>74</v>
      </c>
      <c r="AX68" s="88" t="s">
        <v>86</v>
      </c>
      <c r="AY68" s="43" t="s">
        <v>7001</v>
      </c>
      <c r="AZ68" s="85" t="s">
        <v>66</v>
      </c>
      <c r="BA68" s="85" t="s">
        <v>66</v>
      </c>
    </row>
    <row r="69" spans="2:53" x14ac:dyDescent="0.25">
      <c r="B69" s="85">
        <v>2024</v>
      </c>
      <c r="C69" s="85">
        <v>891780111</v>
      </c>
      <c r="D69" s="86" t="s">
        <v>64</v>
      </c>
      <c r="E69" s="44" t="s">
        <v>7000</v>
      </c>
      <c r="F69" s="87" t="s">
        <v>6999</v>
      </c>
      <c r="G69" s="196">
        <v>0</v>
      </c>
      <c r="H69" s="88" t="s">
        <v>72</v>
      </c>
      <c r="I69" s="86" t="s">
        <v>65</v>
      </c>
      <c r="J69" s="43" t="s">
        <v>6998</v>
      </c>
      <c r="K69" s="43">
        <v>12500000</v>
      </c>
      <c r="L69" s="85" t="s">
        <v>67</v>
      </c>
      <c r="M69" s="43" t="s">
        <v>6997</v>
      </c>
      <c r="N69" s="43">
        <v>39047351</v>
      </c>
      <c r="O69" s="91">
        <v>14</v>
      </c>
      <c r="P69" s="284">
        <v>45302</v>
      </c>
      <c r="Q69" s="43">
        <v>2126349000</v>
      </c>
      <c r="R69" s="284">
        <v>45308</v>
      </c>
      <c r="S69" s="43">
        <v>12500000</v>
      </c>
      <c r="T69" s="88" t="s">
        <v>203</v>
      </c>
      <c r="U69" s="43">
        <v>57441846</v>
      </c>
      <c r="V69" s="43" t="s">
        <v>4704</v>
      </c>
      <c r="W69" s="284">
        <v>45308</v>
      </c>
      <c r="X69" s="284">
        <v>45308</v>
      </c>
      <c r="Y69" s="94" t="s">
        <v>74</v>
      </c>
      <c r="Z69" s="138">
        <v>45457</v>
      </c>
      <c r="AA69" s="54">
        <f t="shared" si="0"/>
        <v>149</v>
      </c>
      <c r="AB69" s="87">
        <v>0</v>
      </c>
      <c r="AC69" s="286">
        <v>0</v>
      </c>
      <c r="AD69" s="87">
        <v>0</v>
      </c>
      <c r="AE69" s="140" t="s">
        <v>74</v>
      </c>
      <c r="AF69" s="54">
        <f t="shared" si="1"/>
        <v>0</v>
      </c>
      <c r="AG69" s="87">
        <v>0</v>
      </c>
      <c r="AH69" s="87">
        <v>0</v>
      </c>
      <c r="AI69" s="140" t="s">
        <v>74</v>
      </c>
      <c r="AJ69" s="88">
        <v>0</v>
      </c>
      <c r="AK69" s="92" t="s">
        <v>74</v>
      </c>
      <c r="AL69" s="92" t="s">
        <v>74</v>
      </c>
      <c r="AM69" s="54">
        <f t="shared" si="2"/>
        <v>0</v>
      </c>
      <c r="AN69" s="54">
        <f>+K69+AC69-AH69</f>
        <v>12500000</v>
      </c>
      <c r="AO69" s="88" t="s">
        <v>66</v>
      </c>
      <c r="AP69" s="43">
        <v>12500000</v>
      </c>
      <c r="AQ69" s="88" t="s">
        <v>85</v>
      </c>
      <c r="AR69" s="87">
        <v>0</v>
      </c>
      <c r="AS69" s="96" t="s">
        <v>74</v>
      </c>
      <c r="AT69" s="282">
        <v>8833000</v>
      </c>
      <c r="AU69" s="98">
        <f t="shared" si="3"/>
        <v>3667000</v>
      </c>
      <c r="AV69" s="241">
        <f t="shared" si="4"/>
        <v>0.70664000000000005</v>
      </c>
      <c r="AW69" s="140" t="s">
        <v>74</v>
      </c>
      <c r="AX69" s="88" t="s">
        <v>86</v>
      </c>
      <c r="AY69" s="43" t="s">
        <v>6996</v>
      </c>
      <c r="AZ69" s="85" t="s">
        <v>66</v>
      </c>
      <c r="BA69" s="85" t="s">
        <v>66</v>
      </c>
    </row>
    <row r="70" spans="2:53" x14ac:dyDescent="0.25">
      <c r="B70" s="85">
        <v>2024</v>
      </c>
      <c r="C70" s="85">
        <v>891780111</v>
      </c>
      <c r="D70" s="86" t="s">
        <v>64</v>
      </c>
      <c r="E70" s="44" t="s">
        <v>6995</v>
      </c>
      <c r="F70" s="87" t="s">
        <v>6994</v>
      </c>
      <c r="G70" s="196">
        <v>0</v>
      </c>
      <c r="H70" s="88" t="s">
        <v>72</v>
      </c>
      <c r="I70" s="86" t="s">
        <v>65</v>
      </c>
      <c r="J70" s="43" t="s">
        <v>6993</v>
      </c>
      <c r="K70" s="43">
        <v>12500000</v>
      </c>
      <c r="L70" s="85" t="s">
        <v>67</v>
      </c>
      <c r="M70" s="43" t="s">
        <v>6992</v>
      </c>
      <c r="N70" s="43">
        <v>36729451</v>
      </c>
      <c r="O70" s="91">
        <v>14</v>
      </c>
      <c r="P70" s="284">
        <v>45302</v>
      </c>
      <c r="Q70" s="43">
        <v>2126349000</v>
      </c>
      <c r="R70" s="284">
        <v>45308</v>
      </c>
      <c r="S70" s="43">
        <v>12500000</v>
      </c>
      <c r="T70" s="88" t="s">
        <v>203</v>
      </c>
      <c r="U70" s="43">
        <v>57441846</v>
      </c>
      <c r="V70" s="43" t="s">
        <v>4704</v>
      </c>
      <c r="W70" s="284">
        <v>45308</v>
      </c>
      <c r="X70" s="284">
        <v>45308</v>
      </c>
      <c r="Y70" s="94" t="s">
        <v>74</v>
      </c>
      <c r="Z70" s="138">
        <v>45457</v>
      </c>
      <c r="AA70" s="54">
        <f t="shared" si="0"/>
        <v>149</v>
      </c>
      <c r="AB70" s="87">
        <v>0</v>
      </c>
      <c r="AC70" s="286">
        <v>0</v>
      </c>
      <c r="AD70" s="87">
        <v>0</v>
      </c>
      <c r="AE70" s="140" t="s">
        <v>74</v>
      </c>
      <c r="AF70" s="54">
        <f t="shared" si="1"/>
        <v>0</v>
      </c>
      <c r="AG70" s="87">
        <v>0</v>
      </c>
      <c r="AH70" s="87">
        <v>0</v>
      </c>
      <c r="AI70" s="140" t="s">
        <v>74</v>
      </c>
      <c r="AJ70" s="88">
        <v>0</v>
      </c>
      <c r="AK70" s="92" t="s">
        <v>74</v>
      </c>
      <c r="AL70" s="92" t="s">
        <v>74</v>
      </c>
      <c r="AM70" s="54">
        <f t="shared" si="2"/>
        <v>0</v>
      </c>
      <c r="AN70" s="54">
        <f>+K70+AC70-AH70</f>
        <v>12500000</v>
      </c>
      <c r="AO70" s="88" t="s">
        <v>66</v>
      </c>
      <c r="AP70" s="43">
        <v>12500000</v>
      </c>
      <c r="AQ70" s="88" t="s">
        <v>85</v>
      </c>
      <c r="AR70" s="87">
        <v>0</v>
      </c>
      <c r="AS70" s="96" t="s">
        <v>74</v>
      </c>
      <c r="AT70" s="282">
        <v>8833000</v>
      </c>
      <c r="AU70" s="98">
        <f t="shared" si="3"/>
        <v>3667000</v>
      </c>
      <c r="AV70" s="241">
        <f t="shared" si="4"/>
        <v>0.70664000000000005</v>
      </c>
      <c r="AW70" s="140" t="s">
        <v>74</v>
      </c>
      <c r="AX70" s="88" t="s">
        <v>86</v>
      </c>
      <c r="AY70" s="43" t="s">
        <v>6991</v>
      </c>
      <c r="AZ70" s="85" t="s">
        <v>66</v>
      </c>
      <c r="BA70" s="85" t="s">
        <v>66</v>
      </c>
    </row>
    <row r="71" spans="2:53" x14ac:dyDescent="0.25">
      <c r="B71" s="85">
        <v>2024</v>
      </c>
      <c r="C71" s="85">
        <v>891780111</v>
      </c>
      <c r="D71" s="86" t="s">
        <v>64</v>
      </c>
      <c r="E71" s="44" t="s">
        <v>6990</v>
      </c>
      <c r="F71" s="87" t="s">
        <v>6989</v>
      </c>
      <c r="G71" s="196">
        <v>0</v>
      </c>
      <c r="H71" s="88" t="s">
        <v>72</v>
      </c>
      <c r="I71" s="86" t="s">
        <v>65</v>
      </c>
      <c r="J71" s="43" t="s">
        <v>6988</v>
      </c>
      <c r="K71" s="43">
        <v>17710000</v>
      </c>
      <c r="L71" s="85" t="s">
        <v>67</v>
      </c>
      <c r="M71" s="43" t="s">
        <v>6987</v>
      </c>
      <c r="N71" s="43">
        <v>7601915</v>
      </c>
      <c r="O71" s="91">
        <v>13</v>
      </c>
      <c r="P71" s="140">
        <v>45302</v>
      </c>
      <c r="Q71" s="87">
        <v>4518689382</v>
      </c>
      <c r="R71" s="284">
        <v>45308</v>
      </c>
      <c r="S71" s="43">
        <v>17710000</v>
      </c>
      <c r="T71" s="88" t="s">
        <v>203</v>
      </c>
      <c r="U71" s="43">
        <v>39058006</v>
      </c>
      <c r="V71" s="43" t="s">
        <v>5040</v>
      </c>
      <c r="W71" s="284">
        <v>45308</v>
      </c>
      <c r="X71" s="284">
        <v>45308</v>
      </c>
      <c r="Y71" s="94" t="s">
        <v>74</v>
      </c>
      <c r="Z71" s="138">
        <v>45457</v>
      </c>
      <c r="AA71" s="54">
        <f t="shared" si="0"/>
        <v>149</v>
      </c>
      <c r="AB71" s="87">
        <v>0</v>
      </c>
      <c r="AC71" s="286">
        <v>0</v>
      </c>
      <c r="AD71" s="87">
        <v>0</v>
      </c>
      <c r="AE71" s="140" t="s">
        <v>74</v>
      </c>
      <c r="AF71" s="54">
        <f t="shared" si="1"/>
        <v>0</v>
      </c>
      <c r="AG71" s="87">
        <v>0</v>
      </c>
      <c r="AH71" s="87">
        <v>0</v>
      </c>
      <c r="AI71" s="140" t="s">
        <v>74</v>
      </c>
      <c r="AJ71" s="88">
        <v>0</v>
      </c>
      <c r="AK71" s="92" t="s">
        <v>74</v>
      </c>
      <c r="AL71" s="92" t="s">
        <v>74</v>
      </c>
      <c r="AM71" s="54">
        <f t="shared" si="2"/>
        <v>0</v>
      </c>
      <c r="AN71" s="54">
        <f>+K71+AC71-AH71</f>
        <v>17710000</v>
      </c>
      <c r="AO71" s="88" t="s">
        <v>66</v>
      </c>
      <c r="AP71" s="43">
        <v>17710000</v>
      </c>
      <c r="AQ71" s="88" t="s">
        <v>85</v>
      </c>
      <c r="AR71" s="87">
        <v>0</v>
      </c>
      <c r="AS71" s="96" t="s">
        <v>74</v>
      </c>
      <c r="AT71" s="282">
        <v>12870000</v>
      </c>
      <c r="AU71" s="98">
        <f t="shared" si="3"/>
        <v>4840000</v>
      </c>
      <c r="AV71" s="241">
        <f t="shared" si="4"/>
        <v>0.72670807453416153</v>
      </c>
      <c r="AW71" s="140" t="s">
        <v>74</v>
      </c>
      <c r="AX71" s="88" t="s">
        <v>86</v>
      </c>
      <c r="AY71" s="43" t="s">
        <v>6986</v>
      </c>
      <c r="AZ71" s="85" t="s">
        <v>66</v>
      </c>
      <c r="BA71" s="85" t="s">
        <v>66</v>
      </c>
    </row>
    <row r="72" spans="2:53" x14ac:dyDescent="0.25">
      <c r="B72" s="85">
        <v>2024</v>
      </c>
      <c r="C72" s="85">
        <v>891780111</v>
      </c>
      <c r="D72" s="86" t="s">
        <v>64</v>
      </c>
      <c r="E72" s="44" t="s">
        <v>6985</v>
      </c>
      <c r="F72" s="87" t="s">
        <v>6984</v>
      </c>
      <c r="G72" s="196">
        <v>0</v>
      </c>
      <c r="H72" s="88" t="s">
        <v>72</v>
      </c>
      <c r="I72" s="86" t="s">
        <v>65</v>
      </c>
      <c r="J72" s="43" t="s">
        <v>6983</v>
      </c>
      <c r="K72" s="43">
        <v>16500000</v>
      </c>
      <c r="L72" s="85" t="s">
        <v>67</v>
      </c>
      <c r="M72" s="43" t="s">
        <v>4710</v>
      </c>
      <c r="N72" s="43">
        <v>1082911157</v>
      </c>
      <c r="O72" s="91">
        <v>13</v>
      </c>
      <c r="P72" s="140">
        <v>45302</v>
      </c>
      <c r="Q72" s="87">
        <v>4518689382</v>
      </c>
      <c r="R72" s="284">
        <v>45308</v>
      </c>
      <c r="S72" s="43">
        <v>16500000</v>
      </c>
      <c r="T72" s="88" t="s">
        <v>203</v>
      </c>
      <c r="U72" s="43">
        <v>12621405</v>
      </c>
      <c r="V72" s="43" t="s">
        <v>5449</v>
      </c>
      <c r="W72" s="284">
        <v>45308</v>
      </c>
      <c r="X72" s="284">
        <v>45308</v>
      </c>
      <c r="Y72" s="94" t="s">
        <v>74</v>
      </c>
      <c r="Z72" s="138">
        <v>45457</v>
      </c>
      <c r="AA72" s="54">
        <f t="shared" ref="AA72:AA135" si="5">+IF(Y72="1800-01-01",Z72-X72,Z72-Y72)</f>
        <v>149</v>
      </c>
      <c r="AB72" s="87">
        <v>0</v>
      </c>
      <c r="AC72" s="286">
        <v>0</v>
      </c>
      <c r="AD72" s="87">
        <v>0</v>
      </c>
      <c r="AE72" s="140" t="s">
        <v>74</v>
      </c>
      <c r="AF72" s="54">
        <f t="shared" ref="AF72:AF135" si="6">+IF(AE72="1800-01-01",0,AE72-Z72)</f>
        <v>0</v>
      </c>
      <c r="AG72" s="87">
        <v>1</v>
      </c>
      <c r="AH72" s="87">
        <v>13090000</v>
      </c>
      <c r="AI72" s="140">
        <v>45336</v>
      </c>
      <c r="AJ72" s="88">
        <v>0</v>
      </c>
      <c r="AK72" s="92" t="s">
        <v>74</v>
      </c>
      <c r="AL72" s="92" t="s">
        <v>74</v>
      </c>
      <c r="AM72" s="54">
        <f t="shared" ref="AM72:AM135" si="7">+IF(AK72="1800-01-01",0,AL72-AK72)</f>
        <v>0</v>
      </c>
      <c r="AN72" s="54">
        <f>+K72+AC72-AH72</f>
        <v>3410000</v>
      </c>
      <c r="AO72" s="88" t="s">
        <v>66</v>
      </c>
      <c r="AP72" s="43">
        <v>16500000</v>
      </c>
      <c r="AQ72" s="88" t="s">
        <v>85</v>
      </c>
      <c r="AR72" s="87">
        <v>0</v>
      </c>
      <c r="AS72" s="96" t="s">
        <v>74</v>
      </c>
      <c r="AT72" s="282">
        <v>3410000</v>
      </c>
      <c r="AU72" s="98">
        <f t="shared" ref="AU72:AU135" si="8">AN72-AT72</f>
        <v>0</v>
      </c>
      <c r="AV72" s="241">
        <f t="shared" ref="AV72:AV135" si="9">+IFERROR(AT72/AN72,"_")</f>
        <v>1</v>
      </c>
      <c r="AW72" s="140">
        <v>45355</v>
      </c>
      <c r="AX72" s="88" t="s">
        <v>1097</v>
      </c>
      <c r="AY72" s="43" t="s">
        <v>6982</v>
      </c>
      <c r="AZ72" s="85" t="s">
        <v>66</v>
      </c>
      <c r="BA72" s="85" t="s">
        <v>66</v>
      </c>
    </row>
    <row r="73" spans="2:53" x14ac:dyDescent="0.25">
      <c r="B73" s="85">
        <v>2024</v>
      </c>
      <c r="C73" s="85">
        <v>891780111</v>
      </c>
      <c r="D73" s="86" t="s">
        <v>64</v>
      </c>
      <c r="E73" s="44" t="s">
        <v>6981</v>
      </c>
      <c r="F73" s="87" t="s">
        <v>6980</v>
      </c>
      <c r="G73" s="196">
        <v>0</v>
      </c>
      <c r="H73" s="88" t="s">
        <v>72</v>
      </c>
      <c r="I73" s="86" t="s">
        <v>65</v>
      </c>
      <c r="J73" s="43" t="s">
        <v>6979</v>
      </c>
      <c r="K73" s="43">
        <v>15400000</v>
      </c>
      <c r="L73" s="85" t="s">
        <v>67</v>
      </c>
      <c r="M73" s="43" t="s">
        <v>6978</v>
      </c>
      <c r="N73" s="43">
        <v>1082927274</v>
      </c>
      <c r="O73" s="91">
        <v>13</v>
      </c>
      <c r="P73" s="140">
        <v>45302</v>
      </c>
      <c r="Q73" s="87">
        <v>4518689382</v>
      </c>
      <c r="R73" s="284">
        <v>45308</v>
      </c>
      <c r="S73" s="43">
        <v>15400000</v>
      </c>
      <c r="T73" s="88" t="s">
        <v>203</v>
      </c>
      <c r="U73" s="43">
        <v>57297693</v>
      </c>
      <c r="V73" s="43" t="s">
        <v>6101</v>
      </c>
      <c r="W73" s="284">
        <v>45308</v>
      </c>
      <c r="X73" s="284">
        <v>45308</v>
      </c>
      <c r="Y73" s="94" t="s">
        <v>74</v>
      </c>
      <c r="Z73" s="138">
        <v>45457</v>
      </c>
      <c r="AA73" s="54">
        <f t="shared" si="5"/>
        <v>149</v>
      </c>
      <c r="AB73" s="87">
        <v>0</v>
      </c>
      <c r="AC73" s="286">
        <v>0</v>
      </c>
      <c r="AD73" s="87">
        <v>0</v>
      </c>
      <c r="AE73" s="140" t="s">
        <v>74</v>
      </c>
      <c r="AF73" s="54">
        <f t="shared" si="6"/>
        <v>0</v>
      </c>
      <c r="AG73" s="87">
        <v>0</v>
      </c>
      <c r="AH73" s="87">
        <v>0</v>
      </c>
      <c r="AI73" s="140" t="s">
        <v>74</v>
      </c>
      <c r="AJ73" s="88">
        <v>0</v>
      </c>
      <c r="AK73" s="92" t="s">
        <v>74</v>
      </c>
      <c r="AL73" s="92" t="s">
        <v>74</v>
      </c>
      <c r="AM73" s="54">
        <f t="shared" si="7"/>
        <v>0</v>
      </c>
      <c r="AN73" s="54">
        <f>+K73+AC73-AH73</f>
        <v>15400000</v>
      </c>
      <c r="AO73" s="88" t="s">
        <v>66</v>
      </c>
      <c r="AP73" s="43">
        <v>15400000</v>
      </c>
      <c r="AQ73" s="88" t="s">
        <v>85</v>
      </c>
      <c r="AR73" s="87">
        <v>0</v>
      </c>
      <c r="AS73" s="96" t="s">
        <v>74</v>
      </c>
      <c r="AT73" s="282">
        <v>11000000</v>
      </c>
      <c r="AU73" s="98">
        <f t="shared" si="8"/>
        <v>4400000</v>
      </c>
      <c r="AV73" s="241">
        <f t="shared" si="9"/>
        <v>0.7142857142857143</v>
      </c>
      <c r="AW73" s="140" t="s">
        <v>74</v>
      </c>
      <c r="AX73" s="88" t="s">
        <v>86</v>
      </c>
      <c r="AY73" s="43" t="s">
        <v>6977</v>
      </c>
      <c r="AZ73" s="85" t="s">
        <v>66</v>
      </c>
      <c r="BA73" s="85" t="s">
        <v>66</v>
      </c>
    </row>
    <row r="74" spans="2:53" x14ac:dyDescent="0.25">
      <c r="B74" s="85">
        <v>2024</v>
      </c>
      <c r="C74" s="85">
        <v>891780111</v>
      </c>
      <c r="D74" s="86" t="s">
        <v>64</v>
      </c>
      <c r="E74" s="44" t="s">
        <v>6976</v>
      </c>
      <c r="F74" s="87" t="s">
        <v>6975</v>
      </c>
      <c r="G74" s="196">
        <v>0</v>
      </c>
      <c r="H74" s="88" t="s">
        <v>72</v>
      </c>
      <c r="I74" s="86" t="s">
        <v>65</v>
      </c>
      <c r="J74" s="43" t="s">
        <v>6974</v>
      </c>
      <c r="K74" s="43">
        <v>10780000</v>
      </c>
      <c r="L74" s="85" t="s">
        <v>67</v>
      </c>
      <c r="M74" s="43" t="s">
        <v>6973</v>
      </c>
      <c r="N74" s="43">
        <v>5492235</v>
      </c>
      <c r="O74" s="91">
        <v>14</v>
      </c>
      <c r="P74" s="284">
        <v>45302</v>
      </c>
      <c r="Q74" s="43">
        <v>2126349000</v>
      </c>
      <c r="R74" s="284">
        <v>45308</v>
      </c>
      <c r="S74" s="43">
        <v>10780000</v>
      </c>
      <c r="T74" s="88" t="s">
        <v>203</v>
      </c>
      <c r="U74" s="43">
        <v>57444673</v>
      </c>
      <c r="V74" s="43" t="s">
        <v>1985</v>
      </c>
      <c r="W74" s="284">
        <v>45308</v>
      </c>
      <c r="X74" s="284">
        <v>45308</v>
      </c>
      <c r="Y74" s="94" t="s">
        <v>74</v>
      </c>
      <c r="Z74" s="138">
        <v>45457</v>
      </c>
      <c r="AA74" s="54">
        <f t="shared" si="5"/>
        <v>149</v>
      </c>
      <c r="AB74" s="87">
        <v>0</v>
      </c>
      <c r="AC74" s="286">
        <v>0</v>
      </c>
      <c r="AD74" s="87">
        <v>0</v>
      </c>
      <c r="AE74" s="140" t="s">
        <v>74</v>
      </c>
      <c r="AF74" s="54">
        <f t="shared" si="6"/>
        <v>0</v>
      </c>
      <c r="AG74" s="87">
        <v>0</v>
      </c>
      <c r="AH74" s="87">
        <v>0</v>
      </c>
      <c r="AI74" s="140" t="s">
        <v>74</v>
      </c>
      <c r="AJ74" s="88">
        <v>0</v>
      </c>
      <c r="AK74" s="92" t="s">
        <v>74</v>
      </c>
      <c r="AL74" s="92" t="s">
        <v>74</v>
      </c>
      <c r="AM74" s="54">
        <f t="shared" si="7"/>
        <v>0</v>
      </c>
      <c r="AN74" s="54">
        <f>+K74+AC74-AH74</f>
        <v>10780000</v>
      </c>
      <c r="AO74" s="88" t="s">
        <v>66</v>
      </c>
      <c r="AP74" s="43">
        <v>10780000</v>
      </c>
      <c r="AQ74" s="88" t="s">
        <v>85</v>
      </c>
      <c r="AR74" s="87">
        <v>0</v>
      </c>
      <c r="AS74" s="96" t="s">
        <v>74</v>
      </c>
      <c r="AT74" s="282">
        <v>7700000</v>
      </c>
      <c r="AU74" s="98">
        <f t="shared" si="8"/>
        <v>3080000</v>
      </c>
      <c r="AV74" s="241">
        <f t="shared" si="9"/>
        <v>0.7142857142857143</v>
      </c>
      <c r="AW74" s="140" t="s">
        <v>74</v>
      </c>
      <c r="AX74" s="88" t="s">
        <v>86</v>
      </c>
      <c r="AY74" s="43" t="s">
        <v>6972</v>
      </c>
      <c r="AZ74" s="85" t="s">
        <v>66</v>
      </c>
      <c r="BA74" s="85" t="s">
        <v>66</v>
      </c>
    </row>
    <row r="75" spans="2:53" x14ac:dyDescent="0.25">
      <c r="B75" s="85">
        <v>2024</v>
      </c>
      <c r="C75" s="85">
        <v>891780111</v>
      </c>
      <c r="D75" s="86" t="s">
        <v>64</v>
      </c>
      <c r="E75" s="44" t="s">
        <v>6971</v>
      </c>
      <c r="F75" s="87" t="s">
        <v>6970</v>
      </c>
      <c r="G75" s="196">
        <v>0</v>
      </c>
      <c r="H75" s="88" t="s">
        <v>72</v>
      </c>
      <c r="I75" s="86" t="s">
        <v>65</v>
      </c>
      <c r="J75" s="43" t="s">
        <v>6969</v>
      </c>
      <c r="K75" s="43">
        <v>18000000</v>
      </c>
      <c r="L75" s="85" t="s">
        <v>67</v>
      </c>
      <c r="M75" s="43" t="s">
        <v>6968</v>
      </c>
      <c r="N75" s="43">
        <v>22854984</v>
      </c>
      <c r="O75" s="91">
        <v>13</v>
      </c>
      <c r="P75" s="140">
        <v>45302</v>
      </c>
      <c r="Q75" s="87">
        <v>4518689382</v>
      </c>
      <c r="R75" s="284">
        <v>45308</v>
      </c>
      <c r="S75" s="43">
        <v>18000000</v>
      </c>
      <c r="T75" s="88" t="s">
        <v>203</v>
      </c>
      <c r="U75" s="43">
        <v>12621405</v>
      </c>
      <c r="V75" s="43" t="s">
        <v>5449</v>
      </c>
      <c r="W75" s="284">
        <v>45308</v>
      </c>
      <c r="X75" s="284">
        <v>45308</v>
      </c>
      <c r="Y75" s="94" t="s">
        <v>74</v>
      </c>
      <c r="Z75" s="138">
        <v>45457</v>
      </c>
      <c r="AA75" s="54">
        <f t="shared" si="5"/>
        <v>149</v>
      </c>
      <c r="AB75" s="87">
        <v>0</v>
      </c>
      <c r="AC75" s="286">
        <v>0</v>
      </c>
      <c r="AD75" s="87">
        <v>0</v>
      </c>
      <c r="AE75" s="140" t="s">
        <v>74</v>
      </c>
      <c r="AF75" s="54">
        <f t="shared" si="6"/>
        <v>0</v>
      </c>
      <c r="AG75" s="87">
        <v>0</v>
      </c>
      <c r="AH75" s="87">
        <v>0</v>
      </c>
      <c r="AI75" s="140" t="s">
        <v>74</v>
      </c>
      <c r="AJ75" s="88">
        <v>0</v>
      </c>
      <c r="AK75" s="92" t="s">
        <v>74</v>
      </c>
      <c r="AL75" s="92" t="s">
        <v>74</v>
      </c>
      <c r="AM75" s="54">
        <f t="shared" si="7"/>
        <v>0</v>
      </c>
      <c r="AN75" s="54">
        <f>+K75+AC75-AH75</f>
        <v>18000000</v>
      </c>
      <c r="AO75" s="88" t="s">
        <v>66</v>
      </c>
      <c r="AP75" s="43">
        <v>18000000</v>
      </c>
      <c r="AQ75" s="88" t="s">
        <v>85</v>
      </c>
      <c r="AR75" s="87">
        <v>0</v>
      </c>
      <c r="AS75" s="96" t="s">
        <v>74</v>
      </c>
      <c r="AT75" s="282">
        <v>12720000</v>
      </c>
      <c r="AU75" s="98">
        <f t="shared" si="8"/>
        <v>5280000</v>
      </c>
      <c r="AV75" s="241">
        <f t="shared" si="9"/>
        <v>0.70666666666666667</v>
      </c>
      <c r="AW75" s="140" t="s">
        <v>74</v>
      </c>
      <c r="AX75" s="88" t="s">
        <v>86</v>
      </c>
      <c r="AY75" s="43" t="s">
        <v>6967</v>
      </c>
      <c r="AZ75" s="85" t="s">
        <v>66</v>
      </c>
      <c r="BA75" s="85" t="s">
        <v>66</v>
      </c>
    </row>
    <row r="76" spans="2:53" x14ac:dyDescent="0.25">
      <c r="B76" s="85">
        <v>2024</v>
      </c>
      <c r="C76" s="85">
        <v>891780111</v>
      </c>
      <c r="D76" s="86" t="s">
        <v>64</v>
      </c>
      <c r="E76" s="44" t="s">
        <v>6966</v>
      </c>
      <c r="F76" s="87" t="s">
        <v>6965</v>
      </c>
      <c r="G76" s="196">
        <v>0</v>
      </c>
      <c r="H76" s="88" t="s">
        <v>72</v>
      </c>
      <c r="I76" s="86" t="s">
        <v>65</v>
      </c>
      <c r="J76" s="43" t="s">
        <v>6964</v>
      </c>
      <c r="K76" s="43">
        <v>10290000</v>
      </c>
      <c r="L76" s="85" t="s">
        <v>67</v>
      </c>
      <c r="M76" s="43" t="s">
        <v>6963</v>
      </c>
      <c r="N76" s="43">
        <v>1082410646</v>
      </c>
      <c r="O76" s="91">
        <v>14</v>
      </c>
      <c r="P76" s="284">
        <v>45302</v>
      </c>
      <c r="Q76" s="43">
        <v>2126349000</v>
      </c>
      <c r="R76" s="284">
        <v>45309</v>
      </c>
      <c r="S76" s="43">
        <v>10290000</v>
      </c>
      <c r="T76" s="88" t="s">
        <v>203</v>
      </c>
      <c r="U76" s="43">
        <v>57297693</v>
      </c>
      <c r="V76" s="43" t="s">
        <v>6101</v>
      </c>
      <c r="W76" s="284">
        <v>45308</v>
      </c>
      <c r="X76" s="284">
        <v>45309</v>
      </c>
      <c r="Y76" s="94" t="s">
        <v>74</v>
      </c>
      <c r="Z76" s="138">
        <v>45457</v>
      </c>
      <c r="AA76" s="54">
        <f t="shared" si="5"/>
        <v>148</v>
      </c>
      <c r="AB76" s="87">
        <v>0</v>
      </c>
      <c r="AC76" s="286">
        <v>0</v>
      </c>
      <c r="AD76" s="87">
        <v>0</v>
      </c>
      <c r="AE76" s="140" t="s">
        <v>74</v>
      </c>
      <c r="AF76" s="54">
        <f t="shared" si="6"/>
        <v>0</v>
      </c>
      <c r="AG76" s="87">
        <v>0</v>
      </c>
      <c r="AH76" s="87">
        <v>0</v>
      </c>
      <c r="AI76" s="140" t="s">
        <v>74</v>
      </c>
      <c r="AJ76" s="88">
        <v>0</v>
      </c>
      <c r="AK76" s="92" t="s">
        <v>74</v>
      </c>
      <c r="AL76" s="92" t="s">
        <v>74</v>
      </c>
      <c r="AM76" s="54">
        <f t="shared" si="7"/>
        <v>0</v>
      </c>
      <c r="AN76" s="54">
        <f>+K76+AC76-AH76</f>
        <v>10290000</v>
      </c>
      <c r="AO76" s="88" t="s">
        <v>66</v>
      </c>
      <c r="AP76" s="43">
        <v>10290000</v>
      </c>
      <c r="AQ76" s="88" t="s">
        <v>85</v>
      </c>
      <c r="AR76" s="87">
        <v>0</v>
      </c>
      <c r="AS76" s="96" t="s">
        <v>74</v>
      </c>
      <c r="AT76" s="282">
        <v>7210000</v>
      </c>
      <c r="AU76" s="98">
        <f t="shared" si="8"/>
        <v>3080000</v>
      </c>
      <c r="AV76" s="241">
        <f t="shared" si="9"/>
        <v>0.70068027210884354</v>
      </c>
      <c r="AW76" s="140" t="s">
        <v>74</v>
      </c>
      <c r="AX76" s="88" t="s">
        <v>86</v>
      </c>
      <c r="AY76" s="43" t="s">
        <v>6962</v>
      </c>
      <c r="AZ76" s="85" t="s">
        <v>66</v>
      </c>
      <c r="BA76" s="85" t="s">
        <v>66</v>
      </c>
    </row>
    <row r="77" spans="2:53" x14ac:dyDescent="0.25">
      <c r="B77" s="85">
        <v>2024</v>
      </c>
      <c r="C77" s="85">
        <v>891780111</v>
      </c>
      <c r="D77" s="86" t="s">
        <v>64</v>
      </c>
      <c r="E77" s="44" t="s">
        <v>6961</v>
      </c>
      <c r="F77" s="87" t="s">
        <v>6960</v>
      </c>
      <c r="G77" s="196">
        <v>0</v>
      </c>
      <c r="H77" s="88" t="s">
        <v>72</v>
      </c>
      <c r="I77" s="86" t="s">
        <v>65</v>
      </c>
      <c r="J77" s="43" t="s">
        <v>6959</v>
      </c>
      <c r="K77" s="43">
        <v>15000000</v>
      </c>
      <c r="L77" s="85" t="s">
        <v>67</v>
      </c>
      <c r="M77" s="43" t="s">
        <v>6958</v>
      </c>
      <c r="N77" s="43">
        <v>1083465166</v>
      </c>
      <c r="O77" s="91">
        <v>13</v>
      </c>
      <c r="P77" s="140">
        <v>45302</v>
      </c>
      <c r="Q77" s="87">
        <v>4518689382</v>
      </c>
      <c r="R77" s="284">
        <v>45308</v>
      </c>
      <c r="S77" s="43">
        <v>15000000</v>
      </c>
      <c r="T77" s="88" t="s">
        <v>203</v>
      </c>
      <c r="U77" s="43">
        <v>57441846</v>
      </c>
      <c r="V77" s="43" t="s">
        <v>4704</v>
      </c>
      <c r="W77" s="284">
        <v>45308</v>
      </c>
      <c r="X77" s="284">
        <v>45308</v>
      </c>
      <c r="Y77" s="94" t="s">
        <v>74</v>
      </c>
      <c r="Z77" s="138">
        <v>45457</v>
      </c>
      <c r="AA77" s="54">
        <f t="shared" si="5"/>
        <v>149</v>
      </c>
      <c r="AB77" s="87">
        <v>0</v>
      </c>
      <c r="AC77" s="286">
        <v>0</v>
      </c>
      <c r="AD77" s="87">
        <v>0</v>
      </c>
      <c r="AE77" s="140" t="s">
        <v>74</v>
      </c>
      <c r="AF77" s="54">
        <f t="shared" si="6"/>
        <v>0</v>
      </c>
      <c r="AG77" s="87">
        <v>1</v>
      </c>
      <c r="AH77" s="87">
        <v>12900000</v>
      </c>
      <c r="AI77" s="140">
        <v>45327</v>
      </c>
      <c r="AJ77" s="88">
        <v>0</v>
      </c>
      <c r="AK77" s="92" t="s">
        <v>74</v>
      </c>
      <c r="AL77" s="92" t="s">
        <v>74</v>
      </c>
      <c r="AM77" s="54">
        <f t="shared" si="7"/>
        <v>0</v>
      </c>
      <c r="AN77" s="54">
        <f>+K77+AC77-AH77</f>
        <v>2100000</v>
      </c>
      <c r="AO77" s="88" t="s">
        <v>66</v>
      </c>
      <c r="AP77" s="43">
        <v>15000000</v>
      </c>
      <c r="AQ77" s="88" t="s">
        <v>85</v>
      </c>
      <c r="AR77" s="87">
        <v>0</v>
      </c>
      <c r="AS77" s="96" t="s">
        <v>74</v>
      </c>
      <c r="AT77" s="282">
        <v>2100000</v>
      </c>
      <c r="AU77" s="98">
        <f t="shared" si="8"/>
        <v>0</v>
      </c>
      <c r="AV77" s="241">
        <f t="shared" si="9"/>
        <v>1</v>
      </c>
      <c r="AW77" s="140">
        <v>45355</v>
      </c>
      <c r="AX77" s="88" t="s">
        <v>1097</v>
      </c>
      <c r="AY77" s="43" t="s">
        <v>6957</v>
      </c>
      <c r="AZ77" s="85" t="s">
        <v>66</v>
      </c>
      <c r="BA77" s="85" t="s">
        <v>66</v>
      </c>
    </row>
    <row r="78" spans="2:53" x14ac:dyDescent="0.25">
      <c r="B78" s="85">
        <v>2024</v>
      </c>
      <c r="C78" s="85">
        <v>891780111</v>
      </c>
      <c r="D78" s="86" t="s">
        <v>64</v>
      </c>
      <c r="E78" s="44" t="s">
        <v>6956</v>
      </c>
      <c r="F78" s="87" t="s">
        <v>6955</v>
      </c>
      <c r="G78" s="196">
        <v>0</v>
      </c>
      <c r="H78" s="88" t="s">
        <v>72</v>
      </c>
      <c r="I78" s="86" t="s">
        <v>65</v>
      </c>
      <c r="J78" s="43" t="s">
        <v>6954</v>
      </c>
      <c r="K78" s="43">
        <v>19500000</v>
      </c>
      <c r="L78" s="85" t="s">
        <v>67</v>
      </c>
      <c r="M78" s="43" t="s">
        <v>6953</v>
      </c>
      <c r="N78" s="43">
        <v>1082889745</v>
      </c>
      <c r="O78" s="91">
        <v>13</v>
      </c>
      <c r="P78" s="140">
        <v>45302</v>
      </c>
      <c r="Q78" s="87">
        <v>4518689382</v>
      </c>
      <c r="R78" s="284">
        <v>45308</v>
      </c>
      <c r="S78" s="43">
        <v>19500000</v>
      </c>
      <c r="T78" s="88" t="s">
        <v>203</v>
      </c>
      <c r="U78" s="43">
        <v>36718996</v>
      </c>
      <c r="V78" s="43" t="s">
        <v>5469</v>
      </c>
      <c r="W78" s="284">
        <v>45308</v>
      </c>
      <c r="X78" s="284">
        <v>45308</v>
      </c>
      <c r="Y78" s="94" t="s">
        <v>74</v>
      </c>
      <c r="Z78" s="138">
        <v>45457</v>
      </c>
      <c r="AA78" s="54">
        <f t="shared" si="5"/>
        <v>149</v>
      </c>
      <c r="AB78" s="87">
        <v>0</v>
      </c>
      <c r="AC78" s="286">
        <v>0</v>
      </c>
      <c r="AD78" s="87">
        <v>0</v>
      </c>
      <c r="AE78" s="140" t="s">
        <v>74</v>
      </c>
      <c r="AF78" s="54">
        <f t="shared" si="6"/>
        <v>0</v>
      </c>
      <c r="AG78" s="87">
        <v>0</v>
      </c>
      <c r="AH78" s="87">
        <v>0</v>
      </c>
      <c r="AI78" s="140" t="s">
        <v>74</v>
      </c>
      <c r="AJ78" s="88">
        <v>0</v>
      </c>
      <c r="AK78" s="92" t="s">
        <v>74</v>
      </c>
      <c r="AL78" s="92" t="s">
        <v>74</v>
      </c>
      <c r="AM78" s="54">
        <f t="shared" si="7"/>
        <v>0</v>
      </c>
      <c r="AN78" s="54">
        <f>+K78+AC78-AH78</f>
        <v>19500000</v>
      </c>
      <c r="AO78" s="88" t="s">
        <v>66</v>
      </c>
      <c r="AP78" s="43">
        <v>19500000</v>
      </c>
      <c r="AQ78" s="88" t="s">
        <v>85</v>
      </c>
      <c r="AR78" s="87">
        <v>0</v>
      </c>
      <c r="AS78" s="96" t="s">
        <v>74</v>
      </c>
      <c r="AT78" s="282">
        <v>9880000</v>
      </c>
      <c r="AU78" s="98">
        <f t="shared" si="8"/>
        <v>9620000</v>
      </c>
      <c r="AV78" s="241">
        <f t="shared" si="9"/>
        <v>0.50666666666666671</v>
      </c>
      <c r="AW78" s="140" t="s">
        <v>74</v>
      </c>
      <c r="AX78" s="88" t="s">
        <v>86</v>
      </c>
      <c r="AY78" s="43" t="s">
        <v>6952</v>
      </c>
      <c r="AZ78" s="85" t="s">
        <v>66</v>
      </c>
      <c r="BA78" s="85" t="s">
        <v>66</v>
      </c>
    </row>
    <row r="79" spans="2:53" x14ac:dyDescent="0.25">
      <c r="B79" s="85">
        <v>2024</v>
      </c>
      <c r="C79" s="85">
        <v>891780111</v>
      </c>
      <c r="D79" s="86" t="s">
        <v>64</v>
      </c>
      <c r="E79" s="44" t="s">
        <v>6951</v>
      </c>
      <c r="F79" s="87" t="s">
        <v>6950</v>
      </c>
      <c r="G79" s="196">
        <v>0</v>
      </c>
      <c r="H79" s="88" t="s">
        <v>72</v>
      </c>
      <c r="I79" s="86" t="s">
        <v>65</v>
      </c>
      <c r="J79" s="43" t="s">
        <v>6895</v>
      </c>
      <c r="K79" s="43">
        <v>10500000</v>
      </c>
      <c r="L79" s="85" t="s">
        <v>67</v>
      </c>
      <c r="M79" s="43" t="s">
        <v>6949</v>
      </c>
      <c r="N79" s="43">
        <v>1082889469</v>
      </c>
      <c r="O79" s="91">
        <v>14</v>
      </c>
      <c r="P79" s="284">
        <v>45302</v>
      </c>
      <c r="Q79" s="43">
        <v>2126349000</v>
      </c>
      <c r="R79" s="284">
        <v>45308</v>
      </c>
      <c r="S79" s="43">
        <v>10500000</v>
      </c>
      <c r="T79" s="88" t="s">
        <v>203</v>
      </c>
      <c r="U79" s="43">
        <v>7633817</v>
      </c>
      <c r="V79" s="43" t="s">
        <v>1660</v>
      </c>
      <c r="W79" s="284">
        <v>45308</v>
      </c>
      <c r="X79" s="284">
        <v>45308</v>
      </c>
      <c r="Y79" s="94" t="s">
        <v>74</v>
      </c>
      <c r="Z79" s="138">
        <v>45457</v>
      </c>
      <c r="AA79" s="54">
        <f t="shared" si="5"/>
        <v>149</v>
      </c>
      <c r="AB79" s="87">
        <v>0</v>
      </c>
      <c r="AC79" s="286">
        <v>0</v>
      </c>
      <c r="AD79" s="87">
        <v>0</v>
      </c>
      <c r="AE79" s="140" t="s">
        <v>74</v>
      </c>
      <c r="AF79" s="54">
        <f t="shared" si="6"/>
        <v>0</v>
      </c>
      <c r="AG79" s="87">
        <v>0</v>
      </c>
      <c r="AH79" s="87">
        <v>0</v>
      </c>
      <c r="AI79" s="140" t="s">
        <v>74</v>
      </c>
      <c r="AJ79" s="88">
        <v>0</v>
      </c>
      <c r="AK79" s="92" t="s">
        <v>74</v>
      </c>
      <c r="AL79" s="92" t="s">
        <v>74</v>
      </c>
      <c r="AM79" s="54">
        <f t="shared" si="7"/>
        <v>0</v>
      </c>
      <c r="AN79" s="54">
        <f>+K79+AC79-AH79</f>
        <v>10500000</v>
      </c>
      <c r="AO79" s="88" t="s">
        <v>66</v>
      </c>
      <c r="AP79" s="43">
        <v>10500000</v>
      </c>
      <c r="AQ79" s="88" t="s">
        <v>85</v>
      </c>
      <c r="AR79" s="87">
        <v>0</v>
      </c>
      <c r="AS79" s="96" t="s">
        <v>74</v>
      </c>
      <c r="AT79" s="282">
        <v>7420000</v>
      </c>
      <c r="AU79" s="98">
        <f t="shared" si="8"/>
        <v>3080000</v>
      </c>
      <c r="AV79" s="241">
        <f t="shared" si="9"/>
        <v>0.70666666666666667</v>
      </c>
      <c r="AW79" s="140" t="s">
        <v>74</v>
      </c>
      <c r="AX79" s="88" t="s">
        <v>86</v>
      </c>
      <c r="AY79" s="43" t="s">
        <v>6948</v>
      </c>
      <c r="AZ79" s="85" t="s">
        <v>66</v>
      </c>
      <c r="BA79" s="85" t="s">
        <v>66</v>
      </c>
    </row>
    <row r="80" spans="2:53" x14ac:dyDescent="0.25">
      <c r="B80" s="85">
        <v>2024</v>
      </c>
      <c r="C80" s="85">
        <v>891780111</v>
      </c>
      <c r="D80" s="86" t="s">
        <v>64</v>
      </c>
      <c r="E80" s="44" t="s">
        <v>6947</v>
      </c>
      <c r="F80" s="87" t="s">
        <v>6946</v>
      </c>
      <c r="G80" s="196">
        <v>0</v>
      </c>
      <c r="H80" s="88" t="s">
        <v>72</v>
      </c>
      <c r="I80" s="86" t="s">
        <v>65</v>
      </c>
      <c r="J80" s="43" t="s">
        <v>6945</v>
      </c>
      <c r="K80" s="43">
        <v>16500000</v>
      </c>
      <c r="L80" s="85" t="s">
        <v>67</v>
      </c>
      <c r="M80" s="43" t="s">
        <v>6944</v>
      </c>
      <c r="N80" s="43">
        <v>1216968632</v>
      </c>
      <c r="O80" s="91">
        <v>13</v>
      </c>
      <c r="P80" s="140">
        <v>45302</v>
      </c>
      <c r="Q80" s="87">
        <v>4518689382</v>
      </c>
      <c r="R80" s="284">
        <v>45308</v>
      </c>
      <c r="S80" s="43">
        <v>16500000</v>
      </c>
      <c r="T80" s="88" t="s">
        <v>203</v>
      </c>
      <c r="U80" s="43">
        <v>7633817</v>
      </c>
      <c r="V80" s="43" t="s">
        <v>1660</v>
      </c>
      <c r="W80" s="284">
        <v>45308</v>
      </c>
      <c r="X80" s="284">
        <v>45308</v>
      </c>
      <c r="Y80" s="94" t="s">
        <v>74</v>
      </c>
      <c r="Z80" s="138">
        <v>45457</v>
      </c>
      <c r="AA80" s="54">
        <f t="shared" si="5"/>
        <v>149</v>
      </c>
      <c r="AB80" s="87">
        <v>0</v>
      </c>
      <c r="AC80" s="286">
        <v>0</v>
      </c>
      <c r="AD80" s="87">
        <v>0</v>
      </c>
      <c r="AE80" s="140" t="s">
        <v>74</v>
      </c>
      <c r="AF80" s="54">
        <f t="shared" si="6"/>
        <v>0</v>
      </c>
      <c r="AG80" s="87">
        <v>0</v>
      </c>
      <c r="AH80" s="87">
        <v>0</v>
      </c>
      <c r="AI80" s="140" t="s">
        <v>74</v>
      </c>
      <c r="AJ80" s="88">
        <v>0</v>
      </c>
      <c r="AK80" s="92" t="s">
        <v>74</v>
      </c>
      <c r="AL80" s="92" t="s">
        <v>74</v>
      </c>
      <c r="AM80" s="54">
        <f t="shared" si="7"/>
        <v>0</v>
      </c>
      <c r="AN80" s="54">
        <f>+K80+AC80-AH80</f>
        <v>16500000</v>
      </c>
      <c r="AO80" s="88" t="s">
        <v>66</v>
      </c>
      <c r="AP80" s="43">
        <v>16500000</v>
      </c>
      <c r="AQ80" s="88" t="s">
        <v>85</v>
      </c>
      <c r="AR80" s="87">
        <v>0</v>
      </c>
      <c r="AS80" s="96" t="s">
        <v>74</v>
      </c>
      <c r="AT80" s="282">
        <v>11660000</v>
      </c>
      <c r="AU80" s="98">
        <f t="shared" si="8"/>
        <v>4840000</v>
      </c>
      <c r="AV80" s="241">
        <f t="shared" si="9"/>
        <v>0.70666666666666667</v>
      </c>
      <c r="AW80" s="140" t="s">
        <v>74</v>
      </c>
      <c r="AX80" s="88" t="s">
        <v>86</v>
      </c>
      <c r="AY80" s="43" t="s">
        <v>6943</v>
      </c>
      <c r="AZ80" s="85" t="s">
        <v>66</v>
      </c>
      <c r="BA80" s="85" t="s">
        <v>66</v>
      </c>
    </row>
    <row r="81" spans="2:53" x14ac:dyDescent="0.25">
      <c r="B81" s="85">
        <v>2024</v>
      </c>
      <c r="C81" s="85">
        <v>891780111</v>
      </c>
      <c r="D81" s="86" t="s">
        <v>64</v>
      </c>
      <c r="E81" s="44" t="s">
        <v>6942</v>
      </c>
      <c r="F81" s="87" t="s">
        <v>6941</v>
      </c>
      <c r="G81" s="196">
        <v>0</v>
      </c>
      <c r="H81" s="88" t="s">
        <v>72</v>
      </c>
      <c r="I81" s="86" t="s">
        <v>65</v>
      </c>
      <c r="J81" s="43" t="s">
        <v>6895</v>
      </c>
      <c r="K81" s="43">
        <v>10500000</v>
      </c>
      <c r="L81" s="85" t="s">
        <v>67</v>
      </c>
      <c r="M81" s="43" t="s">
        <v>6940</v>
      </c>
      <c r="N81" s="43">
        <v>36727735</v>
      </c>
      <c r="O81" s="91">
        <v>14</v>
      </c>
      <c r="P81" s="284">
        <v>45302</v>
      </c>
      <c r="Q81" s="43">
        <v>2126349000</v>
      </c>
      <c r="R81" s="284">
        <v>45308</v>
      </c>
      <c r="S81" s="43">
        <v>10500000</v>
      </c>
      <c r="T81" s="88" t="s">
        <v>203</v>
      </c>
      <c r="U81" s="43">
        <v>7633817</v>
      </c>
      <c r="V81" s="43" t="s">
        <v>1660</v>
      </c>
      <c r="W81" s="284">
        <v>45308</v>
      </c>
      <c r="X81" s="284">
        <v>45308</v>
      </c>
      <c r="Y81" s="94" t="s">
        <v>74</v>
      </c>
      <c r="Z81" s="138">
        <v>45457</v>
      </c>
      <c r="AA81" s="54">
        <f t="shared" si="5"/>
        <v>149</v>
      </c>
      <c r="AB81" s="87">
        <v>0</v>
      </c>
      <c r="AC81" s="286">
        <v>0</v>
      </c>
      <c r="AD81" s="87">
        <v>0</v>
      </c>
      <c r="AE81" s="140" t="s">
        <v>74</v>
      </c>
      <c r="AF81" s="54">
        <f t="shared" si="6"/>
        <v>0</v>
      </c>
      <c r="AG81" s="87">
        <v>0</v>
      </c>
      <c r="AH81" s="87">
        <v>0</v>
      </c>
      <c r="AI81" s="140" t="s">
        <v>74</v>
      </c>
      <c r="AJ81" s="88">
        <v>0</v>
      </c>
      <c r="AK81" s="92" t="s">
        <v>74</v>
      </c>
      <c r="AL81" s="92" t="s">
        <v>74</v>
      </c>
      <c r="AM81" s="54">
        <f t="shared" si="7"/>
        <v>0</v>
      </c>
      <c r="AN81" s="54">
        <f>+K81+AC81-AH81</f>
        <v>10500000</v>
      </c>
      <c r="AO81" s="88" t="s">
        <v>66</v>
      </c>
      <c r="AP81" s="43">
        <v>10500000</v>
      </c>
      <c r="AQ81" s="88" t="s">
        <v>85</v>
      </c>
      <c r="AR81" s="87">
        <v>0</v>
      </c>
      <c r="AS81" s="96" t="s">
        <v>74</v>
      </c>
      <c r="AT81" s="282">
        <v>7420000</v>
      </c>
      <c r="AU81" s="98">
        <f t="shared" si="8"/>
        <v>3080000</v>
      </c>
      <c r="AV81" s="241">
        <f t="shared" si="9"/>
        <v>0.70666666666666667</v>
      </c>
      <c r="AW81" s="140" t="s">
        <v>74</v>
      </c>
      <c r="AX81" s="88" t="s">
        <v>86</v>
      </c>
      <c r="AY81" s="43" t="s">
        <v>6939</v>
      </c>
      <c r="AZ81" s="85" t="s">
        <v>66</v>
      </c>
      <c r="BA81" s="85" t="s">
        <v>66</v>
      </c>
    </row>
    <row r="82" spans="2:53" x14ac:dyDescent="0.25">
      <c r="B82" s="85">
        <v>2024</v>
      </c>
      <c r="C82" s="85">
        <v>891780111</v>
      </c>
      <c r="D82" s="86" t="s">
        <v>64</v>
      </c>
      <c r="E82" s="44" t="s">
        <v>6938</v>
      </c>
      <c r="F82" s="87" t="s">
        <v>6937</v>
      </c>
      <c r="G82" s="196">
        <v>0</v>
      </c>
      <c r="H82" s="88" t="s">
        <v>72</v>
      </c>
      <c r="I82" s="86" t="s">
        <v>65</v>
      </c>
      <c r="J82" s="43" t="s">
        <v>6936</v>
      </c>
      <c r="K82" s="43">
        <v>12500000</v>
      </c>
      <c r="L82" s="85" t="s">
        <v>67</v>
      </c>
      <c r="M82" s="43" t="s">
        <v>6935</v>
      </c>
      <c r="N82" s="43">
        <v>84455851</v>
      </c>
      <c r="O82" s="91">
        <v>14</v>
      </c>
      <c r="P82" s="284">
        <v>45302</v>
      </c>
      <c r="Q82" s="43">
        <v>2126349000</v>
      </c>
      <c r="R82" s="284">
        <v>45308</v>
      </c>
      <c r="S82" s="43">
        <v>12500000</v>
      </c>
      <c r="T82" s="88" t="s">
        <v>203</v>
      </c>
      <c r="U82" s="43">
        <v>57441846</v>
      </c>
      <c r="V82" s="43" t="s">
        <v>4704</v>
      </c>
      <c r="W82" s="284">
        <v>45308</v>
      </c>
      <c r="X82" s="284">
        <v>45308</v>
      </c>
      <c r="Y82" s="94" t="s">
        <v>74</v>
      </c>
      <c r="Z82" s="138">
        <v>45457</v>
      </c>
      <c r="AA82" s="54">
        <f t="shared" si="5"/>
        <v>149</v>
      </c>
      <c r="AB82" s="87">
        <v>0</v>
      </c>
      <c r="AC82" s="286">
        <v>0</v>
      </c>
      <c r="AD82" s="87">
        <v>0</v>
      </c>
      <c r="AE82" s="140" t="s">
        <v>74</v>
      </c>
      <c r="AF82" s="54">
        <f t="shared" si="6"/>
        <v>0</v>
      </c>
      <c r="AG82" s="87">
        <v>0</v>
      </c>
      <c r="AH82" s="87">
        <v>0</v>
      </c>
      <c r="AI82" s="140" t="s">
        <v>74</v>
      </c>
      <c r="AJ82" s="88">
        <v>0</v>
      </c>
      <c r="AK82" s="92" t="s">
        <v>74</v>
      </c>
      <c r="AL82" s="92" t="s">
        <v>74</v>
      </c>
      <c r="AM82" s="54">
        <f t="shared" si="7"/>
        <v>0</v>
      </c>
      <c r="AN82" s="54">
        <f>+K82+AC82-AH82</f>
        <v>12500000</v>
      </c>
      <c r="AO82" s="88" t="s">
        <v>66</v>
      </c>
      <c r="AP82" s="43">
        <v>12500000</v>
      </c>
      <c r="AQ82" s="88" t="s">
        <v>85</v>
      </c>
      <c r="AR82" s="87">
        <v>0</v>
      </c>
      <c r="AS82" s="96" t="s">
        <v>74</v>
      </c>
      <c r="AT82" s="282">
        <v>8833000</v>
      </c>
      <c r="AU82" s="98">
        <f t="shared" si="8"/>
        <v>3667000</v>
      </c>
      <c r="AV82" s="241">
        <f t="shared" si="9"/>
        <v>0.70664000000000005</v>
      </c>
      <c r="AW82" s="140" t="s">
        <v>74</v>
      </c>
      <c r="AX82" s="88" t="s">
        <v>86</v>
      </c>
      <c r="AY82" s="43" t="s">
        <v>6934</v>
      </c>
      <c r="AZ82" s="85" t="s">
        <v>66</v>
      </c>
      <c r="BA82" s="85" t="s">
        <v>66</v>
      </c>
    </row>
    <row r="83" spans="2:53" x14ac:dyDescent="0.25">
      <c r="B83" s="85">
        <v>2024</v>
      </c>
      <c r="C83" s="85">
        <v>891780111</v>
      </c>
      <c r="D83" s="86" t="s">
        <v>64</v>
      </c>
      <c r="E83" s="44" t="s">
        <v>6933</v>
      </c>
      <c r="F83" s="87" t="s">
        <v>6932</v>
      </c>
      <c r="G83" s="196">
        <v>0</v>
      </c>
      <c r="H83" s="88" t="s">
        <v>72</v>
      </c>
      <c r="I83" s="86" t="s">
        <v>65</v>
      </c>
      <c r="J83" s="43" t="s">
        <v>6895</v>
      </c>
      <c r="K83" s="43">
        <v>10500000</v>
      </c>
      <c r="L83" s="85" t="s">
        <v>67</v>
      </c>
      <c r="M83" s="43" t="s">
        <v>6931</v>
      </c>
      <c r="N83" s="43">
        <v>85155288</v>
      </c>
      <c r="O83" s="91">
        <v>14</v>
      </c>
      <c r="P83" s="284">
        <v>45302</v>
      </c>
      <c r="Q83" s="43">
        <v>2126349000</v>
      </c>
      <c r="R83" s="284">
        <v>45308</v>
      </c>
      <c r="S83" s="43">
        <v>10500000</v>
      </c>
      <c r="T83" s="88" t="s">
        <v>203</v>
      </c>
      <c r="U83" s="43">
        <v>7633817</v>
      </c>
      <c r="V83" s="43" t="s">
        <v>1660</v>
      </c>
      <c r="W83" s="284">
        <v>45308</v>
      </c>
      <c r="X83" s="284">
        <v>45308</v>
      </c>
      <c r="Y83" s="94" t="s">
        <v>74</v>
      </c>
      <c r="Z83" s="138">
        <v>45457</v>
      </c>
      <c r="AA83" s="54">
        <f t="shared" si="5"/>
        <v>149</v>
      </c>
      <c r="AB83" s="87">
        <v>0</v>
      </c>
      <c r="AC83" s="286">
        <v>0</v>
      </c>
      <c r="AD83" s="87">
        <v>0</v>
      </c>
      <c r="AE83" s="140" t="s">
        <v>74</v>
      </c>
      <c r="AF83" s="54">
        <f t="shared" si="6"/>
        <v>0</v>
      </c>
      <c r="AG83" s="87">
        <v>0</v>
      </c>
      <c r="AH83" s="87">
        <v>0</v>
      </c>
      <c r="AI83" s="140" t="s">
        <v>74</v>
      </c>
      <c r="AJ83" s="88">
        <v>0</v>
      </c>
      <c r="AK83" s="92" t="s">
        <v>74</v>
      </c>
      <c r="AL83" s="92" t="s">
        <v>74</v>
      </c>
      <c r="AM83" s="54">
        <f t="shared" si="7"/>
        <v>0</v>
      </c>
      <c r="AN83" s="54">
        <f>+K83+AC83-AH83</f>
        <v>10500000</v>
      </c>
      <c r="AO83" s="88" t="s">
        <v>66</v>
      </c>
      <c r="AP83" s="43">
        <v>10500000</v>
      </c>
      <c r="AQ83" s="88" t="s">
        <v>85</v>
      </c>
      <c r="AR83" s="87">
        <v>0</v>
      </c>
      <c r="AS83" s="96" t="s">
        <v>74</v>
      </c>
      <c r="AT83" s="282">
        <v>7420000</v>
      </c>
      <c r="AU83" s="98">
        <f t="shared" si="8"/>
        <v>3080000</v>
      </c>
      <c r="AV83" s="241">
        <f t="shared" si="9"/>
        <v>0.70666666666666667</v>
      </c>
      <c r="AW83" s="140" t="s">
        <v>74</v>
      </c>
      <c r="AX83" s="88" t="s">
        <v>86</v>
      </c>
      <c r="AY83" s="43" t="s">
        <v>6930</v>
      </c>
      <c r="AZ83" s="85" t="s">
        <v>66</v>
      </c>
      <c r="BA83" s="85" t="s">
        <v>66</v>
      </c>
    </row>
    <row r="84" spans="2:53" x14ac:dyDescent="0.25">
      <c r="B84" s="85">
        <v>2024</v>
      </c>
      <c r="C84" s="85">
        <v>891780111</v>
      </c>
      <c r="D84" s="86" t="s">
        <v>64</v>
      </c>
      <c r="E84" s="44" t="s">
        <v>6929</v>
      </c>
      <c r="F84" s="87" t="s">
        <v>6928</v>
      </c>
      <c r="G84" s="196">
        <v>0</v>
      </c>
      <c r="H84" s="88" t="s">
        <v>72</v>
      </c>
      <c r="I84" s="86" t="s">
        <v>65</v>
      </c>
      <c r="J84" s="43" t="s">
        <v>6927</v>
      </c>
      <c r="K84" s="43">
        <v>21000000</v>
      </c>
      <c r="L84" s="85" t="s">
        <v>67</v>
      </c>
      <c r="M84" s="43" t="s">
        <v>6926</v>
      </c>
      <c r="N84" s="43">
        <v>1024505118</v>
      </c>
      <c r="O84" s="91">
        <v>13</v>
      </c>
      <c r="P84" s="140">
        <v>45302</v>
      </c>
      <c r="Q84" s="87">
        <v>4518689382</v>
      </c>
      <c r="R84" s="284">
        <v>45308</v>
      </c>
      <c r="S84" s="43">
        <v>21000000</v>
      </c>
      <c r="T84" s="88" t="s">
        <v>203</v>
      </c>
      <c r="U84" s="43">
        <v>7633817</v>
      </c>
      <c r="V84" s="43" t="s">
        <v>1660</v>
      </c>
      <c r="W84" s="284">
        <v>45308</v>
      </c>
      <c r="X84" s="284">
        <v>45308</v>
      </c>
      <c r="Y84" s="94" t="s">
        <v>74</v>
      </c>
      <c r="Z84" s="138">
        <v>45457</v>
      </c>
      <c r="AA84" s="54">
        <f t="shared" si="5"/>
        <v>149</v>
      </c>
      <c r="AB84" s="87">
        <v>0</v>
      </c>
      <c r="AC84" s="286">
        <v>0</v>
      </c>
      <c r="AD84" s="87">
        <v>0</v>
      </c>
      <c r="AE84" s="140" t="s">
        <v>74</v>
      </c>
      <c r="AF84" s="54">
        <f t="shared" si="6"/>
        <v>0</v>
      </c>
      <c r="AG84" s="87">
        <v>1</v>
      </c>
      <c r="AH84" s="87">
        <v>15120000</v>
      </c>
      <c r="AI84" s="140">
        <v>45348</v>
      </c>
      <c r="AJ84" s="88">
        <v>0</v>
      </c>
      <c r="AK84" s="92" t="s">
        <v>74</v>
      </c>
      <c r="AL84" s="92" t="s">
        <v>74</v>
      </c>
      <c r="AM84" s="54">
        <f t="shared" si="7"/>
        <v>0</v>
      </c>
      <c r="AN84" s="54">
        <f>+K84+AC84-AH84</f>
        <v>5880000</v>
      </c>
      <c r="AO84" s="88" t="s">
        <v>66</v>
      </c>
      <c r="AP84" s="43">
        <v>21000000</v>
      </c>
      <c r="AQ84" s="88" t="s">
        <v>85</v>
      </c>
      <c r="AR84" s="87">
        <v>0</v>
      </c>
      <c r="AS84" s="96" t="s">
        <v>74</v>
      </c>
      <c r="AT84" s="282">
        <v>5880000</v>
      </c>
      <c r="AU84" s="98">
        <f t="shared" si="8"/>
        <v>0</v>
      </c>
      <c r="AV84" s="241">
        <f t="shared" si="9"/>
        <v>1</v>
      </c>
      <c r="AW84" s="140" t="s">
        <v>74</v>
      </c>
      <c r="AX84" s="88" t="s">
        <v>1097</v>
      </c>
      <c r="AY84" s="43" t="s">
        <v>6925</v>
      </c>
      <c r="AZ84" s="85" t="s">
        <v>66</v>
      </c>
      <c r="BA84" s="85" t="s">
        <v>66</v>
      </c>
    </row>
    <row r="85" spans="2:53" x14ac:dyDescent="0.25">
      <c r="B85" s="85">
        <v>2024</v>
      </c>
      <c r="C85" s="85">
        <v>891780111</v>
      </c>
      <c r="D85" s="86" t="s">
        <v>64</v>
      </c>
      <c r="E85" s="44" t="s">
        <v>6924</v>
      </c>
      <c r="F85" s="87" t="s">
        <v>6923</v>
      </c>
      <c r="G85" s="196">
        <v>0</v>
      </c>
      <c r="H85" s="88" t="s">
        <v>72</v>
      </c>
      <c r="I85" s="86" t="s">
        <v>65</v>
      </c>
      <c r="J85" s="43" t="s">
        <v>6895</v>
      </c>
      <c r="K85" s="43">
        <v>10500000</v>
      </c>
      <c r="L85" s="85" t="s">
        <v>67</v>
      </c>
      <c r="M85" s="43" t="s">
        <v>6922</v>
      </c>
      <c r="N85" s="43">
        <v>1082478213</v>
      </c>
      <c r="O85" s="91">
        <v>14</v>
      </c>
      <c r="P85" s="284">
        <v>45302</v>
      </c>
      <c r="Q85" s="43">
        <v>2126349000</v>
      </c>
      <c r="R85" s="284">
        <v>45308</v>
      </c>
      <c r="S85" s="43">
        <v>10500000</v>
      </c>
      <c r="T85" s="88" t="s">
        <v>203</v>
      </c>
      <c r="U85" s="43">
        <v>7633817</v>
      </c>
      <c r="V85" s="43" t="s">
        <v>1660</v>
      </c>
      <c r="W85" s="284">
        <v>45308</v>
      </c>
      <c r="X85" s="284">
        <v>45308</v>
      </c>
      <c r="Y85" s="94" t="s">
        <v>74</v>
      </c>
      <c r="Z85" s="138">
        <v>45457</v>
      </c>
      <c r="AA85" s="54">
        <f t="shared" si="5"/>
        <v>149</v>
      </c>
      <c r="AB85" s="87">
        <v>0</v>
      </c>
      <c r="AC85" s="286">
        <v>0</v>
      </c>
      <c r="AD85" s="87">
        <v>0</v>
      </c>
      <c r="AE85" s="140" t="s">
        <v>74</v>
      </c>
      <c r="AF85" s="54">
        <f t="shared" si="6"/>
        <v>0</v>
      </c>
      <c r="AG85" s="87">
        <v>0</v>
      </c>
      <c r="AH85" s="87">
        <v>0</v>
      </c>
      <c r="AI85" s="140" t="s">
        <v>74</v>
      </c>
      <c r="AJ85" s="88">
        <v>0</v>
      </c>
      <c r="AK85" s="92" t="s">
        <v>74</v>
      </c>
      <c r="AL85" s="92" t="s">
        <v>74</v>
      </c>
      <c r="AM85" s="54">
        <f t="shared" si="7"/>
        <v>0</v>
      </c>
      <c r="AN85" s="54">
        <f>+K85+AC85-AH85</f>
        <v>10500000</v>
      </c>
      <c r="AO85" s="88" t="s">
        <v>66</v>
      </c>
      <c r="AP85" s="43">
        <v>10500000</v>
      </c>
      <c r="AQ85" s="88" t="s">
        <v>85</v>
      </c>
      <c r="AR85" s="87">
        <v>0</v>
      </c>
      <c r="AS85" s="96" t="s">
        <v>74</v>
      </c>
      <c r="AT85" s="282">
        <v>7420000</v>
      </c>
      <c r="AU85" s="98">
        <f t="shared" si="8"/>
        <v>3080000</v>
      </c>
      <c r="AV85" s="241">
        <f t="shared" si="9"/>
        <v>0.70666666666666667</v>
      </c>
      <c r="AW85" s="140" t="s">
        <v>74</v>
      </c>
      <c r="AX85" s="88" t="s">
        <v>86</v>
      </c>
      <c r="AY85" s="43" t="s">
        <v>6921</v>
      </c>
      <c r="AZ85" s="85" t="s">
        <v>66</v>
      </c>
      <c r="BA85" s="85" t="s">
        <v>66</v>
      </c>
    </row>
    <row r="86" spans="2:53" x14ac:dyDescent="0.25">
      <c r="B86" s="85">
        <v>2024</v>
      </c>
      <c r="C86" s="85">
        <v>891780111</v>
      </c>
      <c r="D86" s="86" t="s">
        <v>64</v>
      </c>
      <c r="E86" s="44" t="s">
        <v>6920</v>
      </c>
      <c r="F86" s="87" t="s">
        <v>6919</v>
      </c>
      <c r="G86" s="196">
        <v>0</v>
      </c>
      <c r="H86" s="88" t="s">
        <v>72</v>
      </c>
      <c r="I86" s="86" t="s">
        <v>65</v>
      </c>
      <c r="J86" s="43" t="s">
        <v>6705</v>
      </c>
      <c r="K86" s="43">
        <v>10780000</v>
      </c>
      <c r="L86" s="85" t="s">
        <v>67</v>
      </c>
      <c r="M86" s="43" t="s">
        <v>6918</v>
      </c>
      <c r="N86" s="43">
        <v>7631755</v>
      </c>
      <c r="O86" s="91">
        <v>14</v>
      </c>
      <c r="P86" s="284">
        <v>45302</v>
      </c>
      <c r="Q86" s="43">
        <v>2126349000</v>
      </c>
      <c r="R86" s="284">
        <v>45308</v>
      </c>
      <c r="S86" s="43">
        <v>10780000</v>
      </c>
      <c r="T86" s="88" t="s">
        <v>203</v>
      </c>
      <c r="U86" s="43">
        <v>85459497</v>
      </c>
      <c r="V86" s="43" t="s">
        <v>1747</v>
      </c>
      <c r="W86" s="284">
        <v>45308</v>
      </c>
      <c r="X86" s="284">
        <v>45308</v>
      </c>
      <c r="Y86" s="94" t="s">
        <v>74</v>
      </c>
      <c r="Z86" s="138">
        <v>45457</v>
      </c>
      <c r="AA86" s="54">
        <f t="shared" si="5"/>
        <v>149</v>
      </c>
      <c r="AB86" s="87">
        <v>0</v>
      </c>
      <c r="AC86" s="286">
        <v>0</v>
      </c>
      <c r="AD86" s="87">
        <v>0</v>
      </c>
      <c r="AE86" s="140" t="s">
        <v>74</v>
      </c>
      <c r="AF86" s="54">
        <f t="shared" si="6"/>
        <v>0</v>
      </c>
      <c r="AG86" s="87">
        <v>0</v>
      </c>
      <c r="AH86" s="87">
        <v>0</v>
      </c>
      <c r="AI86" s="140" t="s">
        <v>74</v>
      </c>
      <c r="AJ86" s="88">
        <v>0</v>
      </c>
      <c r="AK86" s="92" t="s">
        <v>74</v>
      </c>
      <c r="AL86" s="92" t="s">
        <v>74</v>
      </c>
      <c r="AM86" s="54">
        <f t="shared" si="7"/>
        <v>0</v>
      </c>
      <c r="AN86" s="54">
        <f>+K86+AC86-AH86</f>
        <v>10780000</v>
      </c>
      <c r="AO86" s="88" t="s">
        <v>66</v>
      </c>
      <c r="AP86" s="43">
        <v>10780000</v>
      </c>
      <c r="AQ86" s="88" t="s">
        <v>85</v>
      </c>
      <c r="AR86" s="87">
        <v>0</v>
      </c>
      <c r="AS86" s="96" t="s">
        <v>74</v>
      </c>
      <c r="AT86" s="282">
        <v>7700000</v>
      </c>
      <c r="AU86" s="98">
        <f t="shared" si="8"/>
        <v>3080000</v>
      </c>
      <c r="AV86" s="241">
        <f t="shared" si="9"/>
        <v>0.7142857142857143</v>
      </c>
      <c r="AW86" s="140" t="s">
        <v>74</v>
      </c>
      <c r="AX86" s="88" t="s">
        <v>86</v>
      </c>
      <c r="AY86" s="43" t="s">
        <v>6917</v>
      </c>
      <c r="AZ86" s="85" t="s">
        <v>66</v>
      </c>
      <c r="BA86" s="85" t="s">
        <v>66</v>
      </c>
    </row>
    <row r="87" spans="2:53" x14ac:dyDescent="0.25">
      <c r="B87" s="85">
        <v>2024</v>
      </c>
      <c r="C87" s="85">
        <v>891780111</v>
      </c>
      <c r="D87" s="86" t="s">
        <v>64</v>
      </c>
      <c r="E87" s="44" t="s">
        <v>6916</v>
      </c>
      <c r="F87" s="87" t="s">
        <v>6915</v>
      </c>
      <c r="G87" s="196">
        <v>0</v>
      </c>
      <c r="H87" s="88" t="s">
        <v>72</v>
      </c>
      <c r="I87" s="86" t="s">
        <v>65</v>
      </c>
      <c r="J87" s="43" t="s">
        <v>6914</v>
      </c>
      <c r="K87" s="43">
        <v>10500000</v>
      </c>
      <c r="L87" s="85" t="s">
        <v>67</v>
      </c>
      <c r="M87" s="43" t="s">
        <v>6913</v>
      </c>
      <c r="N87" s="43">
        <v>1082983512</v>
      </c>
      <c r="O87" s="91">
        <v>14</v>
      </c>
      <c r="P87" s="284">
        <v>45302</v>
      </c>
      <c r="Q87" s="43">
        <v>2126349000</v>
      </c>
      <c r="R87" s="284">
        <v>45308</v>
      </c>
      <c r="S87" s="43">
        <v>10500000</v>
      </c>
      <c r="T87" s="88" t="s">
        <v>203</v>
      </c>
      <c r="U87" s="43">
        <v>7633817</v>
      </c>
      <c r="V87" s="43" t="s">
        <v>1660</v>
      </c>
      <c r="W87" s="284">
        <v>45308</v>
      </c>
      <c r="X87" s="284">
        <v>45308</v>
      </c>
      <c r="Y87" s="94" t="s">
        <v>74</v>
      </c>
      <c r="Z87" s="138">
        <v>45457</v>
      </c>
      <c r="AA87" s="54">
        <f t="shared" si="5"/>
        <v>149</v>
      </c>
      <c r="AB87" s="87">
        <v>0</v>
      </c>
      <c r="AC87" s="286">
        <v>0</v>
      </c>
      <c r="AD87" s="87">
        <v>0</v>
      </c>
      <c r="AE87" s="140" t="s">
        <v>74</v>
      </c>
      <c r="AF87" s="54">
        <f t="shared" si="6"/>
        <v>0</v>
      </c>
      <c r="AG87" s="87">
        <v>0</v>
      </c>
      <c r="AH87" s="87">
        <v>0</v>
      </c>
      <c r="AI87" s="140" t="s">
        <v>74</v>
      </c>
      <c r="AJ87" s="88">
        <v>0</v>
      </c>
      <c r="AK87" s="92" t="s">
        <v>74</v>
      </c>
      <c r="AL87" s="92" t="s">
        <v>74</v>
      </c>
      <c r="AM87" s="54">
        <f t="shared" si="7"/>
        <v>0</v>
      </c>
      <c r="AN87" s="54">
        <f>+K87+AC87-AH87</f>
        <v>10500000</v>
      </c>
      <c r="AO87" s="88" t="s">
        <v>66</v>
      </c>
      <c r="AP87" s="43">
        <v>10500000</v>
      </c>
      <c r="AQ87" s="88" t="s">
        <v>85</v>
      </c>
      <c r="AR87" s="87">
        <v>0</v>
      </c>
      <c r="AS87" s="96" t="s">
        <v>74</v>
      </c>
      <c r="AT87" s="282">
        <v>7420000</v>
      </c>
      <c r="AU87" s="98">
        <f t="shared" si="8"/>
        <v>3080000</v>
      </c>
      <c r="AV87" s="241">
        <f t="shared" si="9"/>
        <v>0.70666666666666667</v>
      </c>
      <c r="AW87" s="140" t="s">
        <v>74</v>
      </c>
      <c r="AX87" s="88" t="s">
        <v>86</v>
      </c>
      <c r="AY87" s="43" t="s">
        <v>6912</v>
      </c>
      <c r="AZ87" s="85" t="s">
        <v>66</v>
      </c>
      <c r="BA87" s="85" t="s">
        <v>66</v>
      </c>
    </row>
    <row r="88" spans="2:53" x14ac:dyDescent="0.25">
      <c r="B88" s="85">
        <v>2024</v>
      </c>
      <c r="C88" s="85">
        <v>891780111</v>
      </c>
      <c r="D88" s="86" t="s">
        <v>64</v>
      </c>
      <c r="E88" s="44" t="s">
        <v>6911</v>
      </c>
      <c r="F88" s="87" t="s">
        <v>6910</v>
      </c>
      <c r="G88" s="196">
        <v>0</v>
      </c>
      <c r="H88" s="88" t="s">
        <v>72</v>
      </c>
      <c r="I88" s="86" t="s">
        <v>65</v>
      </c>
      <c r="J88" s="43" t="s">
        <v>6909</v>
      </c>
      <c r="K88" s="43">
        <v>10500000</v>
      </c>
      <c r="L88" s="85" t="s">
        <v>67</v>
      </c>
      <c r="M88" s="43" t="s">
        <v>6908</v>
      </c>
      <c r="N88" s="43">
        <v>57298171</v>
      </c>
      <c r="O88" s="91">
        <v>14</v>
      </c>
      <c r="P88" s="284">
        <v>45302</v>
      </c>
      <c r="Q88" s="43">
        <v>2126349000</v>
      </c>
      <c r="R88" s="284">
        <v>45308</v>
      </c>
      <c r="S88" s="43">
        <v>10500000</v>
      </c>
      <c r="T88" s="88" t="s">
        <v>203</v>
      </c>
      <c r="U88" s="43">
        <v>7633817</v>
      </c>
      <c r="V88" s="43" t="s">
        <v>1660</v>
      </c>
      <c r="W88" s="284">
        <v>45308</v>
      </c>
      <c r="X88" s="284">
        <v>45308</v>
      </c>
      <c r="Y88" s="94" t="s">
        <v>74</v>
      </c>
      <c r="Z88" s="138">
        <v>45457</v>
      </c>
      <c r="AA88" s="54">
        <f t="shared" si="5"/>
        <v>149</v>
      </c>
      <c r="AB88" s="87">
        <v>0</v>
      </c>
      <c r="AC88" s="286">
        <v>0</v>
      </c>
      <c r="AD88" s="87">
        <v>0</v>
      </c>
      <c r="AE88" s="140" t="s">
        <v>74</v>
      </c>
      <c r="AF88" s="54">
        <f t="shared" si="6"/>
        <v>0</v>
      </c>
      <c r="AG88" s="87">
        <v>0</v>
      </c>
      <c r="AH88" s="87">
        <v>0</v>
      </c>
      <c r="AI88" s="140" t="s">
        <v>74</v>
      </c>
      <c r="AJ88" s="88">
        <v>0</v>
      </c>
      <c r="AK88" s="92" t="s">
        <v>74</v>
      </c>
      <c r="AL88" s="92" t="s">
        <v>74</v>
      </c>
      <c r="AM88" s="54">
        <f t="shared" si="7"/>
        <v>0</v>
      </c>
      <c r="AN88" s="54">
        <f>+K88+AC88-AH88</f>
        <v>10500000</v>
      </c>
      <c r="AO88" s="88" t="s">
        <v>66</v>
      </c>
      <c r="AP88" s="43">
        <v>10500000</v>
      </c>
      <c r="AQ88" s="88" t="s">
        <v>85</v>
      </c>
      <c r="AR88" s="87">
        <v>0</v>
      </c>
      <c r="AS88" s="96" t="s">
        <v>74</v>
      </c>
      <c r="AT88" s="282">
        <v>7420000</v>
      </c>
      <c r="AU88" s="98">
        <f t="shared" si="8"/>
        <v>3080000</v>
      </c>
      <c r="AV88" s="241">
        <f t="shared" si="9"/>
        <v>0.70666666666666667</v>
      </c>
      <c r="AW88" s="140" t="s">
        <v>74</v>
      </c>
      <c r="AX88" s="88" t="s">
        <v>86</v>
      </c>
      <c r="AY88" s="43" t="s">
        <v>6907</v>
      </c>
      <c r="AZ88" s="85" t="s">
        <v>66</v>
      </c>
      <c r="BA88" s="85" t="s">
        <v>66</v>
      </c>
    </row>
    <row r="89" spans="2:53" x14ac:dyDescent="0.25">
      <c r="B89" s="85">
        <v>2024</v>
      </c>
      <c r="C89" s="85">
        <v>891780111</v>
      </c>
      <c r="D89" s="86" t="s">
        <v>64</v>
      </c>
      <c r="E89" s="88" t="s">
        <v>6906</v>
      </c>
      <c r="F89" s="87" t="s">
        <v>6905</v>
      </c>
      <c r="G89" s="196">
        <v>0</v>
      </c>
      <c r="H89" s="88" t="s">
        <v>72</v>
      </c>
      <c r="I89" s="86" t="s">
        <v>65</v>
      </c>
      <c r="J89" s="87" t="s">
        <v>6904</v>
      </c>
      <c r="K89" s="87">
        <v>10500000</v>
      </c>
      <c r="L89" s="85" t="s">
        <v>67</v>
      </c>
      <c r="M89" s="87" t="s">
        <v>6903</v>
      </c>
      <c r="N89" s="87">
        <v>1007558518</v>
      </c>
      <c r="O89" s="91">
        <v>14</v>
      </c>
      <c r="P89" s="138">
        <v>45302</v>
      </c>
      <c r="Q89" s="87">
        <v>2126349000</v>
      </c>
      <c r="R89" s="138">
        <v>45308</v>
      </c>
      <c r="S89" s="87">
        <v>10500000</v>
      </c>
      <c r="T89" s="88" t="s">
        <v>203</v>
      </c>
      <c r="U89" s="87">
        <v>57297693</v>
      </c>
      <c r="V89" s="87" t="s">
        <v>6101</v>
      </c>
      <c r="W89" s="138">
        <v>45308</v>
      </c>
      <c r="X89" s="138">
        <v>45308</v>
      </c>
      <c r="Y89" s="94" t="s">
        <v>74</v>
      </c>
      <c r="Z89" s="138">
        <v>45457</v>
      </c>
      <c r="AA89" s="93">
        <f t="shared" si="5"/>
        <v>149</v>
      </c>
      <c r="AB89" s="87">
        <v>1</v>
      </c>
      <c r="AC89" s="286">
        <v>1400000</v>
      </c>
      <c r="AD89" s="87">
        <v>0</v>
      </c>
      <c r="AE89" s="140" t="s">
        <v>74</v>
      </c>
      <c r="AF89" s="93">
        <f t="shared" si="6"/>
        <v>0</v>
      </c>
      <c r="AG89" s="87">
        <v>0</v>
      </c>
      <c r="AH89" s="87">
        <v>0</v>
      </c>
      <c r="AI89" s="140" t="s">
        <v>74</v>
      </c>
      <c r="AJ89" s="88">
        <v>0</v>
      </c>
      <c r="AK89" s="92" t="s">
        <v>74</v>
      </c>
      <c r="AL89" s="92" t="s">
        <v>74</v>
      </c>
      <c r="AM89" s="93">
        <f t="shared" si="7"/>
        <v>0</v>
      </c>
      <c r="AN89" s="93">
        <f>+K89+AC89-AH89</f>
        <v>11900000</v>
      </c>
      <c r="AO89" s="88" t="s">
        <v>66</v>
      </c>
      <c r="AP89" s="87">
        <v>10500000</v>
      </c>
      <c r="AQ89" s="88" t="s">
        <v>85</v>
      </c>
      <c r="AR89" s="87">
        <v>0</v>
      </c>
      <c r="AS89" s="96" t="s">
        <v>74</v>
      </c>
      <c r="AT89" s="282">
        <v>8150000</v>
      </c>
      <c r="AU89" s="126">
        <f t="shared" si="8"/>
        <v>3750000</v>
      </c>
      <c r="AV89" s="99">
        <f t="shared" si="9"/>
        <v>0.68487394957983194</v>
      </c>
      <c r="AW89" s="140" t="s">
        <v>74</v>
      </c>
      <c r="AX89" s="88" t="s">
        <v>86</v>
      </c>
      <c r="AY89" s="87" t="s">
        <v>6902</v>
      </c>
      <c r="AZ89" s="85" t="s">
        <v>66</v>
      </c>
      <c r="BA89" s="85" t="s">
        <v>66</v>
      </c>
    </row>
    <row r="90" spans="2:53" x14ac:dyDescent="0.25">
      <c r="B90" s="85">
        <v>2024</v>
      </c>
      <c r="C90" s="85">
        <v>891780111</v>
      </c>
      <c r="D90" s="86" t="s">
        <v>64</v>
      </c>
      <c r="E90" s="44" t="s">
        <v>6901</v>
      </c>
      <c r="F90" s="87" t="s">
        <v>6900</v>
      </c>
      <c r="G90" s="196">
        <v>0</v>
      </c>
      <c r="H90" s="88" t="s">
        <v>72</v>
      </c>
      <c r="I90" s="86" t="s">
        <v>65</v>
      </c>
      <c r="J90" s="43" t="s">
        <v>6895</v>
      </c>
      <c r="K90" s="43">
        <v>10500000</v>
      </c>
      <c r="L90" s="85" t="s">
        <v>67</v>
      </c>
      <c r="M90" s="43" t="s">
        <v>6899</v>
      </c>
      <c r="N90" s="43">
        <v>7634703</v>
      </c>
      <c r="O90" s="91">
        <v>14</v>
      </c>
      <c r="P90" s="284">
        <v>45302</v>
      </c>
      <c r="Q90" s="43">
        <v>2126349000</v>
      </c>
      <c r="R90" s="284">
        <v>45308</v>
      </c>
      <c r="S90" s="43">
        <v>10500000</v>
      </c>
      <c r="T90" s="88" t="s">
        <v>203</v>
      </c>
      <c r="U90" s="43">
        <v>7633817</v>
      </c>
      <c r="V90" s="43" t="s">
        <v>1660</v>
      </c>
      <c r="W90" s="284">
        <v>45308</v>
      </c>
      <c r="X90" s="284">
        <v>45308</v>
      </c>
      <c r="Y90" s="94" t="s">
        <v>74</v>
      </c>
      <c r="Z90" s="138">
        <v>45457</v>
      </c>
      <c r="AA90" s="54">
        <f t="shared" si="5"/>
        <v>149</v>
      </c>
      <c r="AB90" s="87">
        <v>0</v>
      </c>
      <c r="AC90" s="286">
        <v>0</v>
      </c>
      <c r="AD90" s="87">
        <v>0</v>
      </c>
      <c r="AE90" s="140" t="s">
        <v>74</v>
      </c>
      <c r="AF90" s="54">
        <f t="shared" si="6"/>
        <v>0</v>
      </c>
      <c r="AG90" s="87">
        <v>0</v>
      </c>
      <c r="AH90" s="87">
        <v>0</v>
      </c>
      <c r="AI90" s="140" t="s">
        <v>74</v>
      </c>
      <c r="AJ90" s="88">
        <v>0</v>
      </c>
      <c r="AK90" s="92" t="s">
        <v>74</v>
      </c>
      <c r="AL90" s="92" t="s">
        <v>74</v>
      </c>
      <c r="AM90" s="54">
        <f t="shared" si="7"/>
        <v>0</v>
      </c>
      <c r="AN90" s="54">
        <f>+K90+AC90-AH90</f>
        <v>10500000</v>
      </c>
      <c r="AO90" s="88" t="s">
        <v>66</v>
      </c>
      <c r="AP90" s="43">
        <v>10500000</v>
      </c>
      <c r="AQ90" s="88" t="s">
        <v>85</v>
      </c>
      <c r="AR90" s="87">
        <v>0</v>
      </c>
      <c r="AS90" s="96" t="s">
        <v>74</v>
      </c>
      <c r="AT90" s="282">
        <v>7420000</v>
      </c>
      <c r="AU90" s="98">
        <f t="shared" si="8"/>
        <v>3080000</v>
      </c>
      <c r="AV90" s="241">
        <f t="shared" si="9"/>
        <v>0.70666666666666667</v>
      </c>
      <c r="AW90" s="140" t="s">
        <v>74</v>
      </c>
      <c r="AX90" s="88" t="s">
        <v>86</v>
      </c>
      <c r="AY90" s="43" t="s">
        <v>6898</v>
      </c>
      <c r="AZ90" s="85" t="s">
        <v>66</v>
      </c>
      <c r="BA90" s="85" t="s">
        <v>66</v>
      </c>
    </row>
    <row r="91" spans="2:53" x14ac:dyDescent="0.25">
      <c r="B91" s="85">
        <v>2024</v>
      </c>
      <c r="C91" s="85">
        <v>891780111</v>
      </c>
      <c r="D91" s="86" t="s">
        <v>64</v>
      </c>
      <c r="E91" s="44" t="s">
        <v>6897</v>
      </c>
      <c r="F91" s="87" t="s">
        <v>6896</v>
      </c>
      <c r="G91" s="196">
        <v>0</v>
      </c>
      <c r="H91" s="88" t="s">
        <v>72</v>
      </c>
      <c r="I91" s="86" t="s">
        <v>65</v>
      </c>
      <c r="J91" s="43" t="s">
        <v>6895</v>
      </c>
      <c r="K91" s="43">
        <v>10500000</v>
      </c>
      <c r="L91" s="85" t="s">
        <v>67</v>
      </c>
      <c r="M91" s="43" t="s">
        <v>6894</v>
      </c>
      <c r="N91" s="43">
        <v>84456714</v>
      </c>
      <c r="O91" s="91">
        <v>14</v>
      </c>
      <c r="P91" s="284">
        <v>45302</v>
      </c>
      <c r="Q91" s="43">
        <v>2126349000</v>
      </c>
      <c r="R91" s="284">
        <v>45308</v>
      </c>
      <c r="S91" s="43">
        <v>10500000</v>
      </c>
      <c r="T91" s="88" t="s">
        <v>203</v>
      </c>
      <c r="U91" s="43">
        <v>7633817</v>
      </c>
      <c r="V91" s="43" t="s">
        <v>1660</v>
      </c>
      <c r="W91" s="284">
        <v>45308</v>
      </c>
      <c r="X91" s="284">
        <v>45308</v>
      </c>
      <c r="Y91" s="94" t="s">
        <v>74</v>
      </c>
      <c r="Z91" s="138">
        <v>45457</v>
      </c>
      <c r="AA91" s="54">
        <f t="shared" si="5"/>
        <v>149</v>
      </c>
      <c r="AB91" s="87">
        <v>0</v>
      </c>
      <c r="AC91" s="286">
        <v>0</v>
      </c>
      <c r="AD91" s="87">
        <v>0</v>
      </c>
      <c r="AE91" s="140" t="s">
        <v>74</v>
      </c>
      <c r="AF91" s="54">
        <f t="shared" si="6"/>
        <v>0</v>
      </c>
      <c r="AG91" s="87">
        <v>0</v>
      </c>
      <c r="AH91" s="87">
        <v>0</v>
      </c>
      <c r="AI91" s="140" t="s">
        <v>74</v>
      </c>
      <c r="AJ91" s="88">
        <v>0</v>
      </c>
      <c r="AK91" s="92" t="s">
        <v>74</v>
      </c>
      <c r="AL91" s="92" t="s">
        <v>74</v>
      </c>
      <c r="AM91" s="54">
        <f t="shared" si="7"/>
        <v>0</v>
      </c>
      <c r="AN91" s="54">
        <f>+K91+AC91-AH91</f>
        <v>10500000</v>
      </c>
      <c r="AO91" s="88" t="s">
        <v>66</v>
      </c>
      <c r="AP91" s="43">
        <v>10500000</v>
      </c>
      <c r="AQ91" s="88" t="s">
        <v>85</v>
      </c>
      <c r="AR91" s="87">
        <v>0</v>
      </c>
      <c r="AS91" s="96" t="s">
        <v>74</v>
      </c>
      <c r="AT91" s="282">
        <v>7420000</v>
      </c>
      <c r="AU91" s="98">
        <f t="shared" si="8"/>
        <v>3080000</v>
      </c>
      <c r="AV91" s="241">
        <f t="shared" si="9"/>
        <v>0.70666666666666667</v>
      </c>
      <c r="AW91" s="140" t="s">
        <v>74</v>
      </c>
      <c r="AX91" s="88" t="s">
        <v>86</v>
      </c>
      <c r="AY91" s="43" t="s">
        <v>6893</v>
      </c>
      <c r="AZ91" s="85" t="s">
        <v>66</v>
      </c>
      <c r="BA91" s="85" t="s">
        <v>66</v>
      </c>
    </row>
    <row r="92" spans="2:53" x14ac:dyDescent="0.25">
      <c r="B92" s="85">
        <v>2024</v>
      </c>
      <c r="C92" s="85">
        <v>891780111</v>
      </c>
      <c r="D92" s="86" t="s">
        <v>64</v>
      </c>
      <c r="E92" s="44" t="s">
        <v>6892</v>
      </c>
      <c r="F92" s="87" t="s">
        <v>6891</v>
      </c>
      <c r="G92" s="196">
        <v>0</v>
      </c>
      <c r="H92" s="88" t="s">
        <v>72</v>
      </c>
      <c r="I92" s="86" t="s">
        <v>65</v>
      </c>
      <c r="J92" s="43" t="s">
        <v>6890</v>
      </c>
      <c r="K92" s="43">
        <v>10780000</v>
      </c>
      <c r="L92" s="85" t="s">
        <v>67</v>
      </c>
      <c r="M92" s="43" t="s">
        <v>6889</v>
      </c>
      <c r="N92" s="43">
        <v>85476117</v>
      </c>
      <c r="O92" s="91">
        <v>14</v>
      </c>
      <c r="P92" s="284">
        <v>45302</v>
      </c>
      <c r="Q92" s="43">
        <v>2126349000</v>
      </c>
      <c r="R92" s="284">
        <v>45308</v>
      </c>
      <c r="S92" s="43">
        <v>10780000</v>
      </c>
      <c r="T92" s="88" t="s">
        <v>203</v>
      </c>
      <c r="U92" s="43">
        <v>85459497</v>
      </c>
      <c r="V92" s="43" t="s">
        <v>1747</v>
      </c>
      <c r="W92" s="284">
        <v>45308</v>
      </c>
      <c r="X92" s="284">
        <v>45308</v>
      </c>
      <c r="Y92" s="94" t="s">
        <v>74</v>
      </c>
      <c r="Z92" s="138">
        <v>45457</v>
      </c>
      <c r="AA92" s="54">
        <f t="shared" si="5"/>
        <v>149</v>
      </c>
      <c r="AB92" s="87">
        <v>0</v>
      </c>
      <c r="AC92" s="286">
        <v>0</v>
      </c>
      <c r="AD92" s="87">
        <v>0</v>
      </c>
      <c r="AE92" s="140" t="s">
        <v>74</v>
      </c>
      <c r="AF92" s="54">
        <f t="shared" si="6"/>
        <v>0</v>
      </c>
      <c r="AG92" s="87">
        <v>0</v>
      </c>
      <c r="AH92" s="87">
        <v>0</v>
      </c>
      <c r="AI92" s="140" t="s">
        <v>74</v>
      </c>
      <c r="AJ92" s="88">
        <v>0</v>
      </c>
      <c r="AK92" s="92" t="s">
        <v>74</v>
      </c>
      <c r="AL92" s="92" t="s">
        <v>74</v>
      </c>
      <c r="AM92" s="54">
        <f t="shared" si="7"/>
        <v>0</v>
      </c>
      <c r="AN92" s="54">
        <f>+K92+AC92-AH92</f>
        <v>10780000</v>
      </c>
      <c r="AO92" s="88" t="s">
        <v>66</v>
      </c>
      <c r="AP92" s="43">
        <v>10780000</v>
      </c>
      <c r="AQ92" s="88" t="s">
        <v>85</v>
      </c>
      <c r="AR92" s="87">
        <v>0</v>
      </c>
      <c r="AS92" s="96" t="s">
        <v>74</v>
      </c>
      <c r="AT92" s="282">
        <v>7700000</v>
      </c>
      <c r="AU92" s="98">
        <f t="shared" si="8"/>
        <v>3080000</v>
      </c>
      <c r="AV92" s="241">
        <f t="shared" si="9"/>
        <v>0.7142857142857143</v>
      </c>
      <c r="AW92" s="140" t="s">
        <v>74</v>
      </c>
      <c r="AX92" s="88" t="s">
        <v>86</v>
      </c>
      <c r="AY92" s="43" t="s">
        <v>6888</v>
      </c>
      <c r="AZ92" s="85" t="s">
        <v>66</v>
      </c>
      <c r="BA92" s="85" t="s">
        <v>66</v>
      </c>
    </row>
    <row r="93" spans="2:53" x14ac:dyDescent="0.25">
      <c r="B93" s="85">
        <v>2024</v>
      </c>
      <c r="C93" s="85">
        <v>891780111</v>
      </c>
      <c r="D93" s="86" t="s">
        <v>64</v>
      </c>
      <c r="E93" s="44" t="s">
        <v>6887</v>
      </c>
      <c r="F93" s="87" t="s">
        <v>6886</v>
      </c>
      <c r="G93" s="196">
        <v>0</v>
      </c>
      <c r="H93" s="88" t="s">
        <v>72</v>
      </c>
      <c r="I93" s="86" t="s">
        <v>65</v>
      </c>
      <c r="J93" s="43" t="s">
        <v>6710</v>
      </c>
      <c r="K93" s="43">
        <v>10780000</v>
      </c>
      <c r="L93" s="85" t="s">
        <v>67</v>
      </c>
      <c r="M93" s="43" t="s">
        <v>6885</v>
      </c>
      <c r="N93" s="43">
        <v>85455874</v>
      </c>
      <c r="O93" s="91">
        <v>14</v>
      </c>
      <c r="P93" s="284">
        <v>45302</v>
      </c>
      <c r="Q93" s="43">
        <v>2126349000</v>
      </c>
      <c r="R93" s="284">
        <v>45308</v>
      </c>
      <c r="S93" s="43">
        <v>10780000</v>
      </c>
      <c r="T93" s="88" t="s">
        <v>203</v>
      </c>
      <c r="U93" s="43">
        <v>85459497</v>
      </c>
      <c r="V93" s="43" t="s">
        <v>1747</v>
      </c>
      <c r="W93" s="284">
        <v>45308</v>
      </c>
      <c r="X93" s="284">
        <v>45308</v>
      </c>
      <c r="Y93" s="94" t="s">
        <v>74</v>
      </c>
      <c r="Z93" s="138">
        <v>45457</v>
      </c>
      <c r="AA93" s="54">
        <f t="shared" si="5"/>
        <v>149</v>
      </c>
      <c r="AB93" s="87">
        <v>0</v>
      </c>
      <c r="AC93" s="286">
        <v>0</v>
      </c>
      <c r="AD93" s="87">
        <v>0</v>
      </c>
      <c r="AE93" s="140" t="s">
        <v>74</v>
      </c>
      <c r="AF93" s="54">
        <f t="shared" si="6"/>
        <v>0</v>
      </c>
      <c r="AG93" s="87">
        <v>0</v>
      </c>
      <c r="AH93" s="87">
        <v>0</v>
      </c>
      <c r="AI93" s="140" t="s">
        <v>74</v>
      </c>
      <c r="AJ93" s="88">
        <v>0</v>
      </c>
      <c r="AK93" s="92" t="s">
        <v>74</v>
      </c>
      <c r="AL93" s="92" t="s">
        <v>74</v>
      </c>
      <c r="AM93" s="54">
        <f t="shared" si="7"/>
        <v>0</v>
      </c>
      <c r="AN93" s="54">
        <f>+K93+AC93-AH93</f>
        <v>10780000</v>
      </c>
      <c r="AO93" s="88" t="s">
        <v>66</v>
      </c>
      <c r="AP93" s="43">
        <v>10780000</v>
      </c>
      <c r="AQ93" s="88" t="s">
        <v>85</v>
      </c>
      <c r="AR93" s="87">
        <v>0</v>
      </c>
      <c r="AS93" s="96" t="s">
        <v>74</v>
      </c>
      <c r="AT93" s="282">
        <v>7700000</v>
      </c>
      <c r="AU93" s="98">
        <f t="shared" si="8"/>
        <v>3080000</v>
      </c>
      <c r="AV93" s="241">
        <f t="shared" si="9"/>
        <v>0.7142857142857143</v>
      </c>
      <c r="AW93" s="140" t="s">
        <v>74</v>
      </c>
      <c r="AX93" s="88" t="s">
        <v>86</v>
      </c>
      <c r="AY93" s="43" t="s">
        <v>6884</v>
      </c>
      <c r="AZ93" s="85" t="s">
        <v>66</v>
      </c>
      <c r="BA93" s="85" t="s">
        <v>66</v>
      </c>
    </row>
    <row r="94" spans="2:53" x14ac:dyDescent="0.25">
      <c r="B94" s="85">
        <v>2024</v>
      </c>
      <c r="C94" s="85">
        <v>891780111</v>
      </c>
      <c r="D94" s="86" t="s">
        <v>64</v>
      </c>
      <c r="E94" s="44" t="s">
        <v>6883</v>
      </c>
      <c r="F94" s="87" t="s">
        <v>6882</v>
      </c>
      <c r="G94" s="196">
        <v>0</v>
      </c>
      <c r="H94" s="88" t="s">
        <v>72</v>
      </c>
      <c r="I94" s="86" t="s">
        <v>65</v>
      </c>
      <c r="J94" s="43" t="s">
        <v>6881</v>
      </c>
      <c r="K94" s="43">
        <v>12833000</v>
      </c>
      <c r="L94" s="85" t="s">
        <v>67</v>
      </c>
      <c r="M94" s="43" t="s">
        <v>6880</v>
      </c>
      <c r="N94" s="43">
        <v>57466567</v>
      </c>
      <c r="O94" s="91">
        <v>14</v>
      </c>
      <c r="P94" s="284">
        <v>45302</v>
      </c>
      <c r="Q94" s="43">
        <v>2126349000</v>
      </c>
      <c r="R94" s="284">
        <v>45308</v>
      </c>
      <c r="S94" s="43">
        <v>12833000</v>
      </c>
      <c r="T94" s="88" t="s">
        <v>203</v>
      </c>
      <c r="U94" s="43">
        <v>57444673</v>
      </c>
      <c r="V94" s="43" t="s">
        <v>1985</v>
      </c>
      <c r="W94" s="284">
        <v>45308</v>
      </c>
      <c r="X94" s="284">
        <v>45308</v>
      </c>
      <c r="Y94" s="94" t="s">
        <v>74</v>
      </c>
      <c r="Z94" s="138">
        <v>45457</v>
      </c>
      <c r="AA94" s="54">
        <f t="shared" si="5"/>
        <v>149</v>
      </c>
      <c r="AB94" s="87">
        <v>0</v>
      </c>
      <c r="AC94" s="286">
        <v>0</v>
      </c>
      <c r="AD94" s="87">
        <v>0</v>
      </c>
      <c r="AE94" s="140" t="s">
        <v>74</v>
      </c>
      <c r="AF94" s="54">
        <f t="shared" si="6"/>
        <v>0</v>
      </c>
      <c r="AG94" s="87">
        <v>0</v>
      </c>
      <c r="AH94" s="87">
        <v>0</v>
      </c>
      <c r="AI94" s="140" t="s">
        <v>74</v>
      </c>
      <c r="AJ94" s="88">
        <v>0</v>
      </c>
      <c r="AK94" s="92" t="s">
        <v>74</v>
      </c>
      <c r="AL94" s="92" t="s">
        <v>74</v>
      </c>
      <c r="AM94" s="54">
        <f t="shared" si="7"/>
        <v>0</v>
      </c>
      <c r="AN94" s="54">
        <f>+K94+AC94-AH94</f>
        <v>12833000</v>
      </c>
      <c r="AO94" s="88" t="s">
        <v>66</v>
      </c>
      <c r="AP94" s="43">
        <v>12833000</v>
      </c>
      <c r="AQ94" s="88" t="s">
        <v>85</v>
      </c>
      <c r="AR94" s="87">
        <v>0</v>
      </c>
      <c r="AS94" s="96" t="s">
        <v>74</v>
      </c>
      <c r="AT94" s="282">
        <v>9167000</v>
      </c>
      <c r="AU94" s="98">
        <f t="shared" si="8"/>
        <v>3666000</v>
      </c>
      <c r="AV94" s="241">
        <f t="shared" si="9"/>
        <v>0.71433024234395703</v>
      </c>
      <c r="AW94" s="140" t="s">
        <v>74</v>
      </c>
      <c r="AX94" s="88" t="s">
        <v>86</v>
      </c>
      <c r="AY94" s="43" t="s">
        <v>6879</v>
      </c>
      <c r="AZ94" s="85" t="s">
        <v>66</v>
      </c>
      <c r="BA94" s="85" t="s">
        <v>66</v>
      </c>
    </row>
    <row r="95" spans="2:53" x14ac:dyDescent="0.25">
      <c r="B95" s="85">
        <v>2024</v>
      </c>
      <c r="C95" s="85">
        <v>891780111</v>
      </c>
      <c r="D95" s="86" t="s">
        <v>64</v>
      </c>
      <c r="E95" s="88" t="s">
        <v>6878</v>
      </c>
      <c r="F95" s="87" t="s">
        <v>6877</v>
      </c>
      <c r="G95" s="196">
        <v>0</v>
      </c>
      <c r="H95" s="88" t="s">
        <v>72</v>
      </c>
      <c r="I95" s="86" t="s">
        <v>65</v>
      </c>
      <c r="J95" s="87" t="s">
        <v>6876</v>
      </c>
      <c r="K95" s="87">
        <v>12500000</v>
      </c>
      <c r="L95" s="85" t="s">
        <v>67</v>
      </c>
      <c r="M95" s="87" t="s">
        <v>6875</v>
      </c>
      <c r="N95" s="87">
        <v>7144425</v>
      </c>
      <c r="O95" s="91">
        <v>14</v>
      </c>
      <c r="P95" s="138">
        <v>45302</v>
      </c>
      <c r="Q95" s="87">
        <v>2126349000</v>
      </c>
      <c r="R95" s="138">
        <v>45308</v>
      </c>
      <c r="S95" s="87">
        <v>12500000</v>
      </c>
      <c r="T95" s="88" t="s">
        <v>203</v>
      </c>
      <c r="U95" s="87">
        <v>57297693</v>
      </c>
      <c r="V95" s="87" t="s">
        <v>6101</v>
      </c>
      <c r="W95" s="138">
        <v>45308</v>
      </c>
      <c r="X95" s="138">
        <v>45308</v>
      </c>
      <c r="Y95" s="94" t="s">
        <v>74</v>
      </c>
      <c r="Z95" s="138">
        <v>45457</v>
      </c>
      <c r="AA95" s="93">
        <f t="shared" si="5"/>
        <v>149</v>
      </c>
      <c r="AB95" s="87">
        <v>1</v>
      </c>
      <c r="AC95" s="286">
        <v>900000</v>
      </c>
      <c r="AD95" s="87">
        <v>0</v>
      </c>
      <c r="AE95" s="140" t="s">
        <v>74</v>
      </c>
      <c r="AF95" s="93">
        <f t="shared" si="6"/>
        <v>0</v>
      </c>
      <c r="AG95" s="87">
        <v>0</v>
      </c>
      <c r="AH95" s="87">
        <v>0</v>
      </c>
      <c r="AI95" s="140" t="s">
        <v>74</v>
      </c>
      <c r="AJ95" s="88">
        <v>0</v>
      </c>
      <c r="AK95" s="92" t="s">
        <v>74</v>
      </c>
      <c r="AL95" s="92" t="s">
        <v>74</v>
      </c>
      <c r="AM95" s="93">
        <f t="shared" si="7"/>
        <v>0</v>
      </c>
      <c r="AN95" s="93">
        <f>+K95+AC95-AH95</f>
        <v>13400000</v>
      </c>
      <c r="AO95" s="88" t="s">
        <v>66</v>
      </c>
      <c r="AP95" s="87">
        <v>12500000</v>
      </c>
      <c r="AQ95" s="88" t="s">
        <v>85</v>
      </c>
      <c r="AR95" s="87">
        <v>0</v>
      </c>
      <c r="AS95" s="96" t="s">
        <v>74</v>
      </c>
      <c r="AT95" s="282">
        <v>9350000</v>
      </c>
      <c r="AU95" s="126">
        <f t="shared" si="8"/>
        <v>4050000</v>
      </c>
      <c r="AV95" s="99">
        <f t="shared" si="9"/>
        <v>0.69776119402985071</v>
      </c>
      <c r="AW95" s="140" t="s">
        <v>74</v>
      </c>
      <c r="AX95" s="88" t="s">
        <v>86</v>
      </c>
      <c r="AY95" s="87" t="s">
        <v>6874</v>
      </c>
      <c r="AZ95" s="85" t="s">
        <v>66</v>
      </c>
      <c r="BA95" s="85" t="s">
        <v>66</v>
      </c>
    </row>
    <row r="96" spans="2:53" x14ac:dyDescent="0.25">
      <c r="B96" s="85">
        <v>2024</v>
      </c>
      <c r="C96" s="85">
        <v>891780111</v>
      </c>
      <c r="D96" s="86" t="s">
        <v>64</v>
      </c>
      <c r="E96" s="44" t="s">
        <v>6873</v>
      </c>
      <c r="F96" s="87" t="s">
        <v>6872</v>
      </c>
      <c r="G96" s="196">
        <v>0</v>
      </c>
      <c r="H96" s="88" t="s">
        <v>72</v>
      </c>
      <c r="I96" s="86" t="s">
        <v>65</v>
      </c>
      <c r="J96" s="43" t="s">
        <v>6871</v>
      </c>
      <c r="K96" s="43">
        <v>10780000</v>
      </c>
      <c r="L96" s="85" t="s">
        <v>67</v>
      </c>
      <c r="M96" s="43" t="s">
        <v>6870</v>
      </c>
      <c r="N96" s="43">
        <v>1119816783</v>
      </c>
      <c r="O96" s="91">
        <v>14</v>
      </c>
      <c r="P96" s="284">
        <v>45302</v>
      </c>
      <c r="Q96" s="43">
        <v>2126349000</v>
      </c>
      <c r="R96" s="284">
        <v>45308</v>
      </c>
      <c r="S96" s="43">
        <v>10780000</v>
      </c>
      <c r="T96" s="88" t="s">
        <v>203</v>
      </c>
      <c r="U96" s="43">
        <v>7631392</v>
      </c>
      <c r="V96" s="43" t="s">
        <v>4192</v>
      </c>
      <c r="W96" s="284">
        <v>45308</v>
      </c>
      <c r="X96" s="284">
        <v>45308</v>
      </c>
      <c r="Y96" s="94" t="s">
        <v>74</v>
      </c>
      <c r="Z96" s="138">
        <v>45457</v>
      </c>
      <c r="AA96" s="54">
        <f t="shared" si="5"/>
        <v>149</v>
      </c>
      <c r="AB96" s="87">
        <v>0</v>
      </c>
      <c r="AC96" s="286">
        <v>0</v>
      </c>
      <c r="AD96" s="87">
        <v>0</v>
      </c>
      <c r="AE96" s="140" t="s">
        <v>74</v>
      </c>
      <c r="AF96" s="54">
        <f t="shared" si="6"/>
        <v>0</v>
      </c>
      <c r="AG96" s="87">
        <v>0</v>
      </c>
      <c r="AH96" s="87">
        <v>0</v>
      </c>
      <c r="AI96" s="140" t="s">
        <v>74</v>
      </c>
      <c r="AJ96" s="88">
        <v>0</v>
      </c>
      <c r="AK96" s="92" t="s">
        <v>74</v>
      </c>
      <c r="AL96" s="92" t="s">
        <v>74</v>
      </c>
      <c r="AM96" s="54">
        <f t="shared" si="7"/>
        <v>0</v>
      </c>
      <c r="AN96" s="54">
        <f>+K96+AC96-AH96</f>
        <v>10780000</v>
      </c>
      <c r="AO96" s="88" t="s">
        <v>66</v>
      </c>
      <c r="AP96" s="43">
        <v>10780000</v>
      </c>
      <c r="AQ96" s="88" t="s">
        <v>85</v>
      </c>
      <c r="AR96" s="87">
        <v>0</v>
      </c>
      <c r="AS96" s="96" t="s">
        <v>74</v>
      </c>
      <c r="AT96" s="282">
        <v>7700000</v>
      </c>
      <c r="AU96" s="98">
        <f t="shared" si="8"/>
        <v>3080000</v>
      </c>
      <c r="AV96" s="241">
        <f t="shared" si="9"/>
        <v>0.7142857142857143</v>
      </c>
      <c r="AW96" s="140" t="s">
        <v>74</v>
      </c>
      <c r="AX96" s="88" t="s">
        <v>86</v>
      </c>
      <c r="AY96" s="43" t="s">
        <v>6869</v>
      </c>
      <c r="AZ96" s="85" t="s">
        <v>66</v>
      </c>
      <c r="BA96" s="85" t="s">
        <v>66</v>
      </c>
    </row>
    <row r="97" spans="2:53" x14ac:dyDescent="0.25">
      <c r="B97" s="85">
        <v>2024</v>
      </c>
      <c r="C97" s="85">
        <v>891780111</v>
      </c>
      <c r="D97" s="86" t="s">
        <v>64</v>
      </c>
      <c r="E97" s="44" t="s">
        <v>6868</v>
      </c>
      <c r="F97" s="87" t="s">
        <v>6867</v>
      </c>
      <c r="G97" s="196">
        <v>0</v>
      </c>
      <c r="H97" s="88" t="s">
        <v>72</v>
      </c>
      <c r="I97" s="86" t="s">
        <v>65</v>
      </c>
      <c r="J97" s="43" t="s">
        <v>6866</v>
      </c>
      <c r="K97" s="43">
        <v>18480000</v>
      </c>
      <c r="L97" s="85" t="s">
        <v>67</v>
      </c>
      <c r="M97" s="43" t="s">
        <v>6865</v>
      </c>
      <c r="N97" s="43">
        <v>43760150</v>
      </c>
      <c r="O97" s="91">
        <v>13</v>
      </c>
      <c r="P97" s="140">
        <v>45302</v>
      </c>
      <c r="Q97" s="87">
        <v>4518689382</v>
      </c>
      <c r="R97" s="284">
        <v>45308</v>
      </c>
      <c r="S97" s="43">
        <v>18480000</v>
      </c>
      <c r="T97" s="88" t="s">
        <v>203</v>
      </c>
      <c r="U97" s="43">
        <v>93400727</v>
      </c>
      <c r="V97" s="43" t="s">
        <v>4334</v>
      </c>
      <c r="W97" s="284">
        <v>45308</v>
      </c>
      <c r="X97" s="284">
        <v>45308</v>
      </c>
      <c r="Y97" s="94" t="s">
        <v>74</v>
      </c>
      <c r="Z97" s="138">
        <v>45457</v>
      </c>
      <c r="AA97" s="54">
        <f t="shared" si="5"/>
        <v>149</v>
      </c>
      <c r="AB97" s="87">
        <v>0</v>
      </c>
      <c r="AC97" s="286">
        <v>0</v>
      </c>
      <c r="AD97" s="87">
        <v>0</v>
      </c>
      <c r="AE97" s="140" t="s">
        <v>74</v>
      </c>
      <c r="AF97" s="54">
        <f t="shared" si="6"/>
        <v>0</v>
      </c>
      <c r="AG97" s="87">
        <v>0</v>
      </c>
      <c r="AH97" s="87">
        <v>0</v>
      </c>
      <c r="AI97" s="140" t="s">
        <v>74</v>
      </c>
      <c r="AJ97" s="88">
        <v>0</v>
      </c>
      <c r="AK97" s="92" t="s">
        <v>74</v>
      </c>
      <c r="AL97" s="92" t="s">
        <v>74</v>
      </c>
      <c r="AM97" s="54">
        <f t="shared" si="7"/>
        <v>0</v>
      </c>
      <c r="AN97" s="54">
        <f>+K97+AC97-AH97</f>
        <v>18480000</v>
      </c>
      <c r="AO97" s="88" t="s">
        <v>66</v>
      </c>
      <c r="AP97" s="43">
        <v>18480000</v>
      </c>
      <c r="AQ97" s="88" t="s">
        <v>85</v>
      </c>
      <c r="AR97" s="87">
        <v>0</v>
      </c>
      <c r="AS97" s="96" t="s">
        <v>74</v>
      </c>
      <c r="AT97" s="282">
        <v>13200000</v>
      </c>
      <c r="AU97" s="98">
        <f t="shared" si="8"/>
        <v>5280000</v>
      </c>
      <c r="AV97" s="241">
        <f t="shared" si="9"/>
        <v>0.7142857142857143</v>
      </c>
      <c r="AW97" s="140" t="s">
        <v>74</v>
      </c>
      <c r="AX97" s="88" t="s">
        <v>86</v>
      </c>
      <c r="AY97" s="43" t="s">
        <v>6864</v>
      </c>
      <c r="AZ97" s="85" t="s">
        <v>66</v>
      </c>
      <c r="BA97" s="85" t="s">
        <v>66</v>
      </c>
    </row>
    <row r="98" spans="2:53" x14ac:dyDescent="0.25">
      <c r="B98" s="85">
        <v>2024</v>
      </c>
      <c r="C98" s="85">
        <v>891780111</v>
      </c>
      <c r="D98" s="86" t="s">
        <v>64</v>
      </c>
      <c r="E98" s="44" t="s">
        <v>6863</v>
      </c>
      <c r="F98" s="87" t="s">
        <v>6862</v>
      </c>
      <c r="G98" s="196">
        <v>0</v>
      </c>
      <c r="H98" s="88" t="s">
        <v>72</v>
      </c>
      <c r="I98" s="86" t="s">
        <v>65</v>
      </c>
      <c r="J98" s="43" t="s">
        <v>6861</v>
      </c>
      <c r="K98" s="43">
        <v>20000000</v>
      </c>
      <c r="L98" s="85" t="s">
        <v>67</v>
      </c>
      <c r="M98" s="43" t="s">
        <v>6860</v>
      </c>
      <c r="N98" s="43">
        <v>85151294</v>
      </c>
      <c r="O98" s="91">
        <v>13</v>
      </c>
      <c r="P98" s="140">
        <v>45302</v>
      </c>
      <c r="Q98" s="87">
        <v>4518689382</v>
      </c>
      <c r="R98" s="284">
        <v>45308</v>
      </c>
      <c r="S98" s="43">
        <v>20000000</v>
      </c>
      <c r="T98" s="88" t="s">
        <v>203</v>
      </c>
      <c r="U98" s="43">
        <v>84452087</v>
      </c>
      <c r="V98" s="43" t="s">
        <v>4321</v>
      </c>
      <c r="W98" s="284">
        <v>45308</v>
      </c>
      <c r="X98" s="284">
        <v>45308</v>
      </c>
      <c r="Y98" s="94" t="s">
        <v>74</v>
      </c>
      <c r="Z98" s="138">
        <v>45457</v>
      </c>
      <c r="AA98" s="54">
        <f t="shared" si="5"/>
        <v>149</v>
      </c>
      <c r="AB98" s="87">
        <v>0</v>
      </c>
      <c r="AC98" s="286">
        <v>0</v>
      </c>
      <c r="AD98" s="87">
        <v>0</v>
      </c>
      <c r="AE98" s="140" t="s">
        <v>74</v>
      </c>
      <c r="AF98" s="54">
        <f t="shared" si="6"/>
        <v>0</v>
      </c>
      <c r="AG98" s="87">
        <v>0</v>
      </c>
      <c r="AH98" s="87">
        <v>0</v>
      </c>
      <c r="AI98" s="140" t="s">
        <v>74</v>
      </c>
      <c r="AJ98" s="88">
        <v>0</v>
      </c>
      <c r="AK98" s="92" t="s">
        <v>74</v>
      </c>
      <c r="AL98" s="92" t="s">
        <v>74</v>
      </c>
      <c r="AM98" s="54">
        <f t="shared" si="7"/>
        <v>0</v>
      </c>
      <c r="AN98" s="54">
        <f>+K98+AC98-AH98</f>
        <v>20000000</v>
      </c>
      <c r="AO98" s="88" t="s">
        <v>66</v>
      </c>
      <c r="AP98" s="43">
        <v>20000000</v>
      </c>
      <c r="AQ98" s="88" t="s">
        <v>85</v>
      </c>
      <c r="AR98" s="87">
        <v>0</v>
      </c>
      <c r="AS98" s="96" t="s">
        <v>74</v>
      </c>
      <c r="AT98" s="282">
        <v>14133000</v>
      </c>
      <c r="AU98" s="98">
        <f t="shared" si="8"/>
        <v>5867000</v>
      </c>
      <c r="AV98" s="241">
        <f t="shared" si="9"/>
        <v>0.70665</v>
      </c>
      <c r="AW98" s="140" t="s">
        <v>74</v>
      </c>
      <c r="AX98" s="88" t="s">
        <v>86</v>
      </c>
      <c r="AY98" s="43" t="s">
        <v>6859</v>
      </c>
      <c r="AZ98" s="85" t="s">
        <v>66</v>
      </c>
      <c r="BA98" s="85" t="s">
        <v>66</v>
      </c>
    </row>
    <row r="99" spans="2:53" x14ac:dyDescent="0.25">
      <c r="B99" s="85">
        <v>2024</v>
      </c>
      <c r="C99" s="85">
        <v>891780111</v>
      </c>
      <c r="D99" s="86" t="s">
        <v>64</v>
      </c>
      <c r="E99" s="44" t="s">
        <v>6858</v>
      </c>
      <c r="F99" s="87" t="s">
        <v>6857</v>
      </c>
      <c r="G99" s="196">
        <v>0</v>
      </c>
      <c r="H99" s="88" t="s">
        <v>72</v>
      </c>
      <c r="I99" s="86" t="s">
        <v>65</v>
      </c>
      <c r="J99" s="43" t="s">
        <v>6856</v>
      </c>
      <c r="K99" s="43">
        <v>15000000</v>
      </c>
      <c r="L99" s="85" t="s">
        <v>67</v>
      </c>
      <c r="M99" s="43" t="s">
        <v>6855</v>
      </c>
      <c r="N99" s="43">
        <v>36720698</v>
      </c>
      <c r="O99" s="91">
        <v>13</v>
      </c>
      <c r="P99" s="140">
        <v>45302</v>
      </c>
      <c r="Q99" s="87">
        <v>4518689382</v>
      </c>
      <c r="R99" s="284">
        <v>45308</v>
      </c>
      <c r="S99" s="43">
        <v>15000000</v>
      </c>
      <c r="T99" s="88" t="s">
        <v>203</v>
      </c>
      <c r="U99" s="43">
        <v>84452087</v>
      </c>
      <c r="V99" s="43" t="s">
        <v>4321</v>
      </c>
      <c r="W99" s="284">
        <v>45308</v>
      </c>
      <c r="X99" s="284">
        <v>45308</v>
      </c>
      <c r="Y99" s="94" t="s">
        <v>74</v>
      </c>
      <c r="Z99" s="138">
        <v>45457</v>
      </c>
      <c r="AA99" s="54">
        <f t="shared" si="5"/>
        <v>149</v>
      </c>
      <c r="AB99" s="87">
        <v>0</v>
      </c>
      <c r="AC99" s="286">
        <v>0</v>
      </c>
      <c r="AD99" s="87">
        <v>0</v>
      </c>
      <c r="AE99" s="140" t="s">
        <v>74</v>
      </c>
      <c r="AF99" s="54">
        <f t="shared" si="6"/>
        <v>0</v>
      </c>
      <c r="AG99" s="87">
        <v>0</v>
      </c>
      <c r="AH99" s="87">
        <v>0</v>
      </c>
      <c r="AI99" s="140" t="s">
        <v>74</v>
      </c>
      <c r="AJ99" s="88">
        <v>0</v>
      </c>
      <c r="AK99" s="92" t="s">
        <v>74</v>
      </c>
      <c r="AL99" s="92" t="s">
        <v>74</v>
      </c>
      <c r="AM99" s="54">
        <f t="shared" si="7"/>
        <v>0</v>
      </c>
      <c r="AN99" s="54">
        <f>+K99+AC99-AH99</f>
        <v>15000000</v>
      </c>
      <c r="AO99" s="88" t="s">
        <v>66</v>
      </c>
      <c r="AP99" s="43">
        <v>15000000</v>
      </c>
      <c r="AQ99" s="88" t="s">
        <v>85</v>
      </c>
      <c r="AR99" s="87">
        <v>0</v>
      </c>
      <c r="AS99" s="96" t="s">
        <v>74</v>
      </c>
      <c r="AT99" s="282">
        <v>10600000</v>
      </c>
      <c r="AU99" s="98">
        <f t="shared" si="8"/>
        <v>4400000</v>
      </c>
      <c r="AV99" s="241">
        <f t="shared" si="9"/>
        <v>0.70666666666666667</v>
      </c>
      <c r="AW99" s="140" t="s">
        <v>74</v>
      </c>
      <c r="AX99" s="88" t="s">
        <v>86</v>
      </c>
      <c r="AY99" s="43" t="s">
        <v>6854</v>
      </c>
      <c r="AZ99" s="85" t="s">
        <v>66</v>
      </c>
      <c r="BA99" s="85" t="s">
        <v>66</v>
      </c>
    </row>
    <row r="100" spans="2:53" x14ac:dyDescent="0.25">
      <c r="B100" s="85">
        <v>2024</v>
      </c>
      <c r="C100" s="85">
        <v>891780111</v>
      </c>
      <c r="D100" s="86" t="s">
        <v>64</v>
      </c>
      <c r="E100" s="44" t="s">
        <v>6853</v>
      </c>
      <c r="F100" s="87" t="s">
        <v>6852</v>
      </c>
      <c r="G100" s="196">
        <v>0</v>
      </c>
      <c r="H100" s="88" t="s">
        <v>72</v>
      </c>
      <c r="I100" s="86" t="s">
        <v>65</v>
      </c>
      <c r="J100" s="43" t="s">
        <v>6851</v>
      </c>
      <c r="K100" s="43">
        <v>13417000</v>
      </c>
      <c r="L100" s="85" t="s">
        <v>67</v>
      </c>
      <c r="M100" s="43" t="s">
        <v>6850</v>
      </c>
      <c r="N100" s="43">
        <v>1043020726</v>
      </c>
      <c r="O100" s="91">
        <v>14</v>
      </c>
      <c r="P100" s="284">
        <v>45302</v>
      </c>
      <c r="Q100" s="43">
        <v>2126349000</v>
      </c>
      <c r="R100" s="284">
        <v>45308</v>
      </c>
      <c r="S100" s="43">
        <v>13417000</v>
      </c>
      <c r="T100" s="88" t="s">
        <v>203</v>
      </c>
      <c r="U100" s="43">
        <v>84452087</v>
      </c>
      <c r="V100" s="43" t="s">
        <v>4321</v>
      </c>
      <c r="W100" s="284">
        <v>45308</v>
      </c>
      <c r="X100" s="284">
        <v>45308</v>
      </c>
      <c r="Y100" s="94" t="s">
        <v>74</v>
      </c>
      <c r="Z100" s="138">
        <v>45457</v>
      </c>
      <c r="AA100" s="54">
        <f t="shared" si="5"/>
        <v>149</v>
      </c>
      <c r="AB100" s="87">
        <v>0</v>
      </c>
      <c r="AC100" s="286">
        <v>0</v>
      </c>
      <c r="AD100" s="87">
        <v>0</v>
      </c>
      <c r="AE100" s="140" t="s">
        <v>74</v>
      </c>
      <c r="AF100" s="54">
        <f t="shared" si="6"/>
        <v>0</v>
      </c>
      <c r="AG100" s="87">
        <v>0</v>
      </c>
      <c r="AH100" s="87">
        <v>0</v>
      </c>
      <c r="AI100" s="140" t="s">
        <v>74</v>
      </c>
      <c r="AJ100" s="88">
        <v>0</v>
      </c>
      <c r="AK100" s="92" t="s">
        <v>74</v>
      </c>
      <c r="AL100" s="92" t="s">
        <v>74</v>
      </c>
      <c r="AM100" s="54">
        <f t="shared" si="7"/>
        <v>0</v>
      </c>
      <c r="AN100" s="54">
        <f>+K100+AC100-AH100</f>
        <v>13417000</v>
      </c>
      <c r="AO100" s="88" t="s">
        <v>66</v>
      </c>
      <c r="AP100" s="43">
        <v>13417000</v>
      </c>
      <c r="AQ100" s="88" t="s">
        <v>85</v>
      </c>
      <c r="AR100" s="87">
        <v>0</v>
      </c>
      <c r="AS100" s="96" t="s">
        <v>74</v>
      </c>
      <c r="AT100" s="282">
        <v>9750000</v>
      </c>
      <c r="AU100" s="98">
        <f t="shared" si="8"/>
        <v>3667000</v>
      </c>
      <c r="AV100" s="241">
        <f t="shared" si="9"/>
        <v>0.72669002012372363</v>
      </c>
      <c r="AW100" s="140" t="s">
        <v>74</v>
      </c>
      <c r="AX100" s="88" t="s">
        <v>86</v>
      </c>
      <c r="AY100" s="43" t="s">
        <v>6849</v>
      </c>
      <c r="AZ100" s="85" t="s">
        <v>66</v>
      </c>
      <c r="BA100" s="85" t="s">
        <v>66</v>
      </c>
    </row>
    <row r="101" spans="2:53" x14ac:dyDescent="0.25">
      <c r="B101" s="85">
        <v>2024</v>
      </c>
      <c r="C101" s="85">
        <v>891780111</v>
      </c>
      <c r="D101" s="86" t="s">
        <v>64</v>
      </c>
      <c r="E101" s="44" t="s">
        <v>6848</v>
      </c>
      <c r="F101" s="87" t="s">
        <v>6847</v>
      </c>
      <c r="G101" s="196">
        <v>0</v>
      </c>
      <c r="H101" s="88" t="s">
        <v>72</v>
      </c>
      <c r="I101" s="86" t="s">
        <v>65</v>
      </c>
      <c r="J101" s="43" t="s">
        <v>6846</v>
      </c>
      <c r="K101" s="43">
        <v>14490000</v>
      </c>
      <c r="L101" s="85" t="s">
        <v>67</v>
      </c>
      <c r="M101" s="43" t="s">
        <v>6845</v>
      </c>
      <c r="N101" s="43">
        <v>1083042613</v>
      </c>
      <c r="O101" s="91">
        <v>13</v>
      </c>
      <c r="P101" s="140">
        <v>45302</v>
      </c>
      <c r="Q101" s="87">
        <v>4518689382</v>
      </c>
      <c r="R101" s="284">
        <v>45308</v>
      </c>
      <c r="S101" s="43">
        <v>14490000</v>
      </c>
      <c r="T101" s="88" t="s">
        <v>203</v>
      </c>
      <c r="U101" s="43">
        <v>84452087</v>
      </c>
      <c r="V101" s="43" t="s">
        <v>4321</v>
      </c>
      <c r="W101" s="284">
        <v>45308</v>
      </c>
      <c r="X101" s="284">
        <v>45308</v>
      </c>
      <c r="Y101" s="94" t="s">
        <v>74</v>
      </c>
      <c r="Z101" s="138">
        <v>45457</v>
      </c>
      <c r="AA101" s="54">
        <f t="shared" si="5"/>
        <v>149</v>
      </c>
      <c r="AB101" s="87">
        <v>0</v>
      </c>
      <c r="AC101" s="286">
        <v>0</v>
      </c>
      <c r="AD101" s="87">
        <v>0</v>
      </c>
      <c r="AE101" s="140" t="s">
        <v>74</v>
      </c>
      <c r="AF101" s="54">
        <f t="shared" si="6"/>
        <v>0</v>
      </c>
      <c r="AG101" s="87">
        <v>0</v>
      </c>
      <c r="AH101" s="87">
        <v>0</v>
      </c>
      <c r="AI101" s="140" t="s">
        <v>74</v>
      </c>
      <c r="AJ101" s="88">
        <v>0</v>
      </c>
      <c r="AK101" s="92" t="s">
        <v>74</v>
      </c>
      <c r="AL101" s="92" t="s">
        <v>74</v>
      </c>
      <c r="AM101" s="54">
        <f t="shared" si="7"/>
        <v>0</v>
      </c>
      <c r="AN101" s="54">
        <f>+K101+AC101-AH101</f>
        <v>14490000</v>
      </c>
      <c r="AO101" s="88" t="s">
        <v>66</v>
      </c>
      <c r="AP101" s="43">
        <v>14490000</v>
      </c>
      <c r="AQ101" s="88" t="s">
        <v>85</v>
      </c>
      <c r="AR101" s="87">
        <v>0</v>
      </c>
      <c r="AS101" s="96" t="s">
        <v>74</v>
      </c>
      <c r="AT101" s="282">
        <v>10530000</v>
      </c>
      <c r="AU101" s="98">
        <f t="shared" si="8"/>
        <v>3960000</v>
      </c>
      <c r="AV101" s="241">
        <f t="shared" si="9"/>
        <v>0.72670807453416153</v>
      </c>
      <c r="AW101" s="140" t="s">
        <v>74</v>
      </c>
      <c r="AX101" s="88" t="s">
        <v>86</v>
      </c>
      <c r="AY101" s="43" t="s">
        <v>6844</v>
      </c>
      <c r="AZ101" s="85" t="s">
        <v>66</v>
      </c>
      <c r="BA101" s="85" t="s">
        <v>66</v>
      </c>
    </row>
    <row r="102" spans="2:53" x14ac:dyDescent="0.25">
      <c r="B102" s="85">
        <v>2024</v>
      </c>
      <c r="C102" s="85">
        <v>891780111</v>
      </c>
      <c r="D102" s="86" t="s">
        <v>64</v>
      </c>
      <c r="E102" s="44" t="s">
        <v>6843</v>
      </c>
      <c r="F102" s="87" t="s">
        <v>6842</v>
      </c>
      <c r="G102" s="196">
        <v>0</v>
      </c>
      <c r="H102" s="88" t="s">
        <v>72</v>
      </c>
      <c r="I102" s="86" t="s">
        <v>65</v>
      </c>
      <c r="J102" s="43" t="s">
        <v>6841</v>
      </c>
      <c r="K102" s="43">
        <v>41067000</v>
      </c>
      <c r="L102" s="85" t="s">
        <v>67</v>
      </c>
      <c r="M102" s="43" t="s">
        <v>6840</v>
      </c>
      <c r="N102" s="43">
        <v>13542773</v>
      </c>
      <c r="O102" s="91">
        <v>13</v>
      </c>
      <c r="P102" s="140">
        <v>45302</v>
      </c>
      <c r="Q102" s="87">
        <v>4518689382</v>
      </c>
      <c r="R102" s="284">
        <v>45308</v>
      </c>
      <c r="S102" s="43">
        <v>41067000</v>
      </c>
      <c r="T102" s="88" t="s">
        <v>203</v>
      </c>
      <c r="U102" s="43">
        <v>85455983</v>
      </c>
      <c r="V102" s="43" t="s">
        <v>6090</v>
      </c>
      <c r="W102" s="284">
        <v>45308</v>
      </c>
      <c r="X102" s="284">
        <v>45308</v>
      </c>
      <c r="Y102" s="94" t="s">
        <v>74</v>
      </c>
      <c r="Z102" s="138">
        <v>45457</v>
      </c>
      <c r="AA102" s="54">
        <f t="shared" si="5"/>
        <v>149</v>
      </c>
      <c r="AB102" s="87">
        <v>0</v>
      </c>
      <c r="AC102" s="286">
        <v>0</v>
      </c>
      <c r="AD102" s="87">
        <v>0</v>
      </c>
      <c r="AE102" s="140" t="s">
        <v>74</v>
      </c>
      <c r="AF102" s="54">
        <f t="shared" si="6"/>
        <v>0</v>
      </c>
      <c r="AG102" s="87">
        <v>0</v>
      </c>
      <c r="AH102" s="87">
        <v>0</v>
      </c>
      <c r="AI102" s="140" t="s">
        <v>74</v>
      </c>
      <c r="AJ102" s="88">
        <v>0</v>
      </c>
      <c r="AK102" s="92" t="s">
        <v>74</v>
      </c>
      <c r="AL102" s="92" t="s">
        <v>74</v>
      </c>
      <c r="AM102" s="54">
        <f t="shared" si="7"/>
        <v>0</v>
      </c>
      <c r="AN102" s="54">
        <f>+K102+AC102-AH102</f>
        <v>41067000</v>
      </c>
      <c r="AO102" s="88" t="s">
        <v>66</v>
      </c>
      <c r="AP102" s="43">
        <v>41067000</v>
      </c>
      <c r="AQ102" s="88" t="s">
        <v>85</v>
      </c>
      <c r="AR102" s="87">
        <v>0</v>
      </c>
      <c r="AS102" s="96" t="s">
        <v>74</v>
      </c>
      <c r="AT102" s="282">
        <v>29333000</v>
      </c>
      <c r="AU102" s="98">
        <f t="shared" si="8"/>
        <v>11734000</v>
      </c>
      <c r="AV102" s="241">
        <f t="shared" si="9"/>
        <v>0.71427179974188526</v>
      </c>
      <c r="AW102" s="140" t="s">
        <v>74</v>
      </c>
      <c r="AX102" s="88" t="s">
        <v>86</v>
      </c>
      <c r="AY102" s="43" t="s">
        <v>6839</v>
      </c>
      <c r="AZ102" s="85" t="s">
        <v>66</v>
      </c>
      <c r="BA102" s="85" t="s">
        <v>66</v>
      </c>
    </row>
    <row r="103" spans="2:53" x14ac:dyDescent="0.25">
      <c r="B103" s="85">
        <v>2024</v>
      </c>
      <c r="C103" s="85">
        <v>891780111</v>
      </c>
      <c r="D103" s="86" t="s">
        <v>64</v>
      </c>
      <c r="E103" s="44" t="s">
        <v>6838</v>
      </c>
      <c r="F103" s="87" t="s">
        <v>6837</v>
      </c>
      <c r="G103" s="196">
        <v>0</v>
      </c>
      <c r="H103" s="88" t="s">
        <v>72</v>
      </c>
      <c r="I103" s="86" t="s">
        <v>65</v>
      </c>
      <c r="J103" s="43" t="s">
        <v>6836</v>
      </c>
      <c r="K103" s="43">
        <v>12500000</v>
      </c>
      <c r="L103" s="85" t="s">
        <v>67</v>
      </c>
      <c r="M103" s="43" t="s">
        <v>6835</v>
      </c>
      <c r="N103" s="43">
        <v>1026256729</v>
      </c>
      <c r="O103" s="91">
        <v>14</v>
      </c>
      <c r="P103" s="284">
        <v>45302</v>
      </c>
      <c r="Q103" s="43">
        <v>2126349000</v>
      </c>
      <c r="R103" s="284">
        <v>45308</v>
      </c>
      <c r="S103" s="43">
        <v>12500000</v>
      </c>
      <c r="T103" s="88" t="s">
        <v>203</v>
      </c>
      <c r="U103" s="43">
        <v>57297693</v>
      </c>
      <c r="V103" s="43" t="s">
        <v>6101</v>
      </c>
      <c r="W103" s="284">
        <v>45308</v>
      </c>
      <c r="X103" s="284">
        <v>45308</v>
      </c>
      <c r="Y103" s="94" t="s">
        <v>74</v>
      </c>
      <c r="Z103" s="138">
        <v>45457</v>
      </c>
      <c r="AA103" s="54">
        <f t="shared" si="5"/>
        <v>149</v>
      </c>
      <c r="AB103" s="87">
        <v>0</v>
      </c>
      <c r="AC103" s="286">
        <v>0</v>
      </c>
      <c r="AD103" s="87">
        <v>0</v>
      </c>
      <c r="AE103" s="140" t="s">
        <v>74</v>
      </c>
      <c r="AF103" s="54">
        <f t="shared" si="6"/>
        <v>0</v>
      </c>
      <c r="AG103" s="87">
        <v>0</v>
      </c>
      <c r="AH103" s="87">
        <v>0</v>
      </c>
      <c r="AI103" s="140" t="s">
        <v>74</v>
      </c>
      <c r="AJ103" s="88">
        <v>0</v>
      </c>
      <c r="AK103" s="92" t="s">
        <v>74</v>
      </c>
      <c r="AL103" s="92" t="s">
        <v>74</v>
      </c>
      <c r="AM103" s="54">
        <f t="shared" si="7"/>
        <v>0</v>
      </c>
      <c r="AN103" s="54">
        <f>+K103+AC103-AH103</f>
        <v>12500000</v>
      </c>
      <c r="AO103" s="88" t="s">
        <v>66</v>
      </c>
      <c r="AP103" s="43">
        <v>12500000</v>
      </c>
      <c r="AQ103" s="88" t="s">
        <v>85</v>
      </c>
      <c r="AR103" s="87">
        <v>0</v>
      </c>
      <c r="AS103" s="96" t="s">
        <v>74</v>
      </c>
      <c r="AT103" s="282">
        <v>8750000</v>
      </c>
      <c r="AU103" s="98">
        <f t="shared" si="8"/>
        <v>3750000</v>
      </c>
      <c r="AV103" s="241">
        <f t="shared" si="9"/>
        <v>0.7</v>
      </c>
      <c r="AW103" s="140" t="s">
        <v>74</v>
      </c>
      <c r="AX103" s="88" t="s">
        <v>86</v>
      </c>
      <c r="AY103" s="43" t="s">
        <v>6834</v>
      </c>
      <c r="AZ103" s="85" t="s">
        <v>66</v>
      </c>
      <c r="BA103" s="85" t="s">
        <v>66</v>
      </c>
    </row>
    <row r="104" spans="2:53" x14ac:dyDescent="0.25">
      <c r="B104" s="85">
        <v>2024</v>
      </c>
      <c r="C104" s="85">
        <v>891780111</v>
      </c>
      <c r="D104" s="86" t="s">
        <v>64</v>
      </c>
      <c r="E104" s="44" t="s">
        <v>6833</v>
      </c>
      <c r="F104" s="87" t="s">
        <v>6832</v>
      </c>
      <c r="G104" s="196">
        <v>0</v>
      </c>
      <c r="H104" s="88" t="s">
        <v>72</v>
      </c>
      <c r="I104" s="86" t="s">
        <v>65</v>
      </c>
      <c r="J104" s="43" t="s">
        <v>6831</v>
      </c>
      <c r="K104" s="43">
        <v>10290000</v>
      </c>
      <c r="L104" s="85" t="s">
        <v>67</v>
      </c>
      <c r="M104" s="43" t="s">
        <v>6830</v>
      </c>
      <c r="N104" s="43">
        <v>1082903162</v>
      </c>
      <c r="O104" s="91">
        <v>14</v>
      </c>
      <c r="P104" s="284">
        <v>45302</v>
      </c>
      <c r="Q104" s="43">
        <v>2126349000</v>
      </c>
      <c r="R104" s="284">
        <v>45308</v>
      </c>
      <c r="S104" s="43">
        <v>10290000</v>
      </c>
      <c r="T104" s="88" t="s">
        <v>203</v>
      </c>
      <c r="U104" s="43">
        <v>57297693</v>
      </c>
      <c r="V104" s="43" t="s">
        <v>6101</v>
      </c>
      <c r="W104" s="284">
        <v>45308</v>
      </c>
      <c r="X104" s="284">
        <v>45308</v>
      </c>
      <c r="Y104" s="94" t="s">
        <v>74</v>
      </c>
      <c r="Z104" s="138">
        <v>45457</v>
      </c>
      <c r="AA104" s="54">
        <f t="shared" si="5"/>
        <v>149</v>
      </c>
      <c r="AB104" s="87">
        <v>0</v>
      </c>
      <c r="AC104" s="286">
        <v>0</v>
      </c>
      <c r="AD104" s="87">
        <v>0</v>
      </c>
      <c r="AE104" s="140" t="s">
        <v>74</v>
      </c>
      <c r="AF104" s="54">
        <f t="shared" si="6"/>
        <v>0</v>
      </c>
      <c r="AG104" s="87">
        <v>0</v>
      </c>
      <c r="AH104" s="87">
        <v>0</v>
      </c>
      <c r="AI104" s="140" t="s">
        <v>74</v>
      </c>
      <c r="AJ104" s="88">
        <v>0</v>
      </c>
      <c r="AK104" s="92" t="s">
        <v>74</v>
      </c>
      <c r="AL104" s="92" t="s">
        <v>74</v>
      </c>
      <c r="AM104" s="54">
        <f t="shared" si="7"/>
        <v>0</v>
      </c>
      <c r="AN104" s="54">
        <f>+K104+AC104-AH104</f>
        <v>10290000</v>
      </c>
      <c r="AO104" s="88" t="s">
        <v>66</v>
      </c>
      <c r="AP104" s="43">
        <v>10290000</v>
      </c>
      <c r="AQ104" s="88" t="s">
        <v>85</v>
      </c>
      <c r="AR104" s="87">
        <v>0</v>
      </c>
      <c r="AS104" s="96" t="s">
        <v>74</v>
      </c>
      <c r="AT104" s="282">
        <v>7210000</v>
      </c>
      <c r="AU104" s="98">
        <f t="shared" si="8"/>
        <v>3080000</v>
      </c>
      <c r="AV104" s="241">
        <f t="shared" si="9"/>
        <v>0.70068027210884354</v>
      </c>
      <c r="AW104" s="140" t="s">
        <v>74</v>
      </c>
      <c r="AX104" s="88" t="s">
        <v>86</v>
      </c>
      <c r="AY104" s="43" t="s">
        <v>6829</v>
      </c>
      <c r="AZ104" s="85" t="s">
        <v>66</v>
      </c>
      <c r="BA104" s="85" t="s">
        <v>66</v>
      </c>
    </row>
    <row r="105" spans="2:53" x14ac:dyDescent="0.25">
      <c r="B105" s="85">
        <v>2024</v>
      </c>
      <c r="C105" s="85">
        <v>891780111</v>
      </c>
      <c r="D105" s="86" t="s">
        <v>64</v>
      </c>
      <c r="E105" s="44" t="s">
        <v>6828</v>
      </c>
      <c r="F105" s="87" t="s">
        <v>6827</v>
      </c>
      <c r="G105" s="196">
        <v>0</v>
      </c>
      <c r="H105" s="88" t="s">
        <v>72</v>
      </c>
      <c r="I105" s="86" t="s">
        <v>65</v>
      </c>
      <c r="J105" s="43" t="s">
        <v>6710</v>
      </c>
      <c r="K105" s="43">
        <v>10780000</v>
      </c>
      <c r="L105" s="85" t="s">
        <v>67</v>
      </c>
      <c r="M105" s="43" t="s">
        <v>6826</v>
      </c>
      <c r="N105" s="43">
        <v>7144181</v>
      </c>
      <c r="O105" s="91">
        <v>14</v>
      </c>
      <c r="P105" s="284">
        <v>45302</v>
      </c>
      <c r="Q105" s="43">
        <v>2126349000</v>
      </c>
      <c r="R105" s="284">
        <v>45308</v>
      </c>
      <c r="S105" s="43">
        <v>10780000</v>
      </c>
      <c r="T105" s="88" t="s">
        <v>203</v>
      </c>
      <c r="U105" s="43">
        <v>85459497</v>
      </c>
      <c r="V105" s="43" t="s">
        <v>1747</v>
      </c>
      <c r="W105" s="284">
        <v>45308</v>
      </c>
      <c r="X105" s="284">
        <v>45308</v>
      </c>
      <c r="Y105" s="94" t="s">
        <v>74</v>
      </c>
      <c r="Z105" s="138">
        <v>45457</v>
      </c>
      <c r="AA105" s="54">
        <f t="shared" si="5"/>
        <v>149</v>
      </c>
      <c r="AB105" s="87">
        <v>0</v>
      </c>
      <c r="AC105" s="286">
        <v>0</v>
      </c>
      <c r="AD105" s="87">
        <v>0</v>
      </c>
      <c r="AE105" s="140" t="s">
        <v>74</v>
      </c>
      <c r="AF105" s="54">
        <f t="shared" si="6"/>
        <v>0</v>
      </c>
      <c r="AG105" s="87">
        <v>0</v>
      </c>
      <c r="AH105" s="87">
        <v>0</v>
      </c>
      <c r="AI105" s="140" t="s">
        <v>74</v>
      </c>
      <c r="AJ105" s="88">
        <v>0</v>
      </c>
      <c r="AK105" s="92" t="s">
        <v>74</v>
      </c>
      <c r="AL105" s="92" t="s">
        <v>74</v>
      </c>
      <c r="AM105" s="54">
        <f t="shared" si="7"/>
        <v>0</v>
      </c>
      <c r="AN105" s="54">
        <f>+K105+AC105-AH105</f>
        <v>10780000</v>
      </c>
      <c r="AO105" s="88" t="s">
        <v>66</v>
      </c>
      <c r="AP105" s="43">
        <v>10780000</v>
      </c>
      <c r="AQ105" s="88" t="s">
        <v>85</v>
      </c>
      <c r="AR105" s="87">
        <v>0</v>
      </c>
      <c r="AS105" s="96" t="s">
        <v>74</v>
      </c>
      <c r="AT105" s="282">
        <v>5600000</v>
      </c>
      <c r="AU105" s="98">
        <f t="shared" si="8"/>
        <v>5180000</v>
      </c>
      <c r="AV105" s="241">
        <f t="shared" si="9"/>
        <v>0.51948051948051943</v>
      </c>
      <c r="AW105" s="140" t="s">
        <v>74</v>
      </c>
      <c r="AX105" s="88" t="s">
        <v>86</v>
      </c>
      <c r="AY105" s="43" t="s">
        <v>6825</v>
      </c>
      <c r="AZ105" s="85" t="s">
        <v>66</v>
      </c>
      <c r="BA105" s="85" t="s">
        <v>66</v>
      </c>
    </row>
    <row r="106" spans="2:53" x14ac:dyDescent="0.25">
      <c r="B106" s="85">
        <v>2024</v>
      </c>
      <c r="C106" s="85">
        <v>891780111</v>
      </c>
      <c r="D106" s="86" t="s">
        <v>64</v>
      </c>
      <c r="E106" s="44" t="s">
        <v>6824</v>
      </c>
      <c r="F106" s="87" t="s">
        <v>6823</v>
      </c>
      <c r="G106" s="196">
        <v>0</v>
      </c>
      <c r="H106" s="88" t="s">
        <v>72</v>
      </c>
      <c r="I106" s="86" t="s">
        <v>65</v>
      </c>
      <c r="J106" s="43" t="s">
        <v>6710</v>
      </c>
      <c r="K106" s="43">
        <v>10780000</v>
      </c>
      <c r="L106" s="85" t="s">
        <v>67</v>
      </c>
      <c r="M106" s="43" t="s">
        <v>6822</v>
      </c>
      <c r="N106" s="43">
        <v>85466757</v>
      </c>
      <c r="O106" s="91">
        <v>14</v>
      </c>
      <c r="P106" s="284">
        <v>45302</v>
      </c>
      <c r="Q106" s="43">
        <v>2126349000</v>
      </c>
      <c r="R106" s="284">
        <v>45308</v>
      </c>
      <c r="S106" s="43">
        <v>10780000</v>
      </c>
      <c r="T106" s="88" t="s">
        <v>203</v>
      </c>
      <c r="U106" s="43">
        <v>85459497</v>
      </c>
      <c r="V106" s="43" t="s">
        <v>1747</v>
      </c>
      <c r="W106" s="284">
        <v>45308</v>
      </c>
      <c r="X106" s="284">
        <v>45308</v>
      </c>
      <c r="Y106" s="94" t="s">
        <v>74</v>
      </c>
      <c r="Z106" s="138">
        <v>45457</v>
      </c>
      <c r="AA106" s="54">
        <f t="shared" si="5"/>
        <v>149</v>
      </c>
      <c r="AB106" s="87">
        <v>0</v>
      </c>
      <c r="AC106" s="286">
        <v>0</v>
      </c>
      <c r="AD106" s="87">
        <v>0</v>
      </c>
      <c r="AE106" s="140" t="s">
        <v>74</v>
      </c>
      <c r="AF106" s="54">
        <f t="shared" si="6"/>
        <v>0</v>
      </c>
      <c r="AG106" s="87">
        <v>0</v>
      </c>
      <c r="AH106" s="87">
        <v>0</v>
      </c>
      <c r="AI106" s="140" t="s">
        <v>74</v>
      </c>
      <c r="AJ106" s="88">
        <v>0</v>
      </c>
      <c r="AK106" s="92" t="s">
        <v>74</v>
      </c>
      <c r="AL106" s="92" t="s">
        <v>74</v>
      </c>
      <c r="AM106" s="54">
        <f t="shared" si="7"/>
        <v>0</v>
      </c>
      <c r="AN106" s="54">
        <f>+K106+AC106-AH106</f>
        <v>10780000</v>
      </c>
      <c r="AO106" s="88" t="s">
        <v>66</v>
      </c>
      <c r="AP106" s="43">
        <v>10780000</v>
      </c>
      <c r="AQ106" s="88" t="s">
        <v>85</v>
      </c>
      <c r="AR106" s="87">
        <v>0</v>
      </c>
      <c r="AS106" s="96" t="s">
        <v>74</v>
      </c>
      <c r="AT106" s="282">
        <v>7700000</v>
      </c>
      <c r="AU106" s="98">
        <f t="shared" si="8"/>
        <v>3080000</v>
      </c>
      <c r="AV106" s="241">
        <f t="shared" si="9"/>
        <v>0.7142857142857143</v>
      </c>
      <c r="AW106" s="140" t="s">
        <v>74</v>
      </c>
      <c r="AX106" s="88" t="s">
        <v>86</v>
      </c>
      <c r="AY106" s="43" t="s">
        <v>6821</v>
      </c>
      <c r="AZ106" s="85" t="s">
        <v>66</v>
      </c>
      <c r="BA106" s="85" t="s">
        <v>66</v>
      </c>
    </row>
    <row r="107" spans="2:53" x14ac:dyDescent="0.25">
      <c r="B107" s="85">
        <v>2024</v>
      </c>
      <c r="C107" s="85">
        <v>891780111</v>
      </c>
      <c r="D107" s="86" t="s">
        <v>64</v>
      </c>
      <c r="E107" s="44" t="s">
        <v>6820</v>
      </c>
      <c r="F107" s="87" t="s">
        <v>6819</v>
      </c>
      <c r="G107" s="196">
        <v>0</v>
      </c>
      <c r="H107" s="88" t="s">
        <v>72</v>
      </c>
      <c r="I107" s="86" t="s">
        <v>65</v>
      </c>
      <c r="J107" s="43" t="s">
        <v>6818</v>
      </c>
      <c r="K107" s="43">
        <v>16500000</v>
      </c>
      <c r="L107" s="85" t="s">
        <v>67</v>
      </c>
      <c r="M107" s="43" t="s">
        <v>6817</v>
      </c>
      <c r="N107" s="43">
        <v>84453261</v>
      </c>
      <c r="O107" s="91">
        <v>13</v>
      </c>
      <c r="P107" s="140">
        <v>45302</v>
      </c>
      <c r="Q107" s="87">
        <v>4518689382</v>
      </c>
      <c r="R107" s="284">
        <v>45308</v>
      </c>
      <c r="S107" s="43">
        <v>16500000</v>
      </c>
      <c r="T107" s="88" t="s">
        <v>203</v>
      </c>
      <c r="U107" s="43">
        <v>85459497</v>
      </c>
      <c r="V107" s="43" t="s">
        <v>1747</v>
      </c>
      <c r="W107" s="284">
        <v>45308</v>
      </c>
      <c r="X107" s="284">
        <v>45308</v>
      </c>
      <c r="Y107" s="94" t="s">
        <v>74</v>
      </c>
      <c r="Z107" s="138">
        <v>45457</v>
      </c>
      <c r="AA107" s="54">
        <f t="shared" si="5"/>
        <v>149</v>
      </c>
      <c r="AB107" s="87">
        <v>0</v>
      </c>
      <c r="AC107" s="286">
        <v>0</v>
      </c>
      <c r="AD107" s="87">
        <v>0</v>
      </c>
      <c r="AE107" s="140" t="s">
        <v>74</v>
      </c>
      <c r="AF107" s="54">
        <f t="shared" si="6"/>
        <v>0</v>
      </c>
      <c r="AG107" s="87">
        <v>0</v>
      </c>
      <c r="AH107" s="87">
        <v>0</v>
      </c>
      <c r="AI107" s="140" t="s">
        <v>74</v>
      </c>
      <c r="AJ107" s="88">
        <v>0</v>
      </c>
      <c r="AK107" s="92" t="s">
        <v>74</v>
      </c>
      <c r="AL107" s="92" t="s">
        <v>74</v>
      </c>
      <c r="AM107" s="54">
        <f t="shared" si="7"/>
        <v>0</v>
      </c>
      <c r="AN107" s="54">
        <f>+K107+AC107-AH107</f>
        <v>16500000</v>
      </c>
      <c r="AO107" s="88" t="s">
        <v>66</v>
      </c>
      <c r="AP107" s="43">
        <v>16500000</v>
      </c>
      <c r="AQ107" s="88" t="s">
        <v>85</v>
      </c>
      <c r="AR107" s="87">
        <v>0</v>
      </c>
      <c r="AS107" s="96" t="s">
        <v>74</v>
      </c>
      <c r="AT107" s="282">
        <v>11660000</v>
      </c>
      <c r="AU107" s="98">
        <f t="shared" si="8"/>
        <v>4840000</v>
      </c>
      <c r="AV107" s="241">
        <f t="shared" si="9"/>
        <v>0.70666666666666667</v>
      </c>
      <c r="AW107" s="140" t="s">
        <v>74</v>
      </c>
      <c r="AX107" s="88" t="s">
        <v>86</v>
      </c>
      <c r="AY107" s="43" t="s">
        <v>6816</v>
      </c>
      <c r="AZ107" s="85" t="s">
        <v>66</v>
      </c>
      <c r="BA107" s="85" t="s">
        <v>66</v>
      </c>
    </row>
    <row r="108" spans="2:53" x14ac:dyDescent="0.25">
      <c r="B108" s="85">
        <v>2024</v>
      </c>
      <c r="C108" s="85">
        <v>891780111</v>
      </c>
      <c r="D108" s="86" t="s">
        <v>64</v>
      </c>
      <c r="E108" s="44" t="s">
        <v>6815</v>
      </c>
      <c r="F108" s="87" t="s">
        <v>6814</v>
      </c>
      <c r="G108" s="196">
        <v>0</v>
      </c>
      <c r="H108" s="88" t="s">
        <v>72</v>
      </c>
      <c r="I108" s="86" t="s">
        <v>65</v>
      </c>
      <c r="J108" s="43" t="s">
        <v>6813</v>
      </c>
      <c r="K108" s="43">
        <v>12500000</v>
      </c>
      <c r="L108" s="85" t="s">
        <v>67</v>
      </c>
      <c r="M108" s="43" t="s">
        <v>6812</v>
      </c>
      <c r="N108" s="43">
        <v>57427809</v>
      </c>
      <c r="O108" s="91">
        <v>14</v>
      </c>
      <c r="P108" s="284">
        <v>45302</v>
      </c>
      <c r="Q108" s="43">
        <v>2126349000</v>
      </c>
      <c r="R108" s="284">
        <v>45308</v>
      </c>
      <c r="S108" s="43">
        <v>12500000</v>
      </c>
      <c r="T108" s="88" t="s">
        <v>203</v>
      </c>
      <c r="U108" s="43">
        <v>36557666</v>
      </c>
      <c r="V108" s="43" t="s">
        <v>2345</v>
      </c>
      <c r="W108" s="284">
        <v>45308</v>
      </c>
      <c r="X108" s="284">
        <v>45308</v>
      </c>
      <c r="Y108" s="94" t="s">
        <v>74</v>
      </c>
      <c r="Z108" s="138">
        <v>45457</v>
      </c>
      <c r="AA108" s="54">
        <f t="shared" si="5"/>
        <v>149</v>
      </c>
      <c r="AB108" s="87">
        <v>0</v>
      </c>
      <c r="AC108" s="286">
        <v>0</v>
      </c>
      <c r="AD108" s="87">
        <v>0</v>
      </c>
      <c r="AE108" s="140" t="s">
        <v>74</v>
      </c>
      <c r="AF108" s="54">
        <f t="shared" si="6"/>
        <v>0</v>
      </c>
      <c r="AG108" s="87">
        <v>0</v>
      </c>
      <c r="AH108" s="87">
        <v>0</v>
      </c>
      <c r="AI108" s="140" t="s">
        <v>74</v>
      </c>
      <c r="AJ108" s="88">
        <v>0</v>
      </c>
      <c r="AK108" s="92" t="s">
        <v>74</v>
      </c>
      <c r="AL108" s="92" t="s">
        <v>74</v>
      </c>
      <c r="AM108" s="54">
        <f t="shared" si="7"/>
        <v>0</v>
      </c>
      <c r="AN108" s="54">
        <f>+K108+AC108-AH108</f>
        <v>12500000</v>
      </c>
      <c r="AO108" s="88" t="s">
        <v>66</v>
      </c>
      <c r="AP108" s="43">
        <v>12500000</v>
      </c>
      <c r="AQ108" s="88" t="s">
        <v>85</v>
      </c>
      <c r="AR108" s="87">
        <v>0</v>
      </c>
      <c r="AS108" s="96" t="s">
        <v>74</v>
      </c>
      <c r="AT108" s="282">
        <v>8833000</v>
      </c>
      <c r="AU108" s="98">
        <f t="shared" si="8"/>
        <v>3667000</v>
      </c>
      <c r="AV108" s="241">
        <f t="shared" si="9"/>
        <v>0.70664000000000005</v>
      </c>
      <c r="AW108" s="140" t="s">
        <v>74</v>
      </c>
      <c r="AX108" s="88" t="s">
        <v>86</v>
      </c>
      <c r="AY108" s="43" t="s">
        <v>6811</v>
      </c>
      <c r="AZ108" s="85" t="s">
        <v>66</v>
      </c>
      <c r="BA108" s="85" t="s">
        <v>66</v>
      </c>
    </row>
    <row r="109" spans="2:53" x14ac:dyDescent="0.25">
      <c r="B109" s="85">
        <v>2024</v>
      </c>
      <c r="C109" s="85">
        <v>891780111</v>
      </c>
      <c r="D109" s="86" t="s">
        <v>64</v>
      </c>
      <c r="E109" s="44" t="s">
        <v>6810</v>
      </c>
      <c r="F109" s="87" t="s">
        <v>6809</v>
      </c>
      <c r="G109" s="196">
        <v>0</v>
      </c>
      <c r="H109" s="88" t="s">
        <v>72</v>
      </c>
      <c r="I109" s="86" t="s">
        <v>65</v>
      </c>
      <c r="J109" s="43" t="s">
        <v>6808</v>
      </c>
      <c r="K109" s="43">
        <v>15000000</v>
      </c>
      <c r="L109" s="85" t="s">
        <v>67</v>
      </c>
      <c r="M109" s="43" t="s">
        <v>6807</v>
      </c>
      <c r="N109" s="43">
        <v>1020750597</v>
      </c>
      <c r="O109" s="91">
        <v>13</v>
      </c>
      <c r="P109" s="140">
        <v>45302</v>
      </c>
      <c r="Q109" s="87">
        <v>4518689382</v>
      </c>
      <c r="R109" s="284">
        <v>45308</v>
      </c>
      <c r="S109" s="43">
        <v>15000000</v>
      </c>
      <c r="T109" s="88" t="s">
        <v>203</v>
      </c>
      <c r="U109" s="43">
        <v>57461216</v>
      </c>
      <c r="V109" s="43" t="s">
        <v>1733</v>
      </c>
      <c r="W109" s="284">
        <v>45308</v>
      </c>
      <c r="X109" s="284">
        <v>45308</v>
      </c>
      <c r="Y109" s="94" t="s">
        <v>74</v>
      </c>
      <c r="Z109" s="138">
        <v>45457</v>
      </c>
      <c r="AA109" s="54">
        <f t="shared" si="5"/>
        <v>149</v>
      </c>
      <c r="AB109" s="87">
        <v>0</v>
      </c>
      <c r="AC109" s="286">
        <v>0</v>
      </c>
      <c r="AD109" s="87">
        <v>0</v>
      </c>
      <c r="AE109" s="140" t="s">
        <v>74</v>
      </c>
      <c r="AF109" s="54">
        <f t="shared" si="6"/>
        <v>0</v>
      </c>
      <c r="AG109" s="87">
        <v>0</v>
      </c>
      <c r="AH109" s="87">
        <v>0</v>
      </c>
      <c r="AI109" s="140" t="s">
        <v>74</v>
      </c>
      <c r="AJ109" s="88">
        <v>0</v>
      </c>
      <c r="AK109" s="92" t="s">
        <v>74</v>
      </c>
      <c r="AL109" s="92" t="s">
        <v>74</v>
      </c>
      <c r="AM109" s="54">
        <f t="shared" si="7"/>
        <v>0</v>
      </c>
      <c r="AN109" s="54">
        <f>+K109+AC109-AH109</f>
        <v>15000000</v>
      </c>
      <c r="AO109" s="88" t="s">
        <v>66</v>
      </c>
      <c r="AP109" s="43">
        <v>15000000</v>
      </c>
      <c r="AQ109" s="88" t="s">
        <v>85</v>
      </c>
      <c r="AR109" s="87">
        <v>0</v>
      </c>
      <c r="AS109" s="96" t="s">
        <v>74</v>
      </c>
      <c r="AT109" s="282">
        <v>10600000</v>
      </c>
      <c r="AU109" s="98">
        <f t="shared" si="8"/>
        <v>4400000</v>
      </c>
      <c r="AV109" s="241">
        <f t="shared" si="9"/>
        <v>0.70666666666666667</v>
      </c>
      <c r="AW109" s="140" t="s">
        <v>74</v>
      </c>
      <c r="AX109" s="88" t="s">
        <v>86</v>
      </c>
      <c r="AY109" s="43" t="s">
        <v>6806</v>
      </c>
      <c r="AZ109" s="85" t="s">
        <v>66</v>
      </c>
      <c r="BA109" s="85" t="s">
        <v>66</v>
      </c>
    </row>
    <row r="110" spans="2:53" x14ac:dyDescent="0.25">
      <c r="B110" s="85">
        <v>2024</v>
      </c>
      <c r="C110" s="85">
        <v>891780111</v>
      </c>
      <c r="D110" s="86" t="s">
        <v>64</v>
      </c>
      <c r="E110" s="44" t="s">
        <v>6805</v>
      </c>
      <c r="F110" s="87" t="s">
        <v>6804</v>
      </c>
      <c r="G110" s="196">
        <v>0</v>
      </c>
      <c r="H110" s="88" t="s">
        <v>72</v>
      </c>
      <c r="I110" s="86" t="s">
        <v>65</v>
      </c>
      <c r="J110" s="43" t="s">
        <v>6803</v>
      </c>
      <c r="K110" s="43">
        <v>14760000</v>
      </c>
      <c r="L110" s="85" t="s">
        <v>67</v>
      </c>
      <c r="M110" s="43" t="s">
        <v>6802</v>
      </c>
      <c r="N110" s="43">
        <v>1148702081</v>
      </c>
      <c r="O110" s="91">
        <v>13</v>
      </c>
      <c r="P110" s="140">
        <v>45302</v>
      </c>
      <c r="Q110" s="87">
        <v>4518689382</v>
      </c>
      <c r="R110" s="284">
        <v>45308</v>
      </c>
      <c r="S110" s="43">
        <v>14760000</v>
      </c>
      <c r="T110" s="88" t="s">
        <v>203</v>
      </c>
      <c r="U110" s="43">
        <v>85449357</v>
      </c>
      <c r="V110" s="43" t="s">
        <v>5096</v>
      </c>
      <c r="W110" s="284">
        <v>45308</v>
      </c>
      <c r="X110" s="284">
        <v>45308</v>
      </c>
      <c r="Y110" s="94" t="s">
        <v>74</v>
      </c>
      <c r="Z110" s="138">
        <v>45457</v>
      </c>
      <c r="AA110" s="54">
        <f t="shared" si="5"/>
        <v>149</v>
      </c>
      <c r="AB110" s="87">
        <v>0</v>
      </c>
      <c r="AC110" s="286">
        <v>0</v>
      </c>
      <c r="AD110" s="87">
        <v>0</v>
      </c>
      <c r="AE110" s="140" t="s">
        <v>74</v>
      </c>
      <c r="AF110" s="54">
        <f t="shared" si="6"/>
        <v>0</v>
      </c>
      <c r="AG110" s="87">
        <v>0</v>
      </c>
      <c r="AH110" s="87">
        <v>0</v>
      </c>
      <c r="AI110" s="140" t="s">
        <v>74</v>
      </c>
      <c r="AJ110" s="88">
        <v>0</v>
      </c>
      <c r="AK110" s="92" t="s">
        <v>74</v>
      </c>
      <c r="AL110" s="92" t="s">
        <v>74</v>
      </c>
      <c r="AM110" s="54">
        <f t="shared" si="7"/>
        <v>0</v>
      </c>
      <c r="AN110" s="54">
        <f>+K110+AC110-AH110</f>
        <v>14760000</v>
      </c>
      <c r="AO110" s="88" t="s">
        <v>66</v>
      </c>
      <c r="AP110" s="43">
        <v>14760000</v>
      </c>
      <c r="AQ110" s="88" t="s">
        <v>85</v>
      </c>
      <c r="AR110" s="87">
        <v>0</v>
      </c>
      <c r="AS110" s="96" t="s">
        <v>74</v>
      </c>
      <c r="AT110" s="282">
        <v>10800000</v>
      </c>
      <c r="AU110" s="98">
        <f t="shared" si="8"/>
        <v>3960000</v>
      </c>
      <c r="AV110" s="241">
        <f t="shared" si="9"/>
        <v>0.73170731707317072</v>
      </c>
      <c r="AW110" s="140" t="s">
        <v>74</v>
      </c>
      <c r="AX110" s="88" t="s">
        <v>86</v>
      </c>
      <c r="AY110" s="43" t="s">
        <v>6801</v>
      </c>
      <c r="AZ110" s="85" t="s">
        <v>66</v>
      </c>
      <c r="BA110" s="85" t="s">
        <v>66</v>
      </c>
    </row>
    <row r="111" spans="2:53" x14ac:dyDescent="0.25">
      <c r="B111" s="85">
        <v>2024</v>
      </c>
      <c r="C111" s="85">
        <v>891780111</v>
      </c>
      <c r="D111" s="86" t="s">
        <v>64</v>
      </c>
      <c r="E111" s="44" t="s">
        <v>6800</v>
      </c>
      <c r="F111" s="87" t="s">
        <v>6799</v>
      </c>
      <c r="G111" s="196">
        <v>0</v>
      </c>
      <c r="H111" s="88" t="s">
        <v>72</v>
      </c>
      <c r="I111" s="86" t="s">
        <v>65</v>
      </c>
      <c r="J111" s="43" t="s">
        <v>6798</v>
      </c>
      <c r="K111" s="43">
        <v>16500000</v>
      </c>
      <c r="L111" s="85" t="s">
        <v>67</v>
      </c>
      <c r="M111" s="43" t="s">
        <v>6797</v>
      </c>
      <c r="N111" s="43">
        <v>85472799</v>
      </c>
      <c r="O111" s="91">
        <v>13</v>
      </c>
      <c r="P111" s="140">
        <v>45302</v>
      </c>
      <c r="Q111" s="87">
        <v>4518689382</v>
      </c>
      <c r="R111" s="284">
        <v>45308</v>
      </c>
      <c r="S111" s="43">
        <v>16500000</v>
      </c>
      <c r="T111" s="88" t="s">
        <v>203</v>
      </c>
      <c r="U111" s="43">
        <v>12621405</v>
      </c>
      <c r="V111" s="43" t="s">
        <v>5449</v>
      </c>
      <c r="W111" s="284">
        <v>45308</v>
      </c>
      <c r="X111" s="284">
        <v>45308</v>
      </c>
      <c r="Y111" s="94" t="s">
        <v>74</v>
      </c>
      <c r="Z111" s="138">
        <v>45457</v>
      </c>
      <c r="AA111" s="54">
        <f t="shared" si="5"/>
        <v>149</v>
      </c>
      <c r="AB111" s="87">
        <v>0</v>
      </c>
      <c r="AC111" s="286">
        <v>0</v>
      </c>
      <c r="AD111" s="87">
        <v>0</v>
      </c>
      <c r="AE111" s="140" t="s">
        <v>74</v>
      </c>
      <c r="AF111" s="54">
        <f t="shared" si="6"/>
        <v>0</v>
      </c>
      <c r="AG111" s="87">
        <v>0</v>
      </c>
      <c r="AH111" s="87">
        <v>0</v>
      </c>
      <c r="AI111" s="140" t="s">
        <v>74</v>
      </c>
      <c r="AJ111" s="88">
        <v>0</v>
      </c>
      <c r="AK111" s="92" t="s">
        <v>74</v>
      </c>
      <c r="AL111" s="92" t="s">
        <v>74</v>
      </c>
      <c r="AM111" s="54">
        <f t="shared" si="7"/>
        <v>0</v>
      </c>
      <c r="AN111" s="54">
        <f>+K111+AC111-AH111</f>
        <v>16500000</v>
      </c>
      <c r="AO111" s="88" t="s">
        <v>66</v>
      </c>
      <c r="AP111" s="43">
        <v>16500000</v>
      </c>
      <c r="AQ111" s="88" t="s">
        <v>85</v>
      </c>
      <c r="AR111" s="87">
        <v>0</v>
      </c>
      <c r="AS111" s="96" t="s">
        <v>74</v>
      </c>
      <c r="AT111" s="282">
        <v>11660000</v>
      </c>
      <c r="AU111" s="98">
        <f t="shared" si="8"/>
        <v>4840000</v>
      </c>
      <c r="AV111" s="241">
        <f t="shared" si="9"/>
        <v>0.70666666666666667</v>
      </c>
      <c r="AW111" s="140" t="s">
        <v>74</v>
      </c>
      <c r="AX111" s="88" t="s">
        <v>86</v>
      </c>
      <c r="AY111" s="43" t="s">
        <v>6796</v>
      </c>
      <c r="AZ111" s="85" t="s">
        <v>66</v>
      </c>
      <c r="BA111" s="85" t="s">
        <v>66</v>
      </c>
    </row>
    <row r="112" spans="2:53" x14ac:dyDescent="0.25">
      <c r="B112" s="85">
        <v>2024</v>
      </c>
      <c r="C112" s="85">
        <v>891780111</v>
      </c>
      <c r="D112" s="86" t="s">
        <v>64</v>
      </c>
      <c r="E112" s="44" t="s">
        <v>6795</v>
      </c>
      <c r="F112" s="87" t="s">
        <v>6794</v>
      </c>
      <c r="G112" s="196">
        <v>0</v>
      </c>
      <c r="H112" s="88" t="s">
        <v>72</v>
      </c>
      <c r="I112" s="86" t="s">
        <v>65</v>
      </c>
      <c r="J112" s="43" t="s">
        <v>6793</v>
      </c>
      <c r="K112" s="43">
        <v>20500000</v>
      </c>
      <c r="L112" s="85" t="s">
        <v>67</v>
      </c>
      <c r="M112" s="43" t="s">
        <v>6792</v>
      </c>
      <c r="N112" s="43">
        <v>1083009761</v>
      </c>
      <c r="O112" s="91">
        <v>13</v>
      </c>
      <c r="P112" s="140">
        <v>45302</v>
      </c>
      <c r="Q112" s="87">
        <v>4518689382</v>
      </c>
      <c r="R112" s="284">
        <v>45308</v>
      </c>
      <c r="S112" s="43">
        <v>20500000</v>
      </c>
      <c r="T112" s="88" t="s">
        <v>203</v>
      </c>
      <c r="U112" s="43">
        <v>12621405</v>
      </c>
      <c r="V112" s="43" t="s">
        <v>5449</v>
      </c>
      <c r="W112" s="284">
        <v>45308</v>
      </c>
      <c r="X112" s="284">
        <v>45308</v>
      </c>
      <c r="Y112" s="94" t="s">
        <v>74</v>
      </c>
      <c r="Z112" s="138">
        <v>45457</v>
      </c>
      <c r="AA112" s="54">
        <f t="shared" si="5"/>
        <v>149</v>
      </c>
      <c r="AB112" s="87">
        <v>0</v>
      </c>
      <c r="AC112" s="286">
        <v>0</v>
      </c>
      <c r="AD112" s="87">
        <v>0</v>
      </c>
      <c r="AE112" s="140" t="s">
        <v>74</v>
      </c>
      <c r="AF112" s="54">
        <f t="shared" si="6"/>
        <v>0</v>
      </c>
      <c r="AG112" s="87">
        <v>0</v>
      </c>
      <c r="AH112" s="87">
        <v>0</v>
      </c>
      <c r="AI112" s="140" t="s">
        <v>74</v>
      </c>
      <c r="AJ112" s="88">
        <v>0</v>
      </c>
      <c r="AK112" s="92" t="s">
        <v>74</v>
      </c>
      <c r="AL112" s="92" t="s">
        <v>74</v>
      </c>
      <c r="AM112" s="54">
        <f t="shared" si="7"/>
        <v>0</v>
      </c>
      <c r="AN112" s="54">
        <f>+K112+AC112-AH112</f>
        <v>20500000</v>
      </c>
      <c r="AO112" s="88" t="s">
        <v>66</v>
      </c>
      <c r="AP112" s="43">
        <v>20500000</v>
      </c>
      <c r="AQ112" s="88" t="s">
        <v>85</v>
      </c>
      <c r="AR112" s="87">
        <v>0</v>
      </c>
      <c r="AS112" s="96" t="s">
        <v>74</v>
      </c>
      <c r="AT112" s="282">
        <v>14487000</v>
      </c>
      <c r="AU112" s="98">
        <f t="shared" si="8"/>
        <v>6013000</v>
      </c>
      <c r="AV112" s="241">
        <f t="shared" si="9"/>
        <v>0.70668292682926825</v>
      </c>
      <c r="AW112" s="140" t="s">
        <v>74</v>
      </c>
      <c r="AX112" s="88" t="s">
        <v>86</v>
      </c>
      <c r="AY112" s="43" t="s">
        <v>6791</v>
      </c>
      <c r="AZ112" s="85" t="s">
        <v>66</v>
      </c>
      <c r="BA112" s="85" t="s">
        <v>66</v>
      </c>
    </row>
    <row r="113" spans="2:53" x14ac:dyDescent="0.25">
      <c r="B113" s="85">
        <v>2024</v>
      </c>
      <c r="C113" s="85">
        <v>891780111</v>
      </c>
      <c r="D113" s="86" t="s">
        <v>64</v>
      </c>
      <c r="E113" s="44" t="s">
        <v>6790</v>
      </c>
      <c r="F113" s="87" t="s">
        <v>6789</v>
      </c>
      <c r="G113" s="196">
        <v>0</v>
      </c>
      <c r="H113" s="88" t="s">
        <v>72</v>
      </c>
      <c r="I113" s="86" t="s">
        <v>65</v>
      </c>
      <c r="J113" s="43" t="s">
        <v>6788</v>
      </c>
      <c r="K113" s="43">
        <v>23500000</v>
      </c>
      <c r="L113" s="85" t="s">
        <v>67</v>
      </c>
      <c r="M113" s="43" t="s">
        <v>6787</v>
      </c>
      <c r="N113" s="43">
        <v>1082961349</v>
      </c>
      <c r="O113" s="91">
        <v>13</v>
      </c>
      <c r="P113" s="140">
        <v>45302</v>
      </c>
      <c r="Q113" s="87">
        <v>4518689382</v>
      </c>
      <c r="R113" s="284">
        <v>45308</v>
      </c>
      <c r="S113" s="43">
        <v>23500000</v>
      </c>
      <c r="T113" s="88" t="s">
        <v>203</v>
      </c>
      <c r="U113" s="43">
        <v>12621405</v>
      </c>
      <c r="V113" s="43" t="s">
        <v>5449</v>
      </c>
      <c r="W113" s="284">
        <v>45308</v>
      </c>
      <c r="X113" s="284">
        <v>45308</v>
      </c>
      <c r="Y113" s="94" t="s">
        <v>74</v>
      </c>
      <c r="Z113" s="138">
        <v>45457</v>
      </c>
      <c r="AA113" s="54">
        <f t="shared" si="5"/>
        <v>149</v>
      </c>
      <c r="AB113" s="87">
        <v>0</v>
      </c>
      <c r="AC113" s="286">
        <v>0</v>
      </c>
      <c r="AD113" s="87">
        <v>0</v>
      </c>
      <c r="AE113" s="140" t="s">
        <v>74</v>
      </c>
      <c r="AF113" s="54">
        <f t="shared" si="6"/>
        <v>0</v>
      </c>
      <c r="AG113" s="87">
        <v>0</v>
      </c>
      <c r="AH113" s="87">
        <v>0</v>
      </c>
      <c r="AI113" s="140" t="s">
        <v>74</v>
      </c>
      <c r="AJ113" s="88">
        <v>0</v>
      </c>
      <c r="AK113" s="92" t="s">
        <v>74</v>
      </c>
      <c r="AL113" s="92" t="s">
        <v>74</v>
      </c>
      <c r="AM113" s="54">
        <f t="shared" si="7"/>
        <v>0</v>
      </c>
      <c r="AN113" s="54">
        <f>+K113+AC113-AH113</f>
        <v>23500000</v>
      </c>
      <c r="AO113" s="88" t="s">
        <v>66</v>
      </c>
      <c r="AP113" s="43">
        <v>23500000</v>
      </c>
      <c r="AQ113" s="88" t="s">
        <v>85</v>
      </c>
      <c r="AR113" s="87">
        <v>0</v>
      </c>
      <c r="AS113" s="96" t="s">
        <v>74</v>
      </c>
      <c r="AT113" s="282">
        <v>16607000</v>
      </c>
      <c r="AU113" s="98">
        <f t="shared" si="8"/>
        <v>6893000</v>
      </c>
      <c r="AV113" s="241">
        <f t="shared" si="9"/>
        <v>0.70668085106382983</v>
      </c>
      <c r="AW113" s="140" t="s">
        <v>74</v>
      </c>
      <c r="AX113" s="88" t="s">
        <v>86</v>
      </c>
      <c r="AY113" s="43" t="s">
        <v>6786</v>
      </c>
      <c r="AZ113" s="85" t="s">
        <v>66</v>
      </c>
      <c r="BA113" s="85" t="s">
        <v>66</v>
      </c>
    </row>
    <row r="114" spans="2:53" x14ac:dyDescent="0.25">
      <c r="B114" s="85">
        <v>2024</v>
      </c>
      <c r="C114" s="85">
        <v>891780111</v>
      </c>
      <c r="D114" s="86" t="s">
        <v>64</v>
      </c>
      <c r="E114" s="44" t="s">
        <v>6785</v>
      </c>
      <c r="F114" s="87" t="s">
        <v>6784</v>
      </c>
      <c r="G114" s="196">
        <v>0</v>
      </c>
      <c r="H114" s="88" t="s">
        <v>72</v>
      </c>
      <c r="I114" s="86" t="s">
        <v>65</v>
      </c>
      <c r="J114" s="43" t="s">
        <v>6783</v>
      </c>
      <c r="K114" s="43">
        <v>15000000</v>
      </c>
      <c r="L114" s="85" t="s">
        <v>67</v>
      </c>
      <c r="M114" s="43" t="s">
        <v>6782</v>
      </c>
      <c r="N114" s="43">
        <v>1083033427</v>
      </c>
      <c r="O114" s="91">
        <v>13</v>
      </c>
      <c r="P114" s="140">
        <v>45302</v>
      </c>
      <c r="Q114" s="87">
        <v>4518689382</v>
      </c>
      <c r="R114" s="284">
        <v>45308</v>
      </c>
      <c r="S114" s="43">
        <v>15000000</v>
      </c>
      <c r="T114" s="88" t="s">
        <v>203</v>
      </c>
      <c r="U114" s="43">
        <v>36564011</v>
      </c>
      <c r="V114" s="43" t="s">
        <v>5125</v>
      </c>
      <c r="W114" s="284">
        <v>45308</v>
      </c>
      <c r="X114" s="284">
        <v>45308</v>
      </c>
      <c r="Y114" s="94" t="s">
        <v>74</v>
      </c>
      <c r="Z114" s="138">
        <v>45457</v>
      </c>
      <c r="AA114" s="54">
        <f t="shared" si="5"/>
        <v>149</v>
      </c>
      <c r="AB114" s="87">
        <v>0</v>
      </c>
      <c r="AC114" s="286">
        <v>0</v>
      </c>
      <c r="AD114" s="87">
        <v>0</v>
      </c>
      <c r="AE114" s="140" t="s">
        <v>74</v>
      </c>
      <c r="AF114" s="54">
        <f t="shared" si="6"/>
        <v>0</v>
      </c>
      <c r="AG114" s="87">
        <v>0</v>
      </c>
      <c r="AH114" s="87">
        <v>0</v>
      </c>
      <c r="AI114" s="140" t="s">
        <v>74</v>
      </c>
      <c r="AJ114" s="88">
        <v>0</v>
      </c>
      <c r="AK114" s="92" t="s">
        <v>74</v>
      </c>
      <c r="AL114" s="92" t="s">
        <v>74</v>
      </c>
      <c r="AM114" s="54">
        <f t="shared" si="7"/>
        <v>0</v>
      </c>
      <c r="AN114" s="54">
        <f>+K114+AC114-AH114</f>
        <v>15000000</v>
      </c>
      <c r="AO114" s="88" t="s">
        <v>66</v>
      </c>
      <c r="AP114" s="43">
        <v>15000000</v>
      </c>
      <c r="AQ114" s="88" t="s">
        <v>85</v>
      </c>
      <c r="AR114" s="87">
        <v>0</v>
      </c>
      <c r="AS114" s="96" t="s">
        <v>74</v>
      </c>
      <c r="AT114" s="282">
        <v>10600000</v>
      </c>
      <c r="AU114" s="98">
        <f t="shared" si="8"/>
        <v>4400000</v>
      </c>
      <c r="AV114" s="241">
        <f t="shared" si="9"/>
        <v>0.70666666666666667</v>
      </c>
      <c r="AW114" s="140" t="s">
        <v>74</v>
      </c>
      <c r="AX114" s="88" t="s">
        <v>86</v>
      </c>
      <c r="AY114" s="43" t="s">
        <v>6781</v>
      </c>
      <c r="AZ114" s="85" t="s">
        <v>66</v>
      </c>
      <c r="BA114" s="85" t="s">
        <v>66</v>
      </c>
    </row>
    <row r="115" spans="2:53" x14ac:dyDescent="0.25">
      <c r="B115" s="85">
        <v>2024</v>
      </c>
      <c r="C115" s="85">
        <v>891780111</v>
      </c>
      <c r="D115" s="86" t="s">
        <v>64</v>
      </c>
      <c r="E115" s="44" t="s">
        <v>6780</v>
      </c>
      <c r="F115" s="87" t="s">
        <v>6779</v>
      </c>
      <c r="G115" s="196">
        <v>0</v>
      </c>
      <c r="H115" s="88" t="s">
        <v>72</v>
      </c>
      <c r="I115" s="86" t="s">
        <v>65</v>
      </c>
      <c r="J115" s="43" t="s">
        <v>6778</v>
      </c>
      <c r="K115" s="43">
        <v>16500000</v>
      </c>
      <c r="L115" s="85" t="s">
        <v>67</v>
      </c>
      <c r="M115" s="43" t="s">
        <v>6777</v>
      </c>
      <c r="N115" s="43">
        <v>1143142377</v>
      </c>
      <c r="O115" s="91">
        <v>13</v>
      </c>
      <c r="P115" s="140">
        <v>45302</v>
      </c>
      <c r="Q115" s="87">
        <v>4518689382</v>
      </c>
      <c r="R115" s="284">
        <v>45308</v>
      </c>
      <c r="S115" s="43">
        <v>16500000</v>
      </c>
      <c r="T115" s="88" t="s">
        <v>203</v>
      </c>
      <c r="U115" s="43">
        <v>1192791759</v>
      </c>
      <c r="V115" s="43" t="s">
        <v>3082</v>
      </c>
      <c r="W115" s="284">
        <v>45308</v>
      </c>
      <c r="X115" s="284">
        <v>45308</v>
      </c>
      <c r="Y115" s="94" t="s">
        <v>74</v>
      </c>
      <c r="Z115" s="138">
        <v>45457</v>
      </c>
      <c r="AA115" s="54">
        <f t="shared" si="5"/>
        <v>149</v>
      </c>
      <c r="AB115" s="87">
        <v>0</v>
      </c>
      <c r="AC115" s="286">
        <v>0</v>
      </c>
      <c r="AD115" s="87">
        <v>0</v>
      </c>
      <c r="AE115" s="140" t="s">
        <v>74</v>
      </c>
      <c r="AF115" s="54">
        <f t="shared" si="6"/>
        <v>0</v>
      </c>
      <c r="AG115" s="87">
        <v>0</v>
      </c>
      <c r="AH115" s="87">
        <v>0</v>
      </c>
      <c r="AI115" s="140" t="s">
        <v>74</v>
      </c>
      <c r="AJ115" s="88">
        <v>0</v>
      </c>
      <c r="AK115" s="92" t="s">
        <v>74</v>
      </c>
      <c r="AL115" s="92" t="s">
        <v>74</v>
      </c>
      <c r="AM115" s="54">
        <f t="shared" si="7"/>
        <v>0</v>
      </c>
      <c r="AN115" s="54">
        <f>+K115+AC115-AH115</f>
        <v>16500000</v>
      </c>
      <c r="AO115" s="88" t="s">
        <v>66</v>
      </c>
      <c r="AP115" s="43">
        <v>16500000</v>
      </c>
      <c r="AQ115" s="88" t="s">
        <v>85</v>
      </c>
      <c r="AR115" s="87">
        <v>0</v>
      </c>
      <c r="AS115" s="96" t="s">
        <v>74</v>
      </c>
      <c r="AT115" s="282">
        <v>11660000</v>
      </c>
      <c r="AU115" s="98">
        <f t="shared" si="8"/>
        <v>4840000</v>
      </c>
      <c r="AV115" s="241">
        <f t="shared" si="9"/>
        <v>0.70666666666666667</v>
      </c>
      <c r="AW115" s="140" t="s">
        <v>74</v>
      </c>
      <c r="AX115" s="88" t="s">
        <v>86</v>
      </c>
      <c r="AY115" s="43" t="s">
        <v>6776</v>
      </c>
      <c r="AZ115" s="85" t="s">
        <v>66</v>
      </c>
      <c r="BA115" s="85" t="s">
        <v>66</v>
      </c>
    </row>
    <row r="116" spans="2:53" x14ac:dyDescent="0.25">
      <c r="B116" s="85">
        <v>2024</v>
      </c>
      <c r="C116" s="85">
        <v>891780111</v>
      </c>
      <c r="D116" s="86" t="s">
        <v>64</v>
      </c>
      <c r="E116" s="44" t="s">
        <v>6775</v>
      </c>
      <c r="F116" s="87" t="s">
        <v>6774</v>
      </c>
      <c r="G116" s="196">
        <v>0</v>
      </c>
      <c r="H116" s="88" t="s">
        <v>72</v>
      </c>
      <c r="I116" s="86" t="s">
        <v>65</v>
      </c>
      <c r="J116" s="43" t="s">
        <v>6773</v>
      </c>
      <c r="K116" s="43">
        <v>12500000</v>
      </c>
      <c r="L116" s="85" t="s">
        <v>67</v>
      </c>
      <c r="M116" s="43" t="s">
        <v>6772</v>
      </c>
      <c r="N116" s="43">
        <v>32801897</v>
      </c>
      <c r="O116" s="91">
        <v>14</v>
      </c>
      <c r="P116" s="284">
        <v>45302</v>
      </c>
      <c r="Q116" s="43">
        <v>2126349000</v>
      </c>
      <c r="R116" s="284">
        <v>45309</v>
      </c>
      <c r="S116" s="43">
        <v>12500000</v>
      </c>
      <c r="T116" s="88" t="s">
        <v>203</v>
      </c>
      <c r="U116" s="43">
        <v>57441846</v>
      </c>
      <c r="V116" s="43" t="s">
        <v>4704</v>
      </c>
      <c r="W116" s="284">
        <v>45309</v>
      </c>
      <c r="X116" s="284">
        <v>45309</v>
      </c>
      <c r="Y116" s="94" t="s">
        <v>74</v>
      </c>
      <c r="Z116" s="138">
        <v>45457</v>
      </c>
      <c r="AA116" s="54">
        <f t="shared" si="5"/>
        <v>148</v>
      </c>
      <c r="AB116" s="87">
        <v>0</v>
      </c>
      <c r="AC116" s="286">
        <v>0</v>
      </c>
      <c r="AD116" s="87">
        <v>0</v>
      </c>
      <c r="AE116" s="140" t="s">
        <v>74</v>
      </c>
      <c r="AF116" s="54">
        <f t="shared" si="6"/>
        <v>0</v>
      </c>
      <c r="AG116" s="87">
        <v>0</v>
      </c>
      <c r="AH116" s="87">
        <v>0</v>
      </c>
      <c r="AI116" s="140" t="s">
        <v>74</v>
      </c>
      <c r="AJ116" s="88">
        <v>0</v>
      </c>
      <c r="AK116" s="92" t="s">
        <v>74</v>
      </c>
      <c r="AL116" s="92" t="s">
        <v>74</v>
      </c>
      <c r="AM116" s="54">
        <f t="shared" si="7"/>
        <v>0</v>
      </c>
      <c r="AN116" s="54">
        <f>+K116+AC116-AH116</f>
        <v>12500000</v>
      </c>
      <c r="AO116" s="88" t="s">
        <v>66</v>
      </c>
      <c r="AP116" s="43">
        <v>12500000</v>
      </c>
      <c r="AQ116" s="88" t="s">
        <v>85</v>
      </c>
      <c r="AR116" s="87">
        <v>0</v>
      </c>
      <c r="AS116" s="96" t="s">
        <v>74</v>
      </c>
      <c r="AT116" s="282">
        <v>8833000</v>
      </c>
      <c r="AU116" s="98">
        <f t="shared" si="8"/>
        <v>3667000</v>
      </c>
      <c r="AV116" s="241">
        <f t="shared" si="9"/>
        <v>0.70664000000000005</v>
      </c>
      <c r="AW116" s="140" t="s">
        <v>74</v>
      </c>
      <c r="AX116" s="88" t="s">
        <v>86</v>
      </c>
      <c r="AY116" s="43" t="s">
        <v>6771</v>
      </c>
      <c r="AZ116" s="85" t="s">
        <v>66</v>
      </c>
      <c r="BA116" s="85" t="s">
        <v>66</v>
      </c>
    </row>
    <row r="117" spans="2:53" x14ac:dyDescent="0.25">
      <c r="B117" s="85">
        <v>2024</v>
      </c>
      <c r="C117" s="85">
        <v>891780111</v>
      </c>
      <c r="D117" s="86" t="s">
        <v>64</v>
      </c>
      <c r="E117" s="44" t="s">
        <v>6770</v>
      </c>
      <c r="F117" s="87" t="s">
        <v>6769</v>
      </c>
      <c r="G117" s="196">
        <v>0</v>
      </c>
      <c r="H117" s="88" t="s">
        <v>72</v>
      </c>
      <c r="I117" s="86" t="s">
        <v>65</v>
      </c>
      <c r="J117" s="43" t="s">
        <v>6768</v>
      </c>
      <c r="K117" s="43">
        <v>15400000</v>
      </c>
      <c r="L117" s="85" t="s">
        <v>67</v>
      </c>
      <c r="M117" s="43" t="s">
        <v>6767</v>
      </c>
      <c r="N117" s="43">
        <v>7602221</v>
      </c>
      <c r="O117" s="91">
        <v>13</v>
      </c>
      <c r="P117" s="140">
        <v>45302</v>
      </c>
      <c r="Q117" s="87">
        <v>4518689382</v>
      </c>
      <c r="R117" s="284">
        <v>45309</v>
      </c>
      <c r="S117" s="43">
        <v>15400000</v>
      </c>
      <c r="T117" s="88" t="s">
        <v>203</v>
      </c>
      <c r="U117" s="43">
        <v>57297693</v>
      </c>
      <c r="V117" s="43" t="s">
        <v>6101</v>
      </c>
      <c r="W117" s="284">
        <v>45309</v>
      </c>
      <c r="X117" s="284">
        <v>45309</v>
      </c>
      <c r="Y117" s="94" t="s">
        <v>74</v>
      </c>
      <c r="Z117" s="138">
        <v>45457</v>
      </c>
      <c r="AA117" s="54">
        <f t="shared" si="5"/>
        <v>148</v>
      </c>
      <c r="AB117" s="87">
        <v>0</v>
      </c>
      <c r="AC117" s="286">
        <v>0</v>
      </c>
      <c r="AD117" s="87">
        <v>0</v>
      </c>
      <c r="AE117" s="140" t="s">
        <v>74</v>
      </c>
      <c r="AF117" s="54">
        <f t="shared" si="6"/>
        <v>0</v>
      </c>
      <c r="AG117" s="87">
        <v>0</v>
      </c>
      <c r="AH117" s="87">
        <v>0</v>
      </c>
      <c r="AI117" s="140" t="s">
        <v>74</v>
      </c>
      <c r="AJ117" s="88">
        <v>0</v>
      </c>
      <c r="AK117" s="92" t="s">
        <v>74</v>
      </c>
      <c r="AL117" s="92" t="s">
        <v>74</v>
      </c>
      <c r="AM117" s="54">
        <f t="shared" si="7"/>
        <v>0</v>
      </c>
      <c r="AN117" s="54">
        <f>+K117+AC117-AH117</f>
        <v>15400000</v>
      </c>
      <c r="AO117" s="88" t="s">
        <v>66</v>
      </c>
      <c r="AP117" s="43">
        <v>15400000</v>
      </c>
      <c r="AQ117" s="88" t="s">
        <v>85</v>
      </c>
      <c r="AR117" s="87">
        <v>0</v>
      </c>
      <c r="AS117" s="96" t="s">
        <v>74</v>
      </c>
      <c r="AT117" s="282">
        <v>11000000</v>
      </c>
      <c r="AU117" s="98">
        <f t="shared" si="8"/>
        <v>4400000</v>
      </c>
      <c r="AV117" s="241">
        <f t="shared" si="9"/>
        <v>0.7142857142857143</v>
      </c>
      <c r="AW117" s="140" t="s">
        <v>74</v>
      </c>
      <c r="AX117" s="88" t="s">
        <v>86</v>
      </c>
      <c r="AY117" s="43" t="s">
        <v>6766</v>
      </c>
      <c r="AZ117" s="85" t="s">
        <v>66</v>
      </c>
      <c r="BA117" s="85" t="s">
        <v>66</v>
      </c>
    </row>
    <row r="118" spans="2:53" x14ac:dyDescent="0.25">
      <c r="B118" s="85">
        <v>2024</v>
      </c>
      <c r="C118" s="85">
        <v>891780111</v>
      </c>
      <c r="D118" s="86" t="s">
        <v>64</v>
      </c>
      <c r="E118" s="44" t="s">
        <v>6765</v>
      </c>
      <c r="F118" s="87" t="s">
        <v>6764</v>
      </c>
      <c r="G118" s="196">
        <v>0</v>
      </c>
      <c r="H118" s="88" t="s">
        <v>72</v>
      </c>
      <c r="I118" s="86" t="s">
        <v>65</v>
      </c>
      <c r="J118" s="43" t="s">
        <v>6763</v>
      </c>
      <c r="K118" s="43">
        <v>16500000</v>
      </c>
      <c r="L118" s="85" t="s">
        <v>67</v>
      </c>
      <c r="M118" s="43" t="s">
        <v>6762</v>
      </c>
      <c r="N118" s="43">
        <v>7634651</v>
      </c>
      <c r="O118" s="91">
        <v>13</v>
      </c>
      <c r="P118" s="140">
        <v>45302</v>
      </c>
      <c r="Q118" s="87">
        <v>4518689382</v>
      </c>
      <c r="R118" s="284">
        <v>45309</v>
      </c>
      <c r="S118" s="43">
        <v>16500000</v>
      </c>
      <c r="T118" s="88" t="s">
        <v>203</v>
      </c>
      <c r="U118" s="43">
        <v>85459497</v>
      </c>
      <c r="V118" s="43" t="s">
        <v>1747</v>
      </c>
      <c r="W118" s="284">
        <v>45309</v>
      </c>
      <c r="X118" s="284">
        <v>45309</v>
      </c>
      <c r="Y118" s="94" t="s">
        <v>74</v>
      </c>
      <c r="Z118" s="138">
        <v>45457</v>
      </c>
      <c r="AA118" s="54">
        <f t="shared" si="5"/>
        <v>148</v>
      </c>
      <c r="AB118" s="87">
        <v>0</v>
      </c>
      <c r="AC118" s="286">
        <v>0</v>
      </c>
      <c r="AD118" s="87">
        <v>0</v>
      </c>
      <c r="AE118" s="140" t="s">
        <v>74</v>
      </c>
      <c r="AF118" s="54">
        <f t="shared" si="6"/>
        <v>0</v>
      </c>
      <c r="AG118" s="87">
        <v>0</v>
      </c>
      <c r="AH118" s="87">
        <v>0</v>
      </c>
      <c r="AI118" s="140" t="s">
        <v>74</v>
      </c>
      <c r="AJ118" s="88">
        <v>0</v>
      </c>
      <c r="AK118" s="92" t="s">
        <v>74</v>
      </c>
      <c r="AL118" s="92" t="s">
        <v>74</v>
      </c>
      <c r="AM118" s="54">
        <f t="shared" si="7"/>
        <v>0</v>
      </c>
      <c r="AN118" s="54">
        <f>+K118+AC118-AH118</f>
        <v>16500000</v>
      </c>
      <c r="AO118" s="88" t="s">
        <v>66</v>
      </c>
      <c r="AP118" s="43">
        <v>16500000</v>
      </c>
      <c r="AQ118" s="88" t="s">
        <v>85</v>
      </c>
      <c r="AR118" s="87">
        <v>0</v>
      </c>
      <c r="AS118" s="96" t="s">
        <v>74</v>
      </c>
      <c r="AT118" s="282">
        <v>11660000</v>
      </c>
      <c r="AU118" s="98">
        <f t="shared" si="8"/>
        <v>4840000</v>
      </c>
      <c r="AV118" s="241">
        <f t="shared" si="9"/>
        <v>0.70666666666666667</v>
      </c>
      <c r="AW118" s="140" t="s">
        <v>74</v>
      </c>
      <c r="AX118" s="88" t="s">
        <v>86</v>
      </c>
      <c r="AY118" s="43" t="s">
        <v>6761</v>
      </c>
      <c r="AZ118" s="85" t="s">
        <v>66</v>
      </c>
      <c r="BA118" s="85" t="s">
        <v>66</v>
      </c>
    </row>
    <row r="119" spans="2:53" x14ac:dyDescent="0.25">
      <c r="B119" s="85">
        <v>2024</v>
      </c>
      <c r="C119" s="85">
        <v>891780111</v>
      </c>
      <c r="D119" s="86" t="s">
        <v>64</v>
      </c>
      <c r="E119" s="44" t="s">
        <v>6760</v>
      </c>
      <c r="F119" s="87" t="s">
        <v>6759</v>
      </c>
      <c r="G119" s="196">
        <v>0</v>
      </c>
      <c r="H119" s="88" t="s">
        <v>72</v>
      </c>
      <c r="I119" s="86" t="s">
        <v>65</v>
      </c>
      <c r="J119" s="43" t="s">
        <v>6705</v>
      </c>
      <c r="K119" s="43">
        <v>10780000</v>
      </c>
      <c r="L119" s="85" t="s">
        <v>67</v>
      </c>
      <c r="M119" s="43" t="s">
        <v>6758</v>
      </c>
      <c r="N119" s="43">
        <v>84459314</v>
      </c>
      <c r="O119" s="91">
        <v>14</v>
      </c>
      <c r="P119" s="284">
        <v>45302</v>
      </c>
      <c r="Q119" s="43">
        <v>2126349000</v>
      </c>
      <c r="R119" s="284">
        <v>45309</v>
      </c>
      <c r="S119" s="43">
        <v>10780000</v>
      </c>
      <c r="T119" s="88" t="s">
        <v>203</v>
      </c>
      <c r="U119" s="43">
        <v>85459497</v>
      </c>
      <c r="V119" s="43" t="s">
        <v>1747</v>
      </c>
      <c r="W119" s="284">
        <v>45309</v>
      </c>
      <c r="X119" s="284">
        <v>45309</v>
      </c>
      <c r="Y119" s="94" t="s">
        <v>74</v>
      </c>
      <c r="Z119" s="138">
        <v>45457</v>
      </c>
      <c r="AA119" s="54">
        <f t="shared" si="5"/>
        <v>148</v>
      </c>
      <c r="AB119" s="87">
        <v>0</v>
      </c>
      <c r="AC119" s="286">
        <v>0</v>
      </c>
      <c r="AD119" s="87">
        <v>0</v>
      </c>
      <c r="AE119" s="140" t="s">
        <v>74</v>
      </c>
      <c r="AF119" s="54">
        <f t="shared" si="6"/>
        <v>0</v>
      </c>
      <c r="AG119" s="87">
        <v>0</v>
      </c>
      <c r="AH119" s="87">
        <v>0</v>
      </c>
      <c r="AI119" s="140" t="s">
        <v>74</v>
      </c>
      <c r="AJ119" s="88">
        <v>0</v>
      </c>
      <c r="AK119" s="92" t="s">
        <v>74</v>
      </c>
      <c r="AL119" s="92" t="s">
        <v>74</v>
      </c>
      <c r="AM119" s="54">
        <f t="shared" si="7"/>
        <v>0</v>
      </c>
      <c r="AN119" s="54">
        <f>+K119+AC119-AH119</f>
        <v>10780000</v>
      </c>
      <c r="AO119" s="88" t="s">
        <v>66</v>
      </c>
      <c r="AP119" s="43">
        <v>10780000</v>
      </c>
      <c r="AQ119" s="88" t="s">
        <v>85</v>
      </c>
      <c r="AR119" s="87">
        <v>0</v>
      </c>
      <c r="AS119" s="96" t="s">
        <v>74</v>
      </c>
      <c r="AT119" s="282">
        <v>7700000</v>
      </c>
      <c r="AU119" s="98">
        <f t="shared" si="8"/>
        <v>3080000</v>
      </c>
      <c r="AV119" s="241">
        <f t="shared" si="9"/>
        <v>0.7142857142857143</v>
      </c>
      <c r="AW119" s="140" t="s">
        <v>74</v>
      </c>
      <c r="AX119" s="88" t="s">
        <v>86</v>
      </c>
      <c r="AY119" s="43" t="s">
        <v>6757</v>
      </c>
      <c r="AZ119" s="85" t="s">
        <v>66</v>
      </c>
      <c r="BA119" s="85" t="s">
        <v>66</v>
      </c>
    </row>
    <row r="120" spans="2:53" x14ac:dyDescent="0.25">
      <c r="B120" s="85">
        <v>2024</v>
      </c>
      <c r="C120" s="85">
        <v>891780111</v>
      </c>
      <c r="D120" s="86" t="s">
        <v>64</v>
      </c>
      <c r="E120" s="88" t="s">
        <v>6756</v>
      </c>
      <c r="F120" s="87" t="s">
        <v>6755</v>
      </c>
      <c r="G120" s="196">
        <v>0</v>
      </c>
      <c r="H120" s="88" t="s">
        <v>72</v>
      </c>
      <c r="I120" s="86" t="s">
        <v>65</v>
      </c>
      <c r="J120" s="87" t="s">
        <v>6754</v>
      </c>
      <c r="K120" s="87">
        <v>16500000</v>
      </c>
      <c r="L120" s="85" t="s">
        <v>67</v>
      </c>
      <c r="M120" s="87" t="s">
        <v>6753</v>
      </c>
      <c r="N120" s="87">
        <v>1082990998</v>
      </c>
      <c r="O120" s="91">
        <v>13</v>
      </c>
      <c r="P120" s="140">
        <v>45302</v>
      </c>
      <c r="Q120" s="87">
        <v>4518689382</v>
      </c>
      <c r="R120" s="138">
        <v>45309</v>
      </c>
      <c r="S120" s="87">
        <v>16500000</v>
      </c>
      <c r="T120" s="88" t="s">
        <v>203</v>
      </c>
      <c r="U120" s="87">
        <v>57461216</v>
      </c>
      <c r="V120" s="87" t="s">
        <v>1733</v>
      </c>
      <c r="W120" s="138">
        <v>45309</v>
      </c>
      <c r="X120" s="138">
        <v>45309</v>
      </c>
      <c r="Y120" s="94" t="s">
        <v>74</v>
      </c>
      <c r="Z120" s="138">
        <v>45457</v>
      </c>
      <c r="AA120" s="93">
        <f t="shared" si="5"/>
        <v>148</v>
      </c>
      <c r="AB120" s="87">
        <v>1</v>
      </c>
      <c r="AC120" s="286">
        <v>5400000</v>
      </c>
      <c r="AD120" s="87">
        <v>0</v>
      </c>
      <c r="AE120" s="140" t="s">
        <v>74</v>
      </c>
      <c r="AF120" s="93">
        <f t="shared" si="6"/>
        <v>0</v>
      </c>
      <c r="AG120" s="87">
        <v>0</v>
      </c>
      <c r="AH120" s="87">
        <v>0</v>
      </c>
      <c r="AI120" s="140" t="s">
        <v>74</v>
      </c>
      <c r="AJ120" s="88">
        <v>0</v>
      </c>
      <c r="AK120" s="92" t="s">
        <v>74</v>
      </c>
      <c r="AL120" s="92" t="s">
        <v>74</v>
      </c>
      <c r="AM120" s="93">
        <f t="shared" si="7"/>
        <v>0</v>
      </c>
      <c r="AN120" s="93">
        <f>+K120+AC120-AH120</f>
        <v>21900000</v>
      </c>
      <c r="AO120" s="88" t="s">
        <v>66</v>
      </c>
      <c r="AP120" s="87">
        <v>16500000</v>
      </c>
      <c r="AQ120" s="88" t="s">
        <v>85</v>
      </c>
      <c r="AR120" s="87">
        <v>0</v>
      </c>
      <c r="AS120" s="96" t="s">
        <v>74</v>
      </c>
      <c r="AT120" s="282">
        <v>15260000</v>
      </c>
      <c r="AU120" s="126">
        <f t="shared" si="8"/>
        <v>6640000</v>
      </c>
      <c r="AV120" s="99">
        <f t="shared" si="9"/>
        <v>0.69680365296803648</v>
      </c>
      <c r="AW120" s="140" t="s">
        <v>74</v>
      </c>
      <c r="AX120" s="88" t="s">
        <v>86</v>
      </c>
      <c r="AY120" s="87" t="s">
        <v>6752</v>
      </c>
      <c r="AZ120" s="85" t="s">
        <v>66</v>
      </c>
      <c r="BA120" s="85" t="s">
        <v>66</v>
      </c>
    </row>
    <row r="121" spans="2:53" x14ac:dyDescent="0.25">
      <c r="B121" s="85">
        <v>2024</v>
      </c>
      <c r="C121" s="85">
        <v>891780111</v>
      </c>
      <c r="D121" s="86" t="s">
        <v>64</v>
      </c>
      <c r="E121" s="44" t="s">
        <v>6751</v>
      </c>
      <c r="F121" s="87" t="s">
        <v>6750</v>
      </c>
      <c r="G121" s="196">
        <v>0</v>
      </c>
      <c r="H121" s="88" t="s">
        <v>72</v>
      </c>
      <c r="I121" s="86" t="s">
        <v>65</v>
      </c>
      <c r="J121" s="43" t="s">
        <v>6749</v>
      </c>
      <c r="K121" s="43">
        <v>15000000</v>
      </c>
      <c r="L121" s="85" t="s">
        <v>67</v>
      </c>
      <c r="M121" s="43" t="s">
        <v>6748</v>
      </c>
      <c r="N121" s="43">
        <v>1065836973</v>
      </c>
      <c r="O121" s="91">
        <v>13</v>
      </c>
      <c r="P121" s="140">
        <v>45302</v>
      </c>
      <c r="Q121" s="87">
        <v>4518689382</v>
      </c>
      <c r="R121" s="284">
        <v>45309</v>
      </c>
      <c r="S121" s="43">
        <v>15000000</v>
      </c>
      <c r="T121" s="88" t="s">
        <v>203</v>
      </c>
      <c r="U121" s="43">
        <v>57461216</v>
      </c>
      <c r="V121" s="43" t="s">
        <v>1733</v>
      </c>
      <c r="W121" s="284">
        <v>45309</v>
      </c>
      <c r="X121" s="284">
        <v>45309</v>
      </c>
      <c r="Y121" s="94" t="s">
        <v>74</v>
      </c>
      <c r="Z121" s="138">
        <v>45457</v>
      </c>
      <c r="AA121" s="54">
        <f t="shared" si="5"/>
        <v>148</v>
      </c>
      <c r="AB121" s="87">
        <v>0</v>
      </c>
      <c r="AC121" s="286">
        <v>0</v>
      </c>
      <c r="AD121" s="87">
        <v>0</v>
      </c>
      <c r="AE121" s="140" t="s">
        <v>74</v>
      </c>
      <c r="AF121" s="54">
        <f t="shared" si="6"/>
        <v>0</v>
      </c>
      <c r="AG121" s="87">
        <v>0</v>
      </c>
      <c r="AH121" s="87">
        <v>0</v>
      </c>
      <c r="AI121" s="140" t="s">
        <v>74</v>
      </c>
      <c r="AJ121" s="88">
        <v>0</v>
      </c>
      <c r="AK121" s="92" t="s">
        <v>74</v>
      </c>
      <c r="AL121" s="92" t="s">
        <v>74</v>
      </c>
      <c r="AM121" s="54">
        <f t="shared" si="7"/>
        <v>0</v>
      </c>
      <c r="AN121" s="54">
        <f>+K121+AC121-AH121</f>
        <v>15000000</v>
      </c>
      <c r="AO121" s="88" t="s">
        <v>66</v>
      </c>
      <c r="AP121" s="43">
        <v>15000000</v>
      </c>
      <c r="AQ121" s="88" t="s">
        <v>85</v>
      </c>
      <c r="AR121" s="87">
        <v>0</v>
      </c>
      <c r="AS121" s="96" t="s">
        <v>74</v>
      </c>
      <c r="AT121" s="282">
        <v>10600000</v>
      </c>
      <c r="AU121" s="98">
        <f t="shared" si="8"/>
        <v>4400000</v>
      </c>
      <c r="AV121" s="241">
        <f t="shared" si="9"/>
        <v>0.70666666666666667</v>
      </c>
      <c r="AW121" s="140" t="s">
        <v>74</v>
      </c>
      <c r="AX121" s="88" t="s">
        <v>86</v>
      </c>
      <c r="AY121" s="43" t="s">
        <v>6747</v>
      </c>
      <c r="AZ121" s="85" t="s">
        <v>66</v>
      </c>
      <c r="BA121" s="85" t="s">
        <v>66</v>
      </c>
    </row>
    <row r="122" spans="2:53" x14ac:dyDescent="0.25">
      <c r="B122" s="85">
        <v>2024</v>
      </c>
      <c r="C122" s="85">
        <v>891780111</v>
      </c>
      <c r="D122" s="86" t="s">
        <v>64</v>
      </c>
      <c r="E122" s="44" t="s">
        <v>6746</v>
      </c>
      <c r="F122" s="87" t="s">
        <v>6745</v>
      </c>
      <c r="G122" s="196">
        <v>0</v>
      </c>
      <c r="H122" s="88" t="s">
        <v>72</v>
      </c>
      <c r="I122" s="86" t="s">
        <v>65</v>
      </c>
      <c r="J122" s="43" t="s">
        <v>6744</v>
      </c>
      <c r="K122" s="43">
        <v>14760000</v>
      </c>
      <c r="L122" s="85" t="s">
        <v>67</v>
      </c>
      <c r="M122" s="43" t="s">
        <v>6743</v>
      </c>
      <c r="N122" s="43">
        <v>1083029737</v>
      </c>
      <c r="O122" s="91">
        <v>13</v>
      </c>
      <c r="P122" s="140">
        <v>45302</v>
      </c>
      <c r="Q122" s="87">
        <v>4518689382</v>
      </c>
      <c r="R122" s="284">
        <v>45309</v>
      </c>
      <c r="S122" s="43">
        <v>14760000</v>
      </c>
      <c r="T122" s="88" t="s">
        <v>203</v>
      </c>
      <c r="U122" s="43">
        <v>7631392</v>
      </c>
      <c r="V122" s="43" t="s">
        <v>4192</v>
      </c>
      <c r="W122" s="284">
        <v>45309</v>
      </c>
      <c r="X122" s="284">
        <v>45309</v>
      </c>
      <c r="Y122" s="94" t="s">
        <v>74</v>
      </c>
      <c r="Z122" s="138">
        <v>45457</v>
      </c>
      <c r="AA122" s="54">
        <f t="shared" si="5"/>
        <v>148</v>
      </c>
      <c r="AB122" s="87">
        <v>0</v>
      </c>
      <c r="AC122" s="286">
        <v>0</v>
      </c>
      <c r="AD122" s="87">
        <v>0</v>
      </c>
      <c r="AE122" s="140" t="s">
        <v>74</v>
      </c>
      <c r="AF122" s="54">
        <f t="shared" si="6"/>
        <v>0</v>
      </c>
      <c r="AG122" s="87">
        <v>0</v>
      </c>
      <c r="AH122" s="87">
        <v>0</v>
      </c>
      <c r="AI122" s="140" t="s">
        <v>74</v>
      </c>
      <c r="AJ122" s="88">
        <v>0</v>
      </c>
      <c r="AK122" s="92" t="s">
        <v>74</v>
      </c>
      <c r="AL122" s="92" t="s">
        <v>74</v>
      </c>
      <c r="AM122" s="54">
        <f t="shared" si="7"/>
        <v>0</v>
      </c>
      <c r="AN122" s="54">
        <f>+K122+AC122-AH122</f>
        <v>14760000</v>
      </c>
      <c r="AO122" s="88" t="s">
        <v>66</v>
      </c>
      <c r="AP122" s="43">
        <v>14760000</v>
      </c>
      <c r="AQ122" s="88" t="s">
        <v>85</v>
      </c>
      <c r="AR122" s="87">
        <v>0</v>
      </c>
      <c r="AS122" s="96" t="s">
        <v>74</v>
      </c>
      <c r="AT122" s="282">
        <v>10800000</v>
      </c>
      <c r="AU122" s="98">
        <f t="shared" si="8"/>
        <v>3960000</v>
      </c>
      <c r="AV122" s="241">
        <f t="shared" si="9"/>
        <v>0.73170731707317072</v>
      </c>
      <c r="AW122" s="140" t="s">
        <v>74</v>
      </c>
      <c r="AX122" s="88" t="s">
        <v>86</v>
      </c>
      <c r="AY122" s="43" t="s">
        <v>6742</v>
      </c>
      <c r="AZ122" s="85" t="s">
        <v>66</v>
      </c>
      <c r="BA122" s="85" t="s">
        <v>66</v>
      </c>
    </row>
    <row r="123" spans="2:53" x14ac:dyDescent="0.25">
      <c r="B123" s="85">
        <v>2024</v>
      </c>
      <c r="C123" s="85">
        <v>891780111</v>
      </c>
      <c r="D123" s="86" t="s">
        <v>64</v>
      </c>
      <c r="E123" s="44" t="s">
        <v>6741</v>
      </c>
      <c r="F123" s="87" t="s">
        <v>6740</v>
      </c>
      <c r="G123" s="196">
        <v>0</v>
      </c>
      <c r="H123" s="88" t="s">
        <v>72</v>
      </c>
      <c r="I123" s="86" t="s">
        <v>65</v>
      </c>
      <c r="J123" s="43" t="s">
        <v>6739</v>
      </c>
      <c r="K123" s="43">
        <v>13860000</v>
      </c>
      <c r="L123" s="85" t="s">
        <v>67</v>
      </c>
      <c r="M123" s="43" t="s">
        <v>6738</v>
      </c>
      <c r="N123" s="43">
        <v>1083020916</v>
      </c>
      <c r="O123" s="91">
        <v>13</v>
      </c>
      <c r="P123" s="140">
        <v>45302</v>
      </c>
      <c r="Q123" s="87">
        <v>4518689382</v>
      </c>
      <c r="R123" s="284">
        <v>45309</v>
      </c>
      <c r="S123" s="43">
        <v>13860000</v>
      </c>
      <c r="T123" s="88" t="s">
        <v>203</v>
      </c>
      <c r="U123" s="43">
        <v>7631392</v>
      </c>
      <c r="V123" s="43" t="s">
        <v>4192</v>
      </c>
      <c r="W123" s="284">
        <v>45309</v>
      </c>
      <c r="X123" s="284">
        <v>45309</v>
      </c>
      <c r="Y123" s="94" t="s">
        <v>74</v>
      </c>
      <c r="Z123" s="138">
        <v>45457</v>
      </c>
      <c r="AA123" s="54">
        <f t="shared" si="5"/>
        <v>148</v>
      </c>
      <c r="AB123" s="87">
        <v>0</v>
      </c>
      <c r="AC123" s="286">
        <v>0</v>
      </c>
      <c r="AD123" s="87">
        <v>0</v>
      </c>
      <c r="AE123" s="140" t="s">
        <v>74</v>
      </c>
      <c r="AF123" s="54">
        <f t="shared" si="6"/>
        <v>0</v>
      </c>
      <c r="AG123" s="87">
        <v>0</v>
      </c>
      <c r="AH123" s="87">
        <v>0</v>
      </c>
      <c r="AI123" s="140" t="s">
        <v>74</v>
      </c>
      <c r="AJ123" s="88">
        <v>0</v>
      </c>
      <c r="AK123" s="92" t="s">
        <v>74</v>
      </c>
      <c r="AL123" s="92" t="s">
        <v>74</v>
      </c>
      <c r="AM123" s="54">
        <f t="shared" si="7"/>
        <v>0</v>
      </c>
      <c r="AN123" s="54">
        <f>+K123+AC123-AH123</f>
        <v>13860000</v>
      </c>
      <c r="AO123" s="88" t="s">
        <v>66</v>
      </c>
      <c r="AP123" s="43">
        <v>13860000</v>
      </c>
      <c r="AQ123" s="88" t="s">
        <v>85</v>
      </c>
      <c r="AR123" s="87">
        <v>0</v>
      </c>
      <c r="AS123" s="96" t="s">
        <v>74</v>
      </c>
      <c r="AT123" s="282">
        <v>9900000</v>
      </c>
      <c r="AU123" s="98">
        <f t="shared" si="8"/>
        <v>3960000</v>
      </c>
      <c r="AV123" s="241">
        <f t="shared" si="9"/>
        <v>0.7142857142857143</v>
      </c>
      <c r="AW123" s="140" t="s">
        <v>74</v>
      </c>
      <c r="AX123" s="88" t="s">
        <v>86</v>
      </c>
      <c r="AY123" s="43" t="s">
        <v>6737</v>
      </c>
      <c r="AZ123" s="85" t="s">
        <v>66</v>
      </c>
      <c r="BA123" s="85" t="s">
        <v>66</v>
      </c>
    </row>
    <row r="124" spans="2:53" x14ac:dyDescent="0.25">
      <c r="B124" s="85">
        <v>2024</v>
      </c>
      <c r="C124" s="85">
        <v>891780111</v>
      </c>
      <c r="D124" s="86" t="s">
        <v>64</v>
      </c>
      <c r="E124" s="44" t="s">
        <v>6736</v>
      </c>
      <c r="F124" s="87" t="s">
        <v>6735</v>
      </c>
      <c r="G124" s="196">
        <v>0</v>
      </c>
      <c r="H124" s="88" t="s">
        <v>72</v>
      </c>
      <c r="I124" s="86" t="s">
        <v>65</v>
      </c>
      <c r="J124" s="43" t="s">
        <v>6734</v>
      </c>
      <c r="K124" s="43">
        <v>17760000</v>
      </c>
      <c r="L124" s="85" t="s">
        <v>67</v>
      </c>
      <c r="M124" s="43" t="s">
        <v>6733</v>
      </c>
      <c r="N124" s="43">
        <v>1082926372</v>
      </c>
      <c r="O124" s="91">
        <v>13</v>
      </c>
      <c r="P124" s="140">
        <v>45302</v>
      </c>
      <c r="Q124" s="87">
        <v>4518689382</v>
      </c>
      <c r="R124" s="284">
        <v>45309</v>
      </c>
      <c r="S124" s="43">
        <v>17760000</v>
      </c>
      <c r="T124" s="88" t="s">
        <v>203</v>
      </c>
      <c r="U124" s="43">
        <v>12621405</v>
      </c>
      <c r="V124" s="43" t="s">
        <v>5449</v>
      </c>
      <c r="W124" s="284">
        <v>45309</v>
      </c>
      <c r="X124" s="284">
        <v>45309</v>
      </c>
      <c r="Y124" s="94" t="s">
        <v>74</v>
      </c>
      <c r="Z124" s="138">
        <v>45457</v>
      </c>
      <c r="AA124" s="54">
        <f t="shared" si="5"/>
        <v>148</v>
      </c>
      <c r="AB124" s="87">
        <v>0</v>
      </c>
      <c r="AC124" s="286">
        <v>0</v>
      </c>
      <c r="AD124" s="87">
        <v>0</v>
      </c>
      <c r="AE124" s="140" t="s">
        <v>74</v>
      </c>
      <c r="AF124" s="54">
        <f t="shared" si="6"/>
        <v>0</v>
      </c>
      <c r="AG124" s="87">
        <v>0</v>
      </c>
      <c r="AH124" s="87">
        <v>0</v>
      </c>
      <c r="AI124" s="140" t="s">
        <v>74</v>
      </c>
      <c r="AJ124" s="88">
        <v>0</v>
      </c>
      <c r="AK124" s="92" t="s">
        <v>74</v>
      </c>
      <c r="AL124" s="92" t="s">
        <v>74</v>
      </c>
      <c r="AM124" s="54">
        <f t="shared" si="7"/>
        <v>0</v>
      </c>
      <c r="AN124" s="54">
        <f>+K124+AC124-AH124</f>
        <v>17760000</v>
      </c>
      <c r="AO124" s="88" t="s">
        <v>66</v>
      </c>
      <c r="AP124" s="43">
        <v>17760000</v>
      </c>
      <c r="AQ124" s="88" t="s">
        <v>85</v>
      </c>
      <c r="AR124" s="87">
        <v>0</v>
      </c>
      <c r="AS124" s="96" t="s">
        <v>74</v>
      </c>
      <c r="AT124" s="282">
        <v>12480000</v>
      </c>
      <c r="AU124" s="98">
        <f t="shared" si="8"/>
        <v>5280000</v>
      </c>
      <c r="AV124" s="241">
        <f t="shared" si="9"/>
        <v>0.70270270270270274</v>
      </c>
      <c r="AW124" s="140" t="s">
        <v>74</v>
      </c>
      <c r="AX124" s="88" t="s">
        <v>86</v>
      </c>
      <c r="AY124" s="43" t="s">
        <v>6732</v>
      </c>
      <c r="AZ124" s="85" t="s">
        <v>66</v>
      </c>
      <c r="BA124" s="85" t="s">
        <v>66</v>
      </c>
    </row>
    <row r="125" spans="2:53" x14ac:dyDescent="0.25">
      <c r="B125" s="85">
        <v>2024</v>
      </c>
      <c r="C125" s="85">
        <v>891780111</v>
      </c>
      <c r="D125" s="86" t="s">
        <v>64</v>
      </c>
      <c r="E125" s="44" t="s">
        <v>6731</v>
      </c>
      <c r="F125" s="87" t="s">
        <v>6730</v>
      </c>
      <c r="G125" s="196">
        <v>0</v>
      </c>
      <c r="H125" s="88" t="s">
        <v>72</v>
      </c>
      <c r="I125" s="86" t="s">
        <v>65</v>
      </c>
      <c r="J125" s="43" t="s">
        <v>6729</v>
      </c>
      <c r="K125" s="43">
        <v>23187000</v>
      </c>
      <c r="L125" s="85" t="s">
        <v>67</v>
      </c>
      <c r="M125" s="43" t="s">
        <v>6728</v>
      </c>
      <c r="N125" s="43">
        <v>18491956</v>
      </c>
      <c r="O125" s="91">
        <v>13</v>
      </c>
      <c r="P125" s="140">
        <v>45302</v>
      </c>
      <c r="Q125" s="87">
        <v>4518689382</v>
      </c>
      <c r="R125" s="284">
        <v>45309</v>
      </c>
      <c r="S125" s="43">
        <v>23187000</v>
      </c>
      <c r="T125" s="88" t="s">
        <v>203</v>
      </c>
      <c r="U125" s="43">
        <v>12621405</v>
      </c>
      <c r="V125" s="43" t="s">
        <v>5449</v>
      </c>
      <c r="W125" s="284">
        <v>45309</v>
      </c>
      <c r="X125" s="284">
        <v>45309</v>
      </c>
      <c r="Y125" s="94" t="s">
        <v>74</v>
      </c>
      <c r="Z125" s="138">
        <v>45457</v>
      </c>
      <c r="AA125" s="54">
        <f t="shared" si="5"/>
        <v>148</v>
      </c>
      <c r="AB125" s="87">
        <v>0</v>
      </c>
      <c r="AC125" s="286">
        <v>0</v>
      </c>
      <c r="AD125" s="87">
        <v>0</v>
      </c>
      <c r="AE125" s="140" t="s">
        <v>74</v>
      </c>
      <c r="AF125" s="54">
        <f t="shared" si="6"/>
        <v>0</v>
      </c>
      <c r="AG125" s="87">
        <v>0</v>
      </c>
      <c r="AH125" s="87">
        <v>0</v>
      </c>
      <c r="AI125" s="140" t="s">
        <v>74</v>
      </c>
      <c r="AJ125" s="88">
        <v>0</v>
      </c>
      <c r="AK125" s="92" t="s">
        <v>74</v>
      </c>
      <c r="AL125" s="92" t="s">
        <v>74</v>
      </c>
      <c r="AM125" s="54">
        <f t="shared" si="7"/>
        <v>0</v>
      </c>
      <c r="AN125" s="54">
        <f>+K125+AC125-AH125</f>
        <v>23187000</v>
      </c>
      <c r="AO125" s="88" t="s">
        <v>66</v>
      </c>
      <c r="AP125" s="43">
        <v>23187000</v>
      </c>
      <c r="AQ125" s="88" t="s">
        <v>85</v>
      </c>
      <c r="AR125" s="87">
        <v>0</v>
      </c>
      <c r="AS125" s="96" t="s">
        <v>74</v>
      </c>
      <c r="AT125" s="282">
        <v>16293000</v>
      </c>
      <c r="AU125" s="98">
        <f t="shared" si="8"/>
        <v>6894000</v>
      </c>
      <c r="AV125" s="241">
        <f t="shared" si="9"/>
        <v>0.70267822486738263</v>
      </c>
      <c r="AW125" s="140" t="s">
        <v>74</v>
      </c>
      <c r="AX125" s="88" t="s">
        <v>86</v>
      </c>
      <c r="AY125" s="43" t="s">
        <v>6727</v>
      </c>
      <c r="AZ125" s="85" t="s">
        <v>66</v>
      </c>
      <c r="BA125" s="85" t="s">
        <v>66</v>
      </c>
    </row>
    <row r="126" spans="2:53" x14ac:dyDescent="0.25">
      <c r="B126" s="85">
        <v>2024</v>
      </c>
      <c r="C126" s="85">
        <v>891780111</v>
      </c>
      <c r="D126" s="86" t="s">
        <v>64</v>
      </c>
      <c r="E126" s="44" t="s">
        <v>6726</v>
      </c>
      <c r="F126" s="87" t="s">
        <v>6725</v>
      </c>
      <c r="G126" s="196">
        <v>0</v>
      </c>
      <c r="H126" s="88" t="s">
        <v>72</v>
      </c>
      <c r="I126" s="86" t="s">
        <v>65</v>
      </c>
      <c r="J126" s="43" t="s">
        <v>6724</v>
      </c>
      <c r="K126" s="43">
        <v>18500000</v>
      </c>
      <c r="L126" s="85" t="s">
        <v>67</v>
      </c>
      <c r="M126" s="43" t="s">
        <v>6723</v>
      </c>
      <c r="N126" s="43">
        <v>57427903</v>
      </c>
      <c r="O126" s="91">
        <v>13</v>
      </c>
      <c r="P126" s="140">
        <v>45302</v>
      </c>
      <c r="Q126" s="87">
        <v>4518689382</v>
      </c>
      <c r="R126" s="284">
        <v>45309</v>
      </c>
      <c r="S126" s="43">
        <v>18500000</v>
      </c>
      <c r="T126" s="88" t="s">
        <v>203</v>
      </c>
      <c r="U126" s="43">
        <v>57441846</v>
      </c>
      <c r="V126" s="43" t="s">
        <v>4704</v>
      </c>
      <c r="W126" s="284">
        <v>45309</v>
      </c>
      <c r="X126" s="284">
        <v>45309</v>
      </c>
      <c r="Y126" s="94" t="s">
        <v>74</v>
      </c>
      <c r="Z126" s="138">
        <v>45457</v>
      </c>
      <c r="AA126" s="54">
        <f t="shared" si="5"/>
        <v>148</v>
      </c>
      <c r="AB126" s="87">
        <v>0</v>
      </c>
      <c r="AC126" s="286">
        <v>0</v>
      </c>
      <c r="AD126" s="87">
        <v>0</v>
      </c>
      <c r="AE126" s="140" t="s">
        <v>74</v>
      </c>
      <c r="AF126" s="54">
        <f t="shared" si="6"/>
        <v>0</v>
      </c>
      <c r="AG126" s="87">
        <v>0</v>
      </c>
      <c r="AH126" s="87">
        <v>0</v>
      </c>
      <c r="AI126" s="140" t="s">
        <v>74</v>
      </c>
      <c r="AJ126" s="88">
        <v>0</v>
      </c>
      <c r="AK126" s="92" t="s">
        <v>74</v>
      </c>
      <c r="AL126" s="92" t="s">
        <v>74</v>
      </c>
      <c r="AM126" s="54">
        <f t="shared" si="7"/>
        <v>0</v>
      </c>
      <c r="AN126" s="54">
        <f>+K126+AC126-AH126</f>
        <v>18500000</v>
      </c>
      <c r="AO126" s="88" t="s">
        <v>66</v>
      </c>
      <c r="AP126" s="43">
        <v>18500000</v>
      </c>
      <c r="AQ126" s="88" t="s">
        <v>85</v>
      </c>
      <c r="AR126" s="87">
        <v>0</v>
      </c>
      <c r="AS126" s="96" t="s">
        <v>74</v>
      </c>
      <c r="AT126" s="282">
        <v>13073000</v>
      </c>
      <c r="AU126" s="98">
        <f t="shared" si="8"/>
        <v>5427000</v>
      </c>
      <c r="AV126" s="241">
        <f t="shared" si="9"/>
        <v>0.70664864864864863</v>
      </c>
      <c r="AW126" s="140" t="s">
        <v>74</v>
      </c>
      <c r="AX126" s="88" t="s">
        <v>86</v>
      </c>
      <c r="AY126" s="43" t="s">
        <v>6722</v>
      </c>
      <c r="AZ126" s="85" t="s">
        <v>66</v>
      </c>
      <c r="BA126" s="85" t="s">
        <v>66</v>
      </c>
    </row>
    <row r="127" spans="2:53" x14ac:dyDescent="0.25">
      <c r="B127" s="85">
        <v>2024</v>
      </c>
      <c r="C127" s="85">
        <v>891780111</v>
      </c>
      <c r="D127" s="86" t="s">
        <v>64</v>
      </c>
      <c r="E127" s="88" t="s">
        <v>6721</v>
      </c>
      <c r="F127" s="87" t="s">
        <v>6720</v>
      </c>
      <c r="G127" s="196">
        <v>0</v>
      </c>
      <c r="H127" s="88" t="s">
        <v>72</v>
      </c>
      <c r="I127" s="86" t="s">
        <v>65</v>
      </c>
      <c r="J127" s="87" t="s">
        <v>6558</v>
      </c>
      <c r="K127" s="87">
        <v>4200000</v>
      </c>
      <c r="L127" s="85" t="s">
        <v>67</v>
      </c>
      <c r="M127" s="87" t="s">
        <v>6719</v>
      </c>
      <c r="N127" s="87">
        <v>1007900189</v>
      </c>
      <c r="O127" s="91">
        <v>14</v>
      </c>
      <c r="P127" s="138">
        <v>45302</v>
      </c>
      <c r="Q127" s="87">
        <v>2126349000</v>
      </c>
      <c r="R127" s="138">
        <v>45309</v>
      </c>
      <c r="S127" s="87">
        <v>4200000</v>
      </c>
      <c r="T127" s="88" t="s">
        <v>203</v>
      </c>
      <c r="U127" s="87">
        <v>7631392</v>
      </c>
      <c r="V127" s="87" t="s">
        <v>4192</v>
      </c>
      <c r="W127" s="138">
        <v>45309</v>
      </c>
      <c r="X127" s="138">
        <v>45309</v>
      </c>
      <c r="Y127" s="94" t="s">
        <v>74</v>
      </c>
      <c r="Z127" s="138">
        <v>45362</v>
      </c>
      <c r="AA127" s="93">
        <f t="shared" si="5"/>
        <v>53</v>
      </c>
      <c r="AB127" s="87">
        <v>1</v>
      </c>
      <c r="AC127" s="286">
        <v>1330000</v>
      </c>
      <c r="AD127" s="87">
        <v>1</v>
      </c>
      <c r="AE127" s="140">
        <v>45383</v>
      </c>
      <c r="AF127" s="93">
        <f t="shared" si="6"/>
        <v>21</v>
      </c>
      <c r="AG127" s="87">
        <v>0</v>
      </c>
      <c r="AH127" s="87">
        <v>0</v>
      </c>
      <c r="AI127" s="140" t="s">
        <v>74</v>
      </c>
      <c r="AJ127" s="88">
        <v>0</v>
      </c>
      <c r="AK127" s="92" t="s">
        <v>74</v>
      </c>
      <c r="AL127" s="92" t="s">
        <v>74</v>
      </c>
      <c r="AM127" s="93">
        <f t="shared" si="7"/>
        <v>0</v>
      </c>
      <c r="AN127" s="93">
        <f>+K127+AC127-AH127</f>
        <v>5530000</v>
      </c>
      <c r="AO127" s="88" t="s">
        <v>66</v>
      </c>
      <c r="AP127" s="87">
        <v>4200000</v>
      </c>
      <c r="AQ127" s="88" t="s">
        <v>85</v>
      </c>
      <c r="AR127" s="87">
        <v>0</v>
      </c>
      <c r="AS127" s="96" t="s">
        <v>74</v>
      </c>
      <c r="AT127" s="282">
        <v>5530000</v>
      </c>
      <c r="AU127" s="126">
        <f t="shared" si="8"/>
        <v>0</v>
      </c>
      <c r="AV127" s="99">
        <f t="shared" si="9"/>
        <v>1</v>
      </c>
      <c r="AW127" s="140" t="s">
        <v>74</v>
      </c>
      <c r="AX127" s="88" t="s">
        <v>156</v>
      </c>
      <c r="AY127" s="87" t="s">
        <v>6718</v>
      </c>
      <c r="AZ127" s="85" t="s">
        <v>66</v>
      </c>
      <c r="BA127" s="85" t="s">
        <v>66</v>
      </c>
    </row>
    <row r="128" spans="2:53" x14ac:dyDescent="0.25">
      <c r="B128" s="85">
        <v>2024</v>
      </c>
      <c r="C128" s="85">
        <v>891780111</v>
      </c>
      <c r="D128" s="86" t="s">
        <v>64</v>
      </c>
      <c r="E128" s="44" t="s">
        <v>6717</v>
      </c>
      <c r="F128" s="87" t="s">
        <v>6716</v>
      </c>
      <c r="G128" s="196">
        <v>0</v>
      </c>
      <c r="H128" s="88" t="s">
        <v>72</v>
      </c>
      <c r="I128" s="86" t="s">
        <v>65</v>
      </c>
      <c r="J128" s="43" t="s">
        <v>6715</v>
      </c>
      <c r="K128" s="43">
        <v>16940000</v>
      </c>
      <c r="L128" s="85" t="s">
        <v>67</v>
      </c>
      <c r="M128" s="43" t="s">
        <v>6714</v>
      </c>
      <c r="N128" s="43">
        <v>1083015178</v>
      </c>
      <c r="O128" s="91">
        <v>13</v>
      </c>
      <c r="P128" s="140">
        <v>45302</v>
      </c>
      <c r="Q128" s="87">
        <v>4518689382</v>
      </c>
      <c r="R128" s="284">
        <v>45309</v>
      </c>
      <c r="S128" s="43">
        <v>16940000</v>
      </c>
      <c r="T128" s="88" t="s">
        <v>203</v>
      </c>
      <c r="U128" s="43">
        <v>85468582</v>
      </c>
      <c r="V128" s="43" t="s">
        <v>4440</v>
      </c>
      <c r="W128" s="284">
        <v>45309</v>
      </c>
      <c r="X128" s="284">
        <v>45309</v>
      </c>
      <c r="Y128" s="94" t="s">
        <v>74</v>
      </c>
      <c r="Z128" s="138">
        <v>45457</v>
      </c>
      <c r="AA128" s="54">
        <f t="shared" si="5"/>
        <v>148</v>
      </c>
      <c r="AB128" s="87">
        <v>0</v>
      </c>
      <c r="AC128" s="286">
        <v>0</v>
      </c>
      <c r="AD128" s="87">
        <v>0</v>
      </c>
      <c r="AE128" s="140" t="s">
        <v>74</v>
      </c>
      <c r="AF128" s="54">
        <f t="shared" si="6"/>
        <v>0</v>
      </c>
      <c r="AG128" s="87">
        <v>0</v>
      </c>
      <c r="AH128" s="87">
        <v>0</v>
      </c>
      <c r="AI128" s="140" t="s">
        <v>74</v>
      </c>
      <c r="AJ128" s="88">
        <v>0</v>
      </c>
      <c r="AK128" s="92" t="s">
        <v>74</v>
      </c>
      <c r="AL128" s="92" t="s">
        <v>74</v>
      </c>
      <c r="AM128" s="54">
        <f t="shared" si="7"/>
        <v>0</v>
      </c>
      <c r="AN128" s="54">
        <f>+K128+AC128-AH128</f>
        <v>16940000</v>
      </c>
      <c r="AO128" s="88" t="s">
        <v>66</v>
      </c>
      <c r="AP128" s="43">
        <v>16940000</v>
      </c>
      <c r="AQ128" s="88" t="s">
        <v>85</v>
      </c>
      <c r="AR128" s="87">
        <v>0</v>
      </c>
      <c r="AS128" s="96" t="s">
        <v>74</v>
      </c>
      <c r="AT128" s="282">
        <v>12100000</v>
      </c>
      <c r="AU128" s="98">
        <f t="shared" si="8"/>
        <v>4840000</v>
      </c>
      <c r="AV128" s="241">
        <f t="shared" si="9"/>
        <v>0.7142857142857143</v>
      </c>
      <c r="AW128" s="140" t="s">
        <v>74</v>
      </c>
      <c r="AX128" s="88" t="s">
        <v>86</v>
      </c>
      <c r="AY128" s="43" t="s">
        <v>6713</v>
      </c>
      <c r="AZ128" s="85" t="s">
        <v>66</v>
      </c>
      <c r="BA128" s="85" t="s">
        <v>66</v>
      </c>
    </row>
    <row r="129" spans="2:53" x14ac:dyDescent="0.25">
      <c r="B129" s="85">
        <v>2024</v>
      </c>
      <c r="C129" s="85">
        <v>891780111</v>
      </c>
      <c r="D129" s="86" t="s">
        <v>64</v>
      </c>
      <c r="E129" s="44" t="s">
        <v>6712</v>
      </c>
      <c r="F129" s="87" t="s">
        <v>6711</v>
      </c>
      <c r="G129" s="196">
        <v>0</v>
      </c>
      <c r="H129" s="88" t="s">
        <v>72</v>
      </c>
      <c r="I129" s="86" t="s">
        <v>65</v>
      </c>
      <c r="J129" s="43" t="s">
        <v>6710</v>
      </c>
      <c r="K129" s="43">
        <v>10780000</v>
      </c>
      <c r="L129" s="85" t="s">
        <v>67</v>
      </c>
      <c r="M129" s="43" t="s">
        <v>6709</v>
      </c>
      <c r="N129" s="43">
        <v>12637472</v>
      </c>
      <c r="O129" s="91">
        <v>14</v>
      </c>
      <c r="P129" s="284">
        <v>45302</v>
      </c>
      <c r="Q129" s="43">
        <v>2126349000</v>
      </c>
      <c r="R129" s="284">
        <v>45309</v>
      </c>
      <c r="S129" s="43">
        <v>10780000</v>
      </c>
      <c r="T129" s="88" t="s">
        <v>203</v>
      </c>
      <c r="U129" s="43">
        <v>85459497</v>
      </c>
      <c r="V129" s="43" t="s">
        <v>1747</v>
      </c>
      <c r="W129" s="284">
        <v>45309</v>
      </c>
      <c r="X129" s="284">
        <v>45309</v>
      </c>
      <c r="Y129" s="94" t="s">
        <v>74</v>
      </c>
      <c r="Z129" s="138">
        <v>45457</v>
      </c>
      <c r="AA129" s="54">
        <f t="shared" si="5"/>
        <v>148</v>
      </c>
      <c r="AB129" s="87">
        <v>0</v>
      </c>
      <c r="AC129" s="286">
        <v>0</v>
      </c>
      <c r="AD129" s="87">
        <v>0</v>
      </c>
      <c r="AE129" s="140" t="s">
        <v>74</v>
      </c>
      <c r="AF129" s="54">
        <f t="shared" si="6"/>
        <v>0</v>
      </c>
      <c r="AG129" s="87">
        <v>0</v>
      </c>
      <c r="AH129" s="87">
        <v>0</v>
      </c>
      <c r="AI129" s="140" t="s">
        <v>74</v>
      </c>
      <c r="AJ129" s="88">
        <v>0</v>
      </c>
      <c r="AK129" s="92" t="s">
        <v>74</v>
      </c>
      <c r="AL129" s="92" t="s">
        <v>74</v>
      </c>
      <c r="AM129" s="54">
        <f t="shared" si="7"/>
        <v>0</v>
      </c>
      <c r="AN129" s="54">
        <f>+K129+AC129-AH129</f>
        <v>10780000</v>
      </c>
      <c r="AO129" s="88" t="s">
        <v>66</v>
      </c>
      <c r="AP129" s="43">
        <v>10780000</v>
      </c>
      <c r="AQ129" s="88" t="s">
        <v>85</v>
      </c>
      <c r="AR129" s="87">
        <v>0</v>
      </c>
      <c r="AS129" s="96" t="s">
        <v>74</v>
      </c>
      <c r="AT129" s="282">
        <v>7700000</v>
      </c>
      <c r="AU129" s="98">
        <f t="shared" si="8"/>
        <v>3080000</v>
      </c>
      <c r="AV129" s="241">
        <f t="shared" si="9"/>
        <v>0.7142857142857143</v>
      </c>
      <c r="AW129" s="140" t="s">
        <v>74</v>
      </c>
      <c r="AX129" s="88" t="s">
        <v>86</v>
      </c>
      <c r="AY129" s="43" t="s">
        <v>6708</v>
      </c>
      <c r="AZ129" s="85" t="s">
        <v>66</v>
      </c>
      <c r="BA129" s="85" t="s">
        <v>66</v>
      </c>
    </row>
    <row r="130" spans="2:53" x14ac:dyDescent="0.25">
      <c r="B130" s="85">
        <v>2024</v>
      </c>
      <c r="C130" s="85">
        <v>891780111</v>
      </c>
      <c r="D130" s="86" t="s">
        <v>64</v>
      </c>
      <c r="E130" s="44" t="s">
        <v>6707</v>
      </c>
      <c r="F130" s="87" t="s">
        <v>6706</v>
      </c>
      <c r="G130" s="196">
        <v>0</v>
      </c>
      <c r="H130" s="88" t="s">
        <v>72</v>
      </c>
      <c r="I130" s="86" t="s">
        <v>65</v>
      </c>
      <c r="J130" s="43" t="s">
        <v>6705</v>
      </c>
      <c r="K130" s="43">
        <v>10500000</v>
      </c>
      <c r="L130" s="85" t="s">
        <v>67</v>
      </c>
      <c r="M130" s="43" t="s">
        <v>6704</v>
      </c>
      <c r="N130" s="43">
        <v>84455698</v>
      </c>
      <c r="O130" s="91">
        <v>14</v>
      </c>
      <c r="P130" s="284">
        <v>45302</v>
      </c>
      <c r="Q130" s="43">
        <v>2126349000</v>
      </c>
      <c r="R130" s="284">
        <v>45309</v>
      </c>
      <c r="S130" s="43">
        <v>10500000</v>
      </c>
      <c r="T130" s="88" t="s">
        <v>203</v>
      </c>
      <c r="U130" s="43">
        <v>85459497</v>
      </c>
      <c r="V130" s="43" t="s">
        <v>1747</v>
      </c>
      <c r="W130" s="284">
        <v>45309</v>
      </c>
      <c r="X130" s="284">
        <v>45309</v>
      </c>
      <c r="Y130" s="94" t="s">
        <v>74</v>
      </c>
      <c r="Z130" s="138">
        <v>45457</v>
      </c>
      <c r="AA130" s="54">
        <f t="shared" si="5"/>
        <v>148</v>
      </c>
      <c r="AB130" s="87">
        <v>0</v>
      </c>
      <c r="AC130" s="286">
        <v>0</v>
      </c>
      <c r="AD130" s="87">
        <v>0</v>
      </c>
      <c r="AE130" s="140" t="s">
        <v>74</v>
      </c>
      <c r="AF130" s="54">
        <f t="shared" si="6"/>
        <v>0</v>
      </c>
      <c r="AG130" s="87">
        <v>0</v>
      </c>
      <c r="AH130" s="87">
        <v>0</v>
      </c>
      <c r="AI130" s="140" t="s">
        <v>74</v>
      </c>
      <c r="AJ130" s="88">
        <v>0</v>
      </c>
      <c r="AK130" s="92" t="s">
        <v>74</v>
      </c>
      <c r="AL130" s="92" t="s">
        <v>74</v>
      </c>
      <c r="AM130" s="54">
        <f t="shared" si="7"/>
        <v>0</v>
      </c>
      <c r="AN130" s="54">
        <f>+K130+AC130-AH130</f>
        <v>10500000</v>
      </c>
      <c r="AO130" s="88" t="s">
        <v>66</v>
      </c>
      <c r="AP130" s="43">
        <v>10500000</v>
      </c>
      <c r="AQ130" s="88" t="s">
        <v>85</v>
      </c>
      <c r="AR130" s="87">
        <v>0</v>
      </c>
      <c r="AS130" s="96" t="s">
        <v>74</v>
      </c>
      <c r="AT130" s="282">
        <v>7420000</v>
      </c>
      <c r="AU130" s="98">
        <f t="shared" si="8"/>
        <v>3080000</v>
      </c>
      <c r="AV130" s="241">
        <f t="shared" si="9"/>
        <v>0.70666666666666667</v>
      </c>
      <c r="AW130" s="140" t="s">
        <v>74</v>
      </c>
      <c r="AX130" s="88" t="s">
        <v>86</v>
      </c>
      <c r="AY130" s="43" t="s">
        <v>6703</v>
      </c>
      <c r="AZ130" s="85" t="s">
        <v>66</v>
      </c>
      <c r="BA130" s="85" t="s">
        <v>66</v>
      </c>
    </row>
    <row r="131" spans="2:53" x14ac:dyDescent="0.25">
      <c r="B131" s="85">
        <v>2024</v>
      </c>
      <c r="C131" s="85">
        <v>891780111</v>
      </c>
      <c r="D131" s="86" t="s">
        <v>64</v>
      </c>
      <c r="E131" s="44" t="s">
        <v>6702</v>
      </c>
      <c r="F131" s="87" t="s">
        <v>6701</v>
      </c>
      <c r="G131" s="196">
        <v>0</v>
      </c>
      <c r="H131" s="88" t="s">
        <v>72</v>
      </c>
      <c r="I131" s="86" t="s">
        <v>65</v>
      </c>
      <c r="J131" s="43" t="s">
        <v>6700</v>
      </c>
      <c r="K131" s="43">
        <v>12500000</v>
      </c>
      <c r="L131" s="85" t="s">
        <v>67</v>
      </c>
      <c r="M131" s="43" t="s">
        <v>6699</v>
      </c>
      <c r="N131" s="43">
        <v>57438355</v>
      </c>
      <c r="O131" s="91">
        <v>14</v>
      </c>
      <c r="P131" s="284">
        <v>45302</v>
      </c>
      <c r="Q131" s="43">
        <v>2126349000</v>
      </c>
      <c r="R131" s="284">
        <v>45309</v>
      </c>
      <c r="S131" s="43">
        <v>12500000</v>
      </c>
      <c r="T131" s="88" t="s">
        <v>203</v>
      </c>
      <c r="U131" s="43">
        <v>85459497</v>
      </c>
      <c r="V131" s="43" t="s">
        <v>1747</v>
      </c>
      <c r="W131" s="284">
        <v>45309</v>
      </c>
      <c r="X131" s="284">
        <v>45309</v>
      </c>
      <c r="Y131" s="94" t="s">
        <v>74</v>
      </c>
      <c r="Z131" s="138">
        <v>45457</v>
      </c>
      <c r="AA131" s="54">
        <f t="shared" si="5"/>
        <v>148</v>
      </c>
      <c r="AB131" s="87">
        <v>0</v>
      </c>
      <c r="AC131" s="286">
        <v>0</v>
      </c>
      <c r="AD131" s="87">
        <v>0</v>
      </c>
      <c r="AE131" s="140" t="s">
        <v>74</v>
      </c>
      <c r="AF131" s="54">
        <f t="shared" si="6"/>
        <v>0</v>
      </c>
      <c r="AG131" s="87">
        <v>0</v>
      </c>
      <c r="AH131" s="87">
        <v>0</v>
      </c>
      <c r="AI131" s="140" t="s">
        <v>74</v>
      </c>
      <c r="AJ131" s="88">
        <v>0</v>
      </c>
      <c r="AK131" s="92" t="s">
        <v>74</v>
      </c>
      <c r="AL131" s="92" t="s">
        <v>74</v>
      </c>
      <c r="AM131" s="54">
        <f t="shared" si="7"/>
        <v>0</v>
      </c>
      <c r="AN131" s="54">
        <f>+K131+AC131-AH131</f>
        <v>12500000</v>
      </c>
      <c r="AO131" s="88" t="s">
        <v>66</v>
      </c>
      <c r="AP131" s="43">
        <v>12500000</v>
      </c>
      <c r="AQ131" s="88" t="s">
        <v>85</v>
      </c>
      <c r="AR131" s="87">
        <v>0</v>
      </c>
      <c r="AS131" s="96" t="s">
        <v>74</v>
      </c>
      <c r="AT131" s="282">
        <v>8833000</v>
      </c>
      <c r="AU131" s="98">
        <f t="shared" si="8"/>
        <v>3667000</v>
      </c>
      <c r="AV131" s="241">
        <f t="shared" si="9"/>
        <v>0.70664000000000005</v>
      </c>
      <c r="AW131" s="140" t="s">
        <v>74</v>
      </c>
      <c r="AX131" s="88" t="s">
        <v>86</v>
      </c>
      <c r="AY131" s="43" t="s">
        <v>6698</v>
      </c>
      <c r="AZ131" s="85" t="s">
        <v>66</v>
      </c>
      <c r="BA131" s="85" t="s">
        <v>66</v>
      </c>
    </row>
    <row r="132" spans="2:53" x14ac:dyDescent="0.25">
      <c r="B132" s="85">
        <v>2024</v>
      </c>
      <c r="C132" s="85">
        <v>891780111</v>
      </c>
      <c r="D132" s="86" t="s">
        <v>64</v>
      </c>
      <c r="E132" s="44" t="s">
        <v>6697</v>
      </c>
      <c r="F132" s="87" t="s">
        <v>6696</v>
      </c>
      <c r="G132" s="196">
        <v>0</v>
      </c>
      <c r="H132" s="88" t="s">
        <v>72</v>
      </c>
      <c r="I132" s="86" t="s">
        <v>65</v>
      </c>
      <c r="J132" s="43" t="s">
        <v>6695</v>
      </c>
      <c r="K132" s="43">
        <v>16500000</v>
      </c>
      <c r="L132" s="85" t="s">
        <v>67</v>
      </c>
      <c r="M132" s="43" t="s">
        <v>6694</v>
      </c>
      <c r="N132" s="43">
        <v>75035405</v>
      </c>
      <c r="O132" s="91">
        <v>13</v>
      </c>
      <c r="P132" s="140">
        <v>45302</v>
      </c>
      <c r="Q132" s="87">
        <v>4518689382</v>
      </c>
      <c r="R132" s="284">
        <v>45309</v>
      </c>
      <c r="S132" s="43">
        <v>16500000</v>
      </c>
      <c r="T132" s="88" t="s">
        <v>203</v>
      </c>
      <c r="U132" s="43">
        <v>85152695</v>
      </c>
      <c r="V132" s="43" t="s">
        <v>4147</v>
      </c>
      <c r="W132" s="284">
        <v>45309</v>
      </c>
      <c r="X132" s="284">
        <v>45309</v>
      </c>
      <c r="Y132" s="94" t="s">
        <v>74</v>
      </c>
      <c r="Z132" s="138">
        <v>45457</v>
      </c>
      <c r="AA132" s="54">
        <f t="shared" si="5"/>
        <v>148</v>
      </c>
      <c r="AB132" s="87">
        <v>0</v>
      </c>
      <c r="AC132" s="286">
        <v>0</v>
      </c>
      <c r="AD132" s="87">
        <v>0</v>
      </c>
      <c r="AE132" s="140" t="s">
        <v>74</v>
      </c>
      <c r="AF132" s="54">
        <f t="shared" si="6"/>
        <v>0</v>
      </c>
      <c r="AG132" s="87">
        <v>0</v>
      </c>
      <c r="AH132" s="87">
        <v>0</v>
      </c>
      <c r="AI132" s="140" t="s">
        <v>74</v>
      </c>
      <c r="AJ132" s="88">
        <v>0</v>
      </c>
      <c r="AK132" s="92" t="s">
        <v>74</v>
      </c>
      <c r="AL132" s="92" t="s">
        <v>74</v>
      </c>
      <c r="AM132" s="54">
        <f t="shared" si="7"/>
        <v>0</v>
      </c>
      <c r="AN132" s="54">
        <f>+K132+AC132-AH132</f>
        <v>16500000</v>
      </c>
      <c r="AO132" s="88" t="s">
        <v>66</v>
      </c>
      <c r="AP132" s="43">
        <v>16500000</v>
      </c>
      <c r="AQ132" s="88" t="s">
        <v>85</v>
      </c>
      <c r="AR132" s="87">
        <v>0</v>
      </c>
      <c r="AS132" s="96" t="s">
        <v>74</v>
      </c>
      <c r="AT132" s="282">
        <v>11660000</v>
      </c>
      <c r="AU132" s="98">
        <f t="shared" si="8"/>
        <v>4840000</v>
      </c>
      <c r="AV132" s="241">
        <f t="shared" si="9"/>
        <v>0.70666666666666667</v>
      </c>
      <c r="AW132" s="140" t="s">
        <v>74</v>
      </c>
      <c r="AX132" s="88" t="s">
        <v>86</v>
      </c>
      <c r="AY132" s="43" t="s">
        <v>6693</v>
      </c>
      <c r="AZ132" s="85" t="s">
        <v>66</v>
      </c>
      <c r="BA132" s="85" t="s">
        <v>66</v>
      </c>
    </row>
    <row r="133" spans="2:53" x14ac:dyDescent="0.25">
      <c r="B133" s="85">
        <v>2024</v>
      </c>
      <c r="C133" s="85">
        <v>891780111</v>
      </c>
      <c r="D133" s="86" t="s">
        <v>64</v>
      </c>
      <c r="E133" s="44" t="s">
        <v>6692</v>
      </c>
      <c r="F133" s="87" t="s">
        <v>6691</v>
      </c>
      <c r="G133" s="196">
        <v>0</v>
      </c>
      <c r="H133" s="88" t="s">
        <v>72</v>
      </c>
      <c r="I133" s="86" t="s">
        <v>65</v>
      </c>
      <c r="J133" s="43" t="s">
        <v>6690</v>
      </c>
      <c r="K133" s="43">
        <v>10500000</v>
      </c>
      <c r="L133" s="85" t="s">
        <v>67</v>
      </c>
      <c r="M133" s="43" t="s">
        <v>6689</v>
      </c>
      <c r="N133" s="43">
        <v>19517646</v>
      </c>
      <c r="O133" s="91">
        <v>14</v>
      </c>
      <c r="P133" s="284">
        <v>45302</v>
      </c>
      <c r="Q133" s="43">
        <v>2126349000</v>
      </c>
      <c r="R133" s="284">
        <v>45309</v>
      </c>
      <c r="S133" s="43">
        <v>10500000</v>
      </c>
      <c r="T133" s="88" t="s">
        <v>203</v>
      </c>
      <c r="U133" s="43">
        <v>85152695</v>
      </c>
      <c r="V133" s="43" t="s">
        <v>4147</v>
      </c>
      <c r="W133" s="284">
        <v>45309</v>
      </c>
      <c r="X133" s="284">
        <v>45309</v>
      </c>
      <c r="Y133" s="94" t="s">
        <v>74</v>
      </c>
      <c r="Z133" s="138">
        <v>45457</v>
      </c>
      <c r="AA133" s="54">
        <f t="shared" si="5"/>
        <v>148</v>
      </c>
      <c r="AB133" s="87">
        <v>0</v>
      </c>
      <c r="AC133" s="286">
        <v>0</v>
      </c>
      <c r="AD133" s="87">
        <v>0</v>
      </c>
      <c r="AE133" s="140" t="s">
        <v>74</v>
      </c>
      <c r="AF133" s="54">
        <f t="shared" si="6"/>
        <v>0</v>
      </c>
      <c r="AG133" s="87">
        <v>0</v>
      </c>
      <c r="AH133" s="87">
        <v>0</v>
      </c>
      <c r="AI133" s="140" t="s">
        <v>74</v>
      </c>
      <c r="AJ133" s="88">
        <v>0</v>
      </c>
      <c r="AK133" s="92" t="s">
        <v>74</v>
      </c>
      <c r="AL133" s="92" t="s">
        <v>74</v>
      </c>
      <c r="AM133" s="54">
        <f t="shared" si="7"/>
        <v>0</v>
      </c>
      <c r="AN133" s="54">
        <f>+K133+AC133-AH133</f>
        <v>10500000</v>
      </c>
      <c r="AO133" s="88" t="s">
        <v>66</v>
      </c>
      <c r="AP133" s="43">
        <v>10500000</v>
      </c>
      <c r="AQ133" s="88" t="s">
        <v>85</v>
      </c>
      <c r="AR133" s="87">
        <v>0</v>
      </c>
      <c r="AS133" s="96" t="s">
        <v>74</v>
      </c>
      <c r="AT133" s="282">
        <v>7420000</v>
      </c>
      <c r="AU133" s="98">
        <f t="shared" si="8"/>
        <v>3080000</v>
      </c>
      <c r="AV133" s="241">
        <f t="shared" si="9"/>
        <v>0.70666666666666667</v>
      </c>
      <c r="AW133" s="140" t="s">
        <v>74</v>
      </c>
      <c r="AX133" s="88" t="s">
        <v>86</v>
      </c>
      <c r="AY133" s="43" t="s">
        <v>6688</v>
      </c>
      <c r="AZ133" s="85" t="s">
        <v>66</v>
      </c>
      <c r="BA133" s="85" t="s">
        <v>66</v>
      </c>
    </row>
    <row r="134" spans="2:53" x14ac:dyDescent="0.25">
      <c r="B134" s="85">
        <v>2024</v>
      </c>
      <c r="C134" s="85">
        <v>891780111</v>
      </c>
      <c r="D134" s="86" t="s">
        <v>64</v>
      </c>
      <c r="E134" s="44" t="s">
        <v>6687</v>
      </c>
      <c r="F134" s="87" t="s">
        <v>6686</v>
      </c>
      <c r="G134" s="196">
        <v>0</v>
      </c>
      <c r="H134" s="88" t="s">
        <v>72</v>
      </c>
      <c r="I134" s="86" t="s">
        <v>65</v>
      </c>
      <c r="J134" s="43" t="s">
        <v>6685</v>
      </c>
      <c r="K134" s="43">
        <v>18000000</v>
      </c>
      <c r="L134" s="85" t="s">
        <v>67</v>
      </c>
      <c r="M134" s="43" t="s">
        <v>6684</v>
      </c>
      <c r="N134" s="43">
        <v>1082964829</v>
      </c>
      <c r="O134" s="91">
        <v>13</v>
      </c>
      <c r="P134" s="140">
        <v>45302</v>
      </c>
      <c r="Q134" s="87">
        <v>4518689382</v>
      </c>
      <c r="R134" s="284">
        <v>45309</v>
      </c>
      <c r="S134" s="43">
        <v>18000000</v>
      </c>
      <c r="T134" s="88" t="s">
        <v>203</v>
      </c>
      <c r="U134" s="43">
        <v>85152695</v>
      </c>
      <c r="V134" s="43" t="s">
        <v>4147</v>
      </c>
      <c r="W134" s="284">
        <v>45309</v>
      </c>
      <c r="X134" s="284">
        <v>45309</v>
      </c>
      <c r="Y134" s="94" t="s">
        <v>74</v>
      </c>
      <c r="Z134" s="138">
        <v>45457</v>
      </c>
      <c r="AA134" s="54">
        <f t="shared" si="5"/>
        <v>148</v>
      </c>
      <c r="AB134" s="87">
        <v>0</v>
      </c>
      <c r="AC134" s="286">
        <v>0</v>
      </c>
      <c r="AD134" s="87">
        <v>0</v>
      </c>
      <c r="AE134" s="140" t="s">
        <v>74</v>
      </c>
      <c r="AF134" s="54">
        <f t="shared" si="6"/>
        <v>0</v>
      </c>
      <c r="AG134" s="87">
        <v>0</v>
      </c>
      <c r="AH134" s="87">
        <v>0</v>
      </c>
      <c r="AI134" s="140" t="s">
        <v>74</v>
      </c>
      <c r="AJ134" s="88">
        <v>0</v>
      </c>
      <c r="AK134" s="92" t="s">
        <v>74</v>
      </c>
      <c r="AL134" s="92" t="s">
        <v>74</v>
      </c>
      <c r="AM134" s="54">
        <f t="shared" si="7"/>
        <v>0</v>
      </c>
      <c r="AN134" s="54">
        <f>+K134+AC134-AH134</f>
        <v>18000000</v>
      </c>
      <c r="AO134" s="88" t="s">
        <v>66</v>
      </c>
      <c r="AP134" s="43">
        <v>18000000</v>
      </c>
      <c r="AQ134" s="88" t="s">
        <v>85</v>
      </c>
      <c r="AR134" s="87">
        <v>0</v>
      </c>
      <c r="AS134" s="96" t="s">
        <v>74</v>
      </c>
      <c r="AT134" s="282">
        <v>12720000</v>
      </c>
      <c r="AU134" s="98">
        <f t="shared" si="8"/>
        <v>5280000</v>
      </c>
      <c r="AV134" s="241">
        <f t="shared" si="9"/>
        <v>0.70666666666666667</v>
      </c>
      <c r="AW134" s="140" t="s">
        <v>74</v>
      </c>
      <c r="AX134" s="88" t="s">
        <v>86</v>
      </c>
      <c r="AY134" s="43" t="s">
        <v>6683</v>
      </c>
      <c r="AZ134" s="85" t="s">
        <v>66</v>
      </c>
      <c r="BA134" s="85" t="s">
        <v>66</v>
      </c>
    </row>
    <row r="135" spans="2:53" x14ac:dyDescent="0.25">
      <c r="B135" s="85">
        <v>2024</v>
      </c>
      <c r="C135" s="85">
        <v>891780111</v>
      </c>
      <c r="D135" s="86" t="s">
        <v>64</v>
      </c>
      <c r="E135" s="44" t="s">
        <v>6682</v>
      </c>
      <c r="F135" s="87" t="s">
        <v>6681</v>
      </c>
      <c r="G135" s="196">
        <v>0</v>
      </c>
      <c r="H135" s="88" t="s">
        <v>72</v>
      </c>
      <c r="I135" s="86" t="s">
        <v>65</v>
      </c>
      <c r="J135" s="43" t="s">
        <v>4476</v>
      </c>
      <c r="K135" s="43">
        <v>16500000</v>
      </c>
      <c r="L135" s="85" t="s">
        <v>67</v>
      </c>
      <c r="M135" s="43" t="s">
        <v>6680</v>
      </c>
      <c r="N135" s="43">
        <v>1082948279</v>
      </c>
      <c r="O135" s="91">
        <v>13</v>
      </c>
      <c r="P135" s="140">
        <v>45302</v>
      </c>
      <c r="Q135" s="87">
        <v>4518689382</v>
      </c>
      <c r="R135" s="284">
        <v>45309</v>
      </c>
      <c r="S135" s="43">
        <v>16500000</v>
      </c>
      <c r="T135" s="88" t="s">
        <v>203</v>
      </c>
      <c r="U135" s="43">
        <v>36557666</v>
      </c>
      <c r="V135" s="43" t="s">
        <v>2345</v>
      </c>
      <c r="W135" s="284">
        <v>45309</v>
      </c>
      <c r="X135" s="284">
        <v>45309</v>
      </c>
      <c r="Y135" s="94" t="s">
        <v>74</v>
      </c>
      <c r="Z135" s="138">
        <v>45457</v>
      </c>
      <c r="AA135" s="54">
        <f t="shared" si="5"/>
        <v>148</v>
      </c>
      <c r="AB135" s="87">
        <v>0</v>
      </c>
      <c r="AC135" s="286">
        <v>0</v>
      </c>
      <c r="AD135" s="87">
        <v>0</v>
      </c>
      <c r="AE135" s="140" t="s">
        <v>74</v>
      </c>
      <c r="AF135" s="54">
        <f t="shared" si="6"/>
        <v>0</v>
      </c>
      <c r="AG135" s="87">
        <v>1</v>
      </c>
      <c r="AH135" s="87">
        <v>11440000</v>
      </c>
      <c r="AI135" s="140">
        <v>45351</v>
      </c>
      <c r="AJ135" s="88">
        <v>0</v>
      </c>
      <c r="AK135" s="92" t="s">
        <v>74</v>
      </c>
      <c r="AL135" s="92" t="s">
        <v>74</v>
      </c>
      <c r="AM135" s="54">
        <f t="shared" si="7"/>
        <v>0</v>
      </c>
      <c r="AN135" s="54">
        <f>+K135+AC135-AH135</f>
        <v>5060000</v>
      </c>
      <c r="AO135" s="88" t="s">
        <v>66</v>
      </c>
      <c r="AP135" s="43">
        <v>16500000</v>
      </c>
      <c r="AQ135" s="88" t="s">
        <v>85</v>
      </c>
      <c r="AR135" s="87">
        <v>0</v>
      </c>
      <c r="AS135" s="96" t="s">
        <v>74</v>
      </c>
      <c r="AT135" s="282">
        <v>5060000</v>
      </c>
      <c r="AU135" s="98">
        <f t="shared" si="8"/>
        <v>0</v>
      </c>
      <c r="AV135" s="241">
        <f t="shared" si="9"/>
        <v>1</v>
      </c>
      <c r="AW135" s="140" t="s">
        <v>74</v>
      </c>
      <c r="AX135" s="88" t="s">
        <v>1097</v>
      </c>
      <c r="AY135" s="43" t="s">
        <v>6679</v>
      </c>
      <c r="AZ135" s="85" t="s">
        <v>66</v>
      </c>
      <c r="BA135" s="85" t="s">
        <v>66</v>
      </c>
    </row>
    <row r="136" spans="2:53" x14ac:dyDescent="0.25">
      <c r="B136" s="85">
        <v>2024</v>
      </c>
      <c r="C136" s="85">
        <v>891780111</v>
      </c>
      <c r="D136" s="86" t="s">
        <v>64</v>
      </c>
      <c r="E136" s="44" t="s">
        <v>6678</v>
      </c>
      <c r="F136" s="87" t="s">
        <v>6677</v>
      </c>
      <c r="G136" s="196">
        <v>0</v>
      </c>
      <c r="H136" s="88" t="s">
        <v>72</v>
      </c>
      <c r="I136" s="86" t="s">
        <v>65</v>
      </c>
      <c r="J136" s="43" t="s">
        <v>6676</v>
      </c>
      <c r="K136" s="43">
        <v>15000000</v>
      </c>
      <c r="L136" s="85" t="s">
        <v>67</v>
      </c>
      <c r="M136" s="43" t="s">
        <v>6675</v>
      </c>
      <c r="N136" s="43">
        <v>7634587</v>
      </c>
      <c r="O136" s="91">
        <v>13</v>
      </c>
      <c r="P136" s="140">
        <v>45302</v>
      </c>
      <c r="Q136" s="87">
        <v>4518689382</v>
      </c>
      <c r="R136" s="284">
        <v>45309</v>
      </c>
      <c r="S136" s="43">
        <v>15000000</v>
      </c>
      <c r="T136" s="88" t="s">
        <v>203</v>
      </c>
      <c r="U136" s="43">
        <v>85152695</v>
      </c>
      <c r="V136" s="43" t="s">
        <v>4147</v>
      </c>
      <c r="W136" s="284">
        <v>45309</v>
      </c>
      <c r="X136" s="284">
        <v>45309</v>
      </c>
      <c r="Y136" s="94" t="s">
        <v>74</v>
      </c>
      <c r="Z136" s="138">
        <v>45457</v>
      </c>
      <c r="AA136" s="54">
        <f t="shared" ref="AA136:AA199" si="10">+IF(Y136="1800-01-01",Z136-X136,Z136-Y136)</f>
        <v>148</v>
      </c>
      <c r="AB136" s="87">
        <v>0</v>
      </c>
      <c r="AC136" s="286">
        <v>0</v>
      </c>
      <c r="AD136" s="87">
        <v>0</v>
      </c>
      <c r="AE136" s="140" t="s">
        <v>74</v>
      </c>
      <c r="AF136" s="54">
        <f t="shared" ref="AF136:AF199" si="11">+IF(AE136="1800-01-01",0,AE136-Z136)</f>
        <v>0</v>
      </c>
      <c r="AG136" s="87">
        <v>0</v>
      </c>
      <c r="AH136" s="87">
        <v>0</v>
      </c>
      <c r="AI136" s="140" t="s">
        <v>74</v>
      </c>
      <c r="AJ136" s="88">
        <v>0</v>
      </c>
      <c r="AK136" s="92" t="s">
        <v>74</v>
      </c>
      <c r="AL136" s="92" t="s">
        <v>74</v>
      </c>
      <c r="AM136" s="54">
        <f t="shared" ref="AM136:AM199" si="12">+IF(AK136="1800-01-01",0,AL136-AK136)</f>
        <v>0</v>
      </c>
      <c r="AN136" s="54">
        <f>+K136+AC136-AH136</f>
        <v>15000000</v>
      </c>
      <c r="AO136" s="88" t="s">
        <v>66</v>
      </c>
      <c r="AP136" s="43">
        <v>15000000</v>
      </c>
      <c r="AQ136" s="88" t="s">
        <v>85</v>
      </c>
      <c r="AR136" s="87">
        <v>0</v>
      </c>
      <c r="AS136" s="96" t="s">
        <v>74</v>
      </c>
      <c r="AT136" s="282">
        <v>10600000</v>
      </c>
      <c r="AU136" s="98">
        <f t="shared" ref="AU136:AU199" si="13">AN136-AT136</f>
        <v>4400000</v>
      </c>
      <c r="AV136" s="241">
        <f t="shared" ref="AV136:AV199" si="14">+IFERROR(AT136/AN136,"_")</f>
        <v>0.70666666666666667</v>
      </c>
      <c r="AW136" s="140" t="s">
        <v>74</v>
      </c>
      <c r="AX136" s="88" t="s">
        <v>86</v>
      </c>
      <c r="AY136" s="43" t="s">
        <v>6674</v>
      </c>
      <c r="AZ136" s="85" t="s">
        <v>66</v>
      </c>
      <c r="BA136" s="85" t="s">
        <v>66</v>
      </c>
    </row>
    <row r="137" spans="2:53" x14ac:dyDescent="0.25">
      <c r="B137" s="85">
        <v>2024</v>
      </c>
      <c r="C137" s="85">
        <v>891780111</v>
      </c>
      <c r="D137" s="86" t="s">
        <v>64</v>
      </c>
      <c r="E137" s="44" t="s">
        <v>6673</v>
      </c>
      <c r="F137" s="87" t="s">
        <v>6672</v>
      </c>
      <c r="G137" s="196">
        <v>0</v>
      </c>
      <c r="H137" s="88" t="s">
        <v>72</v>
      </c>
      <c r="I137" s="86" t="s">
        <v>65</v>
      </c>
      <c r="J137" s="43" t="s">
        <v>6671</v>
      </c>
      <c r="K137" s="43">
        <v>12833000</v>
      </c>
      <c r="L137" s="85" t="s">
        <v>67</v>
      </c>
      <c r="M137" s="43" t="s">
        <v>4317</v>
      </c>
      <c r="N137" s="43">
        <v>57428933</v>
      </c>
      <c r="O137" s="91">
        <v>14</v>
      </c>
      <c r="P137" s="284">
        <v>45302</v>
      </c>
      <c r="Q137" s="43">
        <v>2126349000</v>
      </c>
      <c r="R137" s="284">
        <v>45309</v>
      </c>
      <c r="S137" s="43">
        <v>12833000</v>
      </c>
      <c r="T137" s="88" t="s">
        <v>203</v>
      </c>
      <c r="U137" s="43">
        <v>57435262</v>
      </c>
      <c r="V137" s="43" t="s">
        <v>4316</v>
      </c>
      <c r="W137" s="284">
        <v>45309</v>
      </c>
      <c r="X137" s="284">
        <v>45309</v>
      </c>
      <c r="Y137" s="94" t="s">
        <v>74</v>
      </c>
      <c r="Z137" s="138">
        <v>45457</v>
      </c>
      <c r="AA137" s="54">
        <f t="shared" si="10"/>
        <v>148</v>
      </c>
      <c r="AB137" s="87">
        <v>0</v>
      </c>
      <c r="AC137" s="286">
        <v>0</v>
      </c>
      <c r="AD137" s="87">
        <v>0</v>
      </c>
      <c r="AE137" s="140" t="s">
        <v>74</v>
      </c>
      <c r="AF137" s="54">
        <f t="shared" si="11"/>
        <v>0</v>
      </c>
      <c r="AG137" s="87">
        <v>1</v>
      </c>
      <c r="AH137" s="87">
        <v>8666000</v>
      </c>
      <c r="AI137" s="140">
        <v>45352</v>
      </c>
      <c r="AJ137" s="88">
        <v>0</v>
      </c>
      <c r="AK137" s="92" t="s">
        <v>74</v>
      </c>
      <c r="AL137" s="92" t="s">
        <v>74</v>
      </c>
      <c r="AM137" s="54">
        <f t="shared" si="12"/>
        <v>0</v>
      </c>
      <c r="AN137" s="54">
        <f>+K137+AC137-AH137</f>
        <v>4167000</v>
      </c>
      <c r="AO137" s="88" t="s">
        <v>66</v>
      </c>
      <c r="AP137" s="43">
        <v>12833000</v>
      </c>
      <c r="AQ137" s="88" t="s">
        <v>85</v>
      </c>
      <c r="AR137" s="87">
        <v>0</v>
      </c>
      <c r="AS137" s="96" t="s">
        <v>74</v>
      </c>
      <c r="AT137" s="282">
        <v>4167000</v>
      </c>
      <c r="AU137" s="98">
        <f t="shared" si="13"/>
        <v>0</v>
      </c>
      <c r="AV137" s="241">
        <f t="shared" si="14"/>
        <v>1</v>
      </c>
      <c r="AW137" s="140" t="s">
        <v>74</v>
      </c>
      <c r="AX137" s="88" t="s">
        <v>1097</v>
      </c>
      <c r="AY137" s="43" t="s">
        <v>6670</v>
      </c>
      <c r="AZ137" s="85" t="s">
        <v>66</v>
      </c>
      <c r="BA137" s="85" t="s">
        <v>66</v>
      </c>
    </row>
    <row r="138" spans="2:53" x14ac:dyDescent="0.25">
      <c r="B138" s="85">
        <v>2024</v>
      </c>
      <c r="C138" s="85">
        <v>891780111</v>
      </c>
      <c r="D138" s="86" t="s">
        <v>64</v>
      </c>
      <c r="E138" s="44" t="s">
        <v>6669</v>
      </c>
      <c r="F138" s="87" t="s">
        <v>6668</v>
      </c>
      <c r="G138" s="196">
        <v>0</v>
      </c>
      <c r="H138" s="88" t="s">
        <v>72</v>
      </c>
      <c r="I138" s="86" t="s">
        <v>65</v>
      </c>
      <c r="J138" s="43" t="s">
        <v>6667</v>
      </c>
      <c r="K138" s="43">
        <v>13500000</v>
      </c>
      <c r="L138" s="85" t="s">
        <v>67</v>
      </c>
      <c r="M138" s="43" t="s">
        <v>6666</v>
      </c>
      <c r="N138" s="43">
        <v>1082969436</v>
      </c>
      <c r="O138" s="91">
        <v>13</v>
      </c>
      <c r="P138" s="140">
        <v>45302</v>
      </c>
      <c r="Q138" s="87">
        <v>4518689382</v>
      </c>
      <c r="R138" s="284">
        <v>45309</v>
      </c>
      <c r="S138" s="43">
        <v>13500000</v>
      </c>
      <c r="T138" s="88" t="s">
        <v>203</v>
      </c>
      <c r="U138" s="43">
        <v>36564011</v>
      </c>
      <c r="V138" s="43" t="s">
        <v>5125</v>
      </c>
      <c r="W138" s="284">
        <v>45309</v>
      </c>
      <c r="X138" s="284">
        <v>45309</v>
      </c>
      <c r="Y138" s="94" t="s">
        <v>74</v>
      </c>
      <c r="Z138" s="138">
        <v>45457</v>
      </c>
      <c r="AA138" s="54">
        <f t="shared" si="10"/>
        <v>148</v>
      </c>
      <c r="AB138" s="87">
        <v>0</v>
      </c>
      <c r="AC138" s="286">
        <v>0</v>
      </c>
      <c r="AD138" s="87">
        <v>0</v>
      </c>
      <c r="AE138" s="140" t="s">
        <v>74</v>
      </c>
      <c r="AF138" s="54">
        <f t="shared" si="11"/>
        <v>0</v>
      </c>
      <c r="AG138" s="87">
        <v>0</v>
      </c>
      <c r="AH138" s="87">
        <v>0</v>
      </c>
      <c r="AI138" s="140" t="s">
        <v>74</v>
      </c>
      <c r="AJ138" s="88">
        <v>0</v>
      </c>
      <c r="AK138" s="92" t="s">
        <v>74</v>
      </c>
      <c r="AL138" s="92" t="s">
        <v>74</v>
      </c>
      <c r="AM138" s="54">
        <f t="shared" si="12"/>
        <v>0</v>
      </c>
      <c r="AN138" s="54">
        <f>+K138+AC138-AH138</f>
        <v>13500000</v>
      </c>
      <c r="AO138" s="88" t="s">
        <v>66</v>
      </c>
      <c r="AP138" s="43">
        <v>13500000</v>
      </c>
      <c r="AQ138" s="88" t="s">
        <v>85</v>
      </c>
      <c r="AR138" s="87">
        <v>0</v>
      </c>
      <c r="AS138" s="96" t="s">
        <v>74</v>
      </c>
      <c r="AT138" s="282">
        <v>9540000</v>
      </c>
      <c r="AU138" s="98">
        <f t="shared" si="13"/>
        <v>3960000</v>
      </c>
      <c r="AV138" s="241">
        <f t="shared" si="14"/>
        <v>0.70666666666666667</v>
      </c>
      <c r="AW138" s="140" t="s">
        <v>74</v>
      </c>
      <c r="AX138" s="88" t="s">
        <v>86</v>
      </c>
      <c r="AY138" s="43" t="s">
        <v>6665</v>
      </c>
      <c r="AZ138" s="85" t="s">
        <v>66</v>
      </c>
      <c r="BA138" s="85" t="s">
        <v>66</v>
      </c>
    </row>
    <row r="139" spans="2:53" x14ac:dyDescent="0.25">
      <c r="B139" s="85">
        <v>2024</v>
      </c>
      <c r="C139" s="85">
        <v>891780111</v>
      </c>
      <c r="D139" s="86" t="s">
        <v>64</v>
      </c>
      <c r="E139" s="44" t="s">
        <v>6664</v>
      </c>
      <c r="F139" s="87" t="s">
        <v>6663</v>
      </c>
      <c r="G139" s="196">
        <v>0</v>
      </c>
      <c r="H139" s="88" t="s">
        <v>72</v>
      </c>
      <c r="I139" s="86" t="s">
        <v>65</v>
      </c>
      <c r="J139" s="43" t="s">
        <v>6662</v>
      </c>
      <c r="K139" s="43">
        <v>32067000</v>
      </c>
      <c r="L139" s="85" t="s">
        <v>67</v>
      </c>
      <c r="M139" s="43" t="s">
        <v>6661</v>
      </c>
      <c r="N139" s="43">
        <v>12564024</v>
      </c>
      <c r="O139" s="91">
        <v>13</v>
      </c>
      <c r="P139" s="140">
        <v>45302</v>
      </c>
      <c r="Q139" s="87">
        <v>4518689382</v>
      </c>
      <c r="R139" s="284">
        <v>45309</v>
      </c>
      <c r="S139" s="43">
        <v>32067000</v>
      </c>
      <c r="T139" s="88" t="s">
        <v>203</v>
      </c>
      <c r="U139" s="43">
        <v>12621405</v>
      </c>
      <c r="V139" s="43" t="s">
        <v>5449</v>
      </c>
      <c r="W139" s="284">
        <v>45309</v>
      </c>
      <c r="X139" s="284">
        <v>45309</v>
      </c>
      <c r="Y139" s="94" t="s">
        <v>74</v>
      </c>
      <c r="Z139" s="138">
        <v>45457</v>
      </c>
      <c r="AA139" s="54">
        <f t="shared" si="10"/>
        <v>148</v>
      </c>
      <c r="AB139" s="87">
        <v>0</v>
      </c>
      <c r="AC139" s="286">
        <v>0</v>
      </c>
      <c r="AD139" s="87">
        <v>0</v>
      </c>
      <c r="AE139" s="140" t="s">
        <v>74</v>
      </c>
      <c r="AF139" s="54">
        <f t="shared" si="11"/>
        <v>0</v>
      </c>
      <c r="AG139" s="87">
        <v>0</v>
      </c>
      <c r="AH139" s="87">
        <v>0</v>
      </c>
      <c r="AI139" s="140" t="s">
        <v>74</v>
      </c>
      <c r="AJ139" s="88">
        <v>0</v>
      </c>
      <c r="AK139" s="92" t="s">
        <v>74</v>
      </c>
      <c r="AL139" s="92" t="s">
        <v>74</v>
      </c>
      <c r="AM139" s="54">
        <f t="shared" si="12"/>
        <v>0</v>
      </c>
      <c r="AN139" s="54">
        <f>+K139+AC139-AH139</f>
        <v>32067000</v>
      </c>
      <c r="AO139" s="88" t="s">
        <v>66</v>
      </c>
      <c r="AP139" s="43">
        <v>32067000</v>
      </c>
      <c r="AQ139" s="88" t="s">
        <v>85</v>
      </c>
      <c r="AR139" s="87">
        <v>0</v>
      </c>
      <c r="AS139" s="96" t="s">
        <v>74</v>
      </c>
      <c r="AT139" s="282">
        <v>22533000</v>
      </c>
      <c r="AU139" s="98">
        <f t="shared" si="13"/>
        <v>9534000</v>
      </c>
      <c r="AV139" s="241">
        <f t="shared" si="14"/>
        <v>0.7026850032743942</v>
      </c>
      <c r="AW139" s="140" t="s">
        <v>74</v>
      </c>
      <c r="AX139" s="88" t="s">
        <v>86</v>
      </c>
      <c r="AY139" s="43" t="s">
        <v>6660</v>
      </c>
      <c r="AZ139" s="85" t="s">
        <v>66</v>
      </c>
      <c r="BA139" s="85" t="s">
        <v>66</v>
      </c>
    </row>
    <row r="140" spans="2:53" x14ac:dyDescent="0.25">
      <c r="B140" s="85">
        <v>2024</v>
      </c>
      <c r="C140" s="85">
        <v>891780111</v>
      </c>
      <c r="D140" s="86" t="s">
        <v>64</v>
      </c>
      <c r="E140" s="44" t="s">
        <v>6659</v>
      </c>
      <c r="F140" s="87" t="s">
        <v>6658</v>
      </c>
      <c r="G140" s="196">
        <v>0</v>
      </c>
      <c r="H140" s="88" t="s">
        <v>72</v>
      </c>
      <c r="I140" s="86" t="s">
        <v>65</v>
      </c>
      <c r="J140" s="43" t="s">
        <v>6657</v>
      </c>
      <c r="K140" s="43">
        <v>10500000</v>
      </c>
      <c r="L140" s="85" t="s">
        <v>67</v>
      </c>
      <c r="M140" s="43" t="s">
        <v>6656</v>
      </c>
      <c r="N140" s="43">
        <v>1083040669</v>
      </c>
      <c r="O140" s="91">
        <v>14</v>
      </c>
      <c r="P140" s="284">
        <v>45302</v>
      </c>
      <c r="Q140" s="43">
        <v>2126349000</v>
      </c>
      <c r="R140" s="284">
        <v>45309</v>
      </c>
      <c r="S140" s="43">
        <v>10500000</v>
      </c>
      <c r="T140" s="88" t="s">
        <v>203</v>
      </c>
      <c r="U140" s="43">
        <v>36718996</v>
      </c>
      <c r="V140" s="43" t="s">
        <v>5469</v>
      </c>
      <c r="W140" s="284">
        <v>45309</v>
      </c>
      <c r="X140" s="284">
        <v>45309</v>
      </c>
      <c r="Y140" s="94" t="s">
        <v>74</v>
      </c>
      <c r="Z140" s="138">
        <v>45457</v>
      </c>
      <c r="AA140" s="54">
        <f t="shared" si="10"/>
        <v>148</v>
      </c>
      <c r="AB140" s="87">
        <v>0</v>
      </c>
      <c r="AC140" s="286">
        <v>0</v>
      </c>
      <c r="AD140" s="87">
        <v>0</v>
      </c>
      <c r="AE140" s="140" t="s">
        <v>74</v>
      </c>
      <c r="AF140" s="54">
        <f t="shared" si="11"/>
        <v>0</v>
      </c>
      <c r="AG140" s="87">
        <v>0</v>
      </c>
      <c r="AH140" s="87">
        <v>0</v>
      </c>
      <c r="AI140" s="140" t="s">
        <v>74</v>
      </c>
      <c r="AJ140" s="88">
        <v>0</v>
      </c>
      <c r="AK140" s="92" t="s">
        <v>74</v>
      </c>
      <c r="AL140" s="92" t="s">
        <v>74</v>
      </c>
      <c r="AM140" s="54">
        <f t="shared" si="12"/>
        <v>0</v>
      </c>
      <c r="AN140" s="54">
        <f>+K140+AC140-AH140</f>
        <v>10500000</v>
      </c>
      <c r="AO140" s="88" t="s">
        <v>66</v>
      </c>
      <c r="AP140" s="43">
        <v>10500000</v>
      </c>
      <c r="AQ140" s="88" t="s">
        <v>85</v>
      </c>
      <c r="AR140" s="87">
        <v>0</v>
      </c>
      <c r="AS140" s="96" t="s">
        <v>74</v>
      </c>
      <c r="AT140" s="282">
        <v>7420000</v>
      </c>
      <c r="AU140" s="98">
        <f t="shared" si="13"/>
        <v>3080000</v>
      </c>
      <c r="AV140" s="241">
        <f t="shared" si="14"/>
        <v>0.70666666666666667</v>
      </c>
      <c r="AW140" s="140" t="s">
        <v>74</v>
      </c>
      <c r="AX140" s="88" t="s">
        <v>86</v>
      </c>
      <c r="AY140" s="43" t="s">
        <v>6655</v>
      </c>
      <c r="AZ140" s="85" t="s">
        <v>66</v>
      </c>
      <c r="BA140" s="85" t="s">
        <v>66</v>
      </c>
    </row>
    <row r="141" spans="2:53" x14ac:dyDescent="0.25">
      <c r="B141" s="85">
        <v>2024</v>
      </c>
      <c r="C141" s="85">
        <v>891780111</v>
      </c>
      <c r="D141" s="86" t="s">
        <v>64</v>
      </c>
      <c r="E141" s="44" t="s">
        <v>6654</v>
      </c>
      <c r="F141" s="87" t="s">
        <v>6653</v>
      </c>
      <c r="G141" s="196">
        <v>0</v>
      </c>
      <c r="H141" s="88" t="s">
        <v>72</v>
      </c>
      <c r="I141" s="86" t="s">
        <v>65</v>
      </c>
      <c r="J141" s="43" t="s">
        <v>6652</v>
      </c>
      <c r="K141" s="43">
        <v>15000000</v>
      </c>
      <c r="L141" s="85" t="s">
        <v>67</v>
      </c>
      <c r="M141" s="43" t="s">
        <v>6651</v>
      </c>
      <c r="N141" s="43">
        <v>1082984161</v>
      </c>
      <c r="O141" s="91">
        <v>13</v>
      </c>
      <c r="P141" s="140">
        <v>45302</v>
      </c>
      <c r="Q141" s="87">
        <v>4518689382</v>
      </c>
      <c r="R141" s="284">
        <v>45309</v>
      </c>
      <c r="S141" s="43">
        <v>15000000</v>
      </c>
      <c r="T141" s="88" t="s">
        <v>203</v>
      </c>
      <c r="U141" s="43">
        <v>36718996</v>
      </c>
      <c r="V141" s="43" t="s">
        <v>5469</v>
      </c>
      <c r="W141" s="284">
        <v>45309</v>
      </c>
      <c r="X141" s="284">
        <v>45309</v>
      </c>
      <c r="Y141" s="94" t="s">
        <v>74</v>
      </c>
      <c r="Z141" s="138">
        <v>45457</v>
      </c>
      <c r="AA141" s="54">
        <f t="shared" si="10"/>
        <v>148</v>
      </c>
      <c r="AB141" s="87">
        <v>0</v>
      </c>
      <c r="AC141" s="286">
        <v>0</v>
      </c>
      <c r="AD141" s="87">
        <v>0</v>
      </c>
      <c r="AE141" s="140" t="s">
        <v>74</v>
      </c>
      <c r="AF141" s="54">
        <f t="shared" si="11"/>
        <v>0</v>
      </c>
      <c r="AG141" s="87">
        <v>0</v>
      </c>
      <c r="AH141" s="87">
        <v>0</v>
      </c>
      <c r="AI141" s="140" t="s">
        <v>74</v>
      </c>
      <c r="AJ141" s="88">
        <v>0</v>
      </c>
      <c r="AK141" s="92" t="s">
        <v>74</v>
      </c>
      <c r="AL141" s="92" t="s">
        <v>74</v>
      </c>
      <c r="AM141" s="54">
        <f t="shared" si="12"/>
        <v>0</v>
      </c>
      <c r="AN141" s="54">
        <f>+K141+AC141-AH141</f>
        <v>15000000</v>
      </c>
      <c r="AO141" s="88" t="s">
        <v>66</v>
      </c>
      <c r="AP141" s="43">
        <v>15000000</v>
      </c>
      <c r="AQ141" s="88" t="s">
        <v>85</v>
      </c>
      <c r="AR141" s="87">
        <v>0</v>
      </c>
      <c r="AS141" s="96" t="s">
        <v>74</v>
      </c>
      <c r="AT141" s="282">
        <v>10500000</v>
      </c>
      <c r="AU141" s="98">
        <f t="shared" si="13"/>
        <v>4500000</v>
      </c>
      <c r="AV141" s="241">
        <f t="shared" si="14"/>
        <v>0.7</v>
      </c>
      <c r="AW141" s="140" t="s">
        <v>74</v>
      </c>
      <c r="AX141" s="88" t="s">
        <v>86</v>
      </c>
      <c r="AY141" s="43" t="s">
        <v>6650</v>
      </c>
      <c r="AZ141" s="85" t="s">
        <v>66</v>
      </c>
      <c r="BA141" s="85" t="s">
        <v>66</v>
      </c>
    </row>
    <row r="142" spans="2:53" x14ac:dyDescent="0.25">
      <c r="B142" s="85">
        <v>2024</v>
      </c>
      <c r="C142" s="85">
        <v>891780111</v>
      </c>
      <c r="D142" s="86" t="s">
        <v>64</v>
      </c>
      <c r="E142" s="88" t="s">
        <v>6649</v>
      </c>
      <c r="F142" s="87" t="s">
        <v>6648</v>
      </c>
      <c r="G142" s="196">
        <v>0</v>
      </c>
      <c r="H142" s="88" t="s">
        <v>72</v>
      </c>
      <c r="I142" s="86" t="s">
        <v>65</v>
      </c>
      <c r="J142" s="87" t="s">
        <v>6647</v>
      </c>
      <c r="K142" s="87">
        <v>14760000</v>
      </c>
      <c r="L142" s="85" t="s">
        <v>67</v>
      </c>
      <c r="M142" s="87" t="s">
        <v>2845</v>
      </c>
      <c r="N142" s="87">
        <v>1084789302</v>
      </c>
      <c r="O142" s="91">
        <v>13</v>
      </c>
      <c r="P142" s="140">
        <v>45302</v>
      </c>
      <c r="Q142" s="87">
        <v>4518689382</v>
      </c>
      <c r="R142" s="138">
        <v>45309</v>
      </c>
      <c r="S142" s="87">
        <v>14760000</v>
      </c>
      <c r="T142" s="88" t="s">
        <v>203</v>
      </c>
      <c r="U142" s="87">
        <v>72004252</v>
      </c>
      <c r="V142" s="87" t="s">
        <v>4360</v>
      </c>
      <c r="W142" s="138">
        <v>45309</v>
      </c>
      <c r="X142" s="138">
        <v>45309</v>
      </c>
      <c r="Y142" s="94" t="s">
        <v>74</v>
      </c>
      <c r="Z142" s="138">
        <v>45457</v>
      </c>
      <c r="AA142" s="93">
        <f t="shared" si="10"/>
        <v>148</v>
      </c>
      <c r="AB142" s="87">
        <v>1</v>
      </c>
      <c r="AC142" s="286">
        <v>2700000</v>
      </c>
      <c r="AD142" s="87">
        <v>0</v>
      </c>
      <c r="AE142" s="140" t="s">
        <v>74</v>
      </c>
      <c r="AF142" s="93">
        <f t="shared" si="11"/>
        <v>0</v>
      </c>
      <c r="AG142" s="87">
        <v>0</v>
      </c>
      <c r="AH142" s="87">
        <v>0</v>
      </c>
      <c r="AI142" s="140" t="s">
        <v>74</v>
      </c>
      <c r="AJ142" s="88">
        <v>0</v>
      </c>
      <c r="AK142" s="92" t="s">
        <v>74</v>
      </c>
      <c r="AL142" s="92" t="s">
        <v>74</v>
      </c>
      <c r="AM142" s="93">
        <f t="shared" si="12"/>
        <v>0</v>
      </c>
      <c r="AN142" s="93">
        <f>+K142+AC142-AH142</f>
        <v>17460000</v>
      </c>
      <c r="AO142" s="88" t="s">
        <v>66</v>
      </c>
      <c r="AP142" s="87">
        <v>14760000</v>
      </c>
      <c r="AQ142" s="88" t="s">
        <v>85</v>
      </c>
      <c r="AR142" s="87">
        <v>0</v>
      </c>
      <c r="AS142" s="96" t="s">
        <v>74</v>
      </c>
      <c r="AT142" s="282">
        <v>12600000</v>
      </c>
      <c r="AU142" s="126">
        <f t="shared" si="13"/>
        <v>4860000</v>
      </c>
      <c r="AV142" s="99">
        <f t="shared" si="14"/>
        <v>0.72164948453608246</v>
      </c>
      <c r="AW142" s="140" t="s">
        <v>74</v>
      </c>
      <c r="AX142" s="88" t="s">
        <v>86</v>
      </c>
      <c r="AY142" s="87" t="s">
        <v>6646</v>
      </c>
      <c r="AZ142" s="85" t="s">
        <v>66</v>
      </c>
      <c r="BA142" s="85" t="s">
        <v>66</v>
      </c>
    </row>
    <row r="143" spans="2:53" x14ac:dyDescent="0.25">
      <c r="B143" s="85">
        <v>2024</v>
      </c>
      <c r="C143" s="85">
        <v>891780111</v>
      </c>
      <c r="D143" s="86" t="s">
        <v>64</v>
      </c>
      <c r="E143" s="44" t="s">
        <v>6645</v>
      </c>
      <c r="F143" s="87" t="s">
        <v>6644</v>
      </c>
      <c r="G143" s="196">
        <v>0</v>
      </c>
      <c r="H143" s="88" t="s">
        <v>72</v>
      </c>
      <c r="I143" s="86" t="s">
        <v>65</v>
      </c>
      <c r="J143" s="43" t="s">
        <v>6643</v>
      </c>
      <c r="K143" s="43">
        <v>18000000</v>
      </c>
      <c r="L143" s="85" t="s">
        <v>67</v>
      </c>
      <c r="M143" s="43" t="s">
        <v>6642</v>
      </c>
      <c r="N143" s="43">
        <v>57295586</v>
      </c>
      <c r="O143" s="91">
        <v>13</v>
      </c>
      <c r="P143" s="140">
        <v>45302</v>
      </c>
      <c r="Q143" s="87">
        <v>4518689382</v>
      </c>
      <c r="R143" s="284">
        <v>45309</v>
      </c>
      <c r="S143" s="43">
        <v>18000000</v>
      </c>
      <c r="T143" s="88" t="s">
        <v>203</v>
      </c>
      <c r="U143" s="43">
        <v>1082889541</v>
      </c>
      <c r="V143" s="43" t="s">
        <v>4560</v>
      </c>
      <c r="W143" s="284">
        <v>45309</v>
      </c>
      <c r="X143" s="284">
        <v>45309</v>
      </c>
      <c r="Y143" s="94" t="s">
        <v>74</v>
      </c>
      <c r="Z143" s="138">
        <v>45457</v>
      </c>
      <c r="AA143" s="54">
        <f t="shared" si="10"/>
        <v>148</v>
      </c>
      <c r="AB143" s="87">
        <v>0</v>
      </c>
      <c r="AC143" s="286">
        <v>0</v>
      </c>
      <c r="AD143" s="87">
        <v>0</v>
      </c>
      <c r="AE143" s="140" t="s">
        <v>74</v>
      </c>
      <c r="AF143" s="54">
        <f t="shared" si="11"/>
        <v>0</v>
      </c>
      <c r="AG143" s="87">
        <v>0</v>
      </c>
      <c r="AH143" s="87">
        <v>0</v>
      </c>
      <c r="AI143" s="140" t="s">
        <v>74</v>
      </c>
      <c r="AJ143" s="88">
        <v>0</v>
      </c>
      <c r="AK143" s="92" t="s">
        <v>74</v>
      </c>
      <c r="AL143" s="92" t="s">
        <v>74</v>
      </c>
      <c r="AM143" s="54">
        <f t="shared" si="12"/>
        <v>0</v>
      </c>
      <c r="AN143" s="54">
        <f>+K143+AC143-AH143</f>
        <v>18000000</v>
      </c>
      <c r="AO143" s="88" t="s">
        <v>66</v>
      </c>
      <c r="AP143" s="43">
        <v>18000000</v>
      </c>
      <c r="AQ143" s="88" t="s">
        <v>85</v>
      </c>
      <c r="AR143" s="87">
        <v>0</v>
      </c>
      <c r="AS143" s="96" t="s">
        <v>74</v>
      </c>
      <c r="AT143" s="282">
        <v>12720000</v>
      </c>
      <c r="AU143" s="98">
        <f t="shared" si="13"/>
        <v>5280000</v>
      </c>
      <c r="AV143" s="241">
        <f t="shared" si="14"/>
        <v>0.70666666666666667</v>
      </c>
      <c r="AW143" s="140" t="s">
        <v>74</v>
      </c>
      <c r="AX143" s="88" t="s">
        <v>86</v>
      </c>
      <c r="AY143" s="43" t="s">
        <v>6641</v>
      </c>
      <c r="AZ143" s="85" t="s">
        <v>66</v>
      </c>
      <c r="BA143" s="85" t="s">
        <v>66</v>
      </c>
    </row>
    <row r="144" spans="2:53" x14ac:dyDescent="0.25">
      <c r="B144" s="85">
        <v>2024</v>
      </c>
      <c r="C144" s="85">
        <v>891780111</v>
      </c>
      <c r="D144" s="86" t="s">
        <v>64</v>
      </c>
      <c r="E144" s="44" t="s">
        <v>6640</v>
      </c>
      <c r="F144" s="87" t="s">
        <v>6639</v>
      </c>
      <c r="G144" s="196">
        <v>0</v>
      </c>
      <c r="H144" s="88" t="s">
        <v>72</v>
      </c>
      <c r="I144" s="86" t="s">
        <v>65</v>
      </c>
      <c r="J144" s="43" t="s">
        <v>6638</v>
      </c>
      <c r="K144" s="43">
        <v>23500000</v>
      </c>
      <c r="L144" s="85" t="s">
        <v>67</v>
      </c>
      <c r="M144" s="43" t="s">
        <v>6637</v>
      </c>
      <c r="N144" s="43">
        <v>1082977841</v>
      </c>
      <c r="O144" s="91">
        <v>13</v>
      </c>
      <c r="P144" s="140">
        <v>45302</v>
      </c>
      <c r="Q144" s="87">
        <v>4518689382</v>
      </c>
      <c r="R144" s="284">
        <v>45309</v>
      </c>
      <c r="S144" s="43">
        <v>23500000</v>
      </c>
      <c r="T144" s="88" t="s">
        <v>203</v>
      </c>
      <c r="U144" s="43">
        <v>85460304</v>
      </c>
      <c r="V144" s="43" t="s">
        <v>6532</v>
      </c>
      <c r="W144" s="284">
        <v>45309</v>
      </c>
      <c r="X144" s="284">
        <v>45309</v>
      </c>
      <c r="Y144" s="94" t="s">
        <v>74</v>
      </c>
      <c r="Z144" s="138">
        <v>45457</v>
      </c>
      <c r="AA144" s="54">
        <f t="shared" si="10"/>
        <v>148</v>
      </c>
      <c r="AB144" s="87">
        <v>0</v>
      </c>
      <c r="AC144" s="286">
        <v>0</v>
      </c>
      <c r="AD144" s="87">
        <v>0</v>
      </c>
      <c r="AE144" s="140" t="s">
        <v>74</v>
      </c>
      <c r="AF144" s="54">
        <f t="shared" si="11"/>
        <v>0</v>
      </c>
      <c r="AG144" s="87">
        <v>0</v>
      </c>
      <c r="AH144" s="87">
        <v>0</v>
      </c>
      <c r="AI144" s="140" t="s">
        <v>74</v>
      </c>
      <c r="AJ144" s="88">
        <v>0</v>
      </c>
      <c r="AK144" s="92" t="s">
        <v>74</v>
      </c>
      <c r="AL144" s="92" t="s">
        <v>74</v>
      </c>
      <c r="AM144" s="54">
        <f t="shared" si="12"/>
        <v>0</v>
      </c>
      <c r="AN144" s="54">
        <f>+K144+AC144-AH144</f>
        <v>23500000</v>
      </c>
      <c r="AO144" s="88" t="s">
        <v>66</v>
      </c>
      <c r="AP144" s="43">
        <v>23500000</v>
      </c>
      <c r="AQ144" s="88" t="s">
        <v>85</v>
      </c>
      <c r="AR144" s="87">
        <v>0</v>
      </c>
      <c r="AS144" s="96" t="s">
        <v>74</v>
      </c>
      <c r="AT144" s="282">
        <v>16607000</v>
      </c>
      <c r="AU144" s="98">
        <f t="shared" si="13"/>
        <v>6893000</v>
      </c>
      <c r="AV144" s="241">
        <f t="shared" si="14"/>
        <v>0.70668085106382983</v>
      </c>
      <c r="AW144" s="140" t="s">
        <v>74</v>
      </c>
      <c r="AX144" s="88" t="s">
        <v>86</v>
      </c>
      <c r="AY144" s="43" t="s">
        <v>6636</v>
      </c>
      <c r="AZ144" s="85" t="s">
        <v>66</v>
      </c>
      <c r="BA144" s="85" t="s">
        <v>66</v>
      </c>
    </row>
    <row r="145" spans="2:53" x14ac:dyDescent="0.25">
      <c r="B145" s="85">
        <v>2024</v>
      </c>
      <c r="C145" s="85">
        <v>891780111</v>
      </c>
      <c r="D145" s="86" t="s">
        <v>64</v>
      </c>
      <c r="E145" s="44" t="s">
        <v>6635</v>
      </c>
      <c r="F145" s="87" t="s">
        <v>6634</v>
      </c>
      <c r="G145" s="196">
        <v>0</v>
      </c>
      <c r="H145" s="88" t="s">
        <v>72</v>
      </c>
      <c r="I145" s="86" t="s">
        <v>65</v>
      </c>
      <c r="J145" s="43" t="s">
        <v>6633</v>
      </c>
      <c r="K145" s="43">
        <v>16170000</v>
      </c>
      <c r="L145" s="85" t="s">
        <v>67</v>
      </c>
      <c r="M145" s="43" t="s">
        <v>6632</v>
      </c>
      <c r="N145" s="43">
        <v>1083025029</v>
      </c>
      <c r="O145" s="91">
        <v>13</v>
      </c>
      <c r="P145" s="140">
        <v>45302</v>
      </c>
      <c r="Q145" s="87">
        <v>4518689382</v>
      </c>
      <c r="R145" s="284">
        <v>45309</v>
      </c>
      <c r="S145" s="43">
        <v>16170000</v>
      </c>
      <c r="T145" s="88" t="s">
        <v>203</v>
      </c>
      <c r="U145" s="43">
        <v>21400608</v>
      </c>
      <c r="V145" s="43" t="s">
        <v>6265</v>
      </c>
      <c r="W145" s="284">
        <v>45309</v>
      </c>
      <c r="X145" s="284">
        <v>45309</v>
      </c>
      <c r="Y145" s="94" t="s">
        <v>74</v>
      </c>
      <c r="Z145" s="138">
        <v>45457</v>
      </c>
      <c r="AA145" s="54">
        <f t="shared" si="10"/>
        <v>148</v>
      </c>
      <c r="AB145" s="87">
        <v>0</v>
      </c>
      <c r="AC145" s="286">
        <v>0</v>
      </c>
      <c r="AD145" s="87">
        <v>0</v>
      </c>
      <c r="AE145" s="140" t="s">
        <v>74</v>
      </c>
      <c r="AF145" s="54">
        <f t="shared" si="11"/>
        <v>0</v>
      </c>
      <c r="AG145" s="87">
        <v>0</v>
      </c>
      <c r="AH145" s="87">
        <v>0</v>
      </c>
      <c r="AI145" s="140" t="s">
        <v>74</v>
      </c>
      <c r="AJ145" s="88">
        <v>0</v>
      </c>
      <c r="AK145" s="92" t="s">
        <v>74</v>
      </c>
      <c r="AL145" s="92" t="s">
        <v>74</v>
      </c>
      <c r="AM145" s="54">
        <f t="shared" si="12"/>
        <v>0</v>
      </c>
      <c r="AN145" s="54">
        <f>+K145+AC145-AH145</f>
        <v>16170000</v>
      </c>
      <c r="AO145" s="88" t="s">
        <v>66</v>
      </c>
      <c r="AP145" s="43">
        <v>16170000</v>
      </c>
      <c r="AQ145" s="88" t="s">
        <v>85</v>
      </c>
      <c r="AR145" s="87">
        <v>0</v>
      </c>
      <c r="AS145" s="96" t="s">
        <v>74</v>
      </c>
      <c r="AT145" s="282">
        <v>11330000</v>
      </c>
      <c r="AU145" s="98">
        <f t="shared" si="13"/>
        <v>4840000</v>
      </c>
      <c r="AV145" s="241">
        <f t="shared" si="14"/>
        <v>0.70068027210884354</v>
      </c>
      <c r="AW145" s="140" t="s">
        <v>74</v>
      </c>
      <c r="AX145" s="88" t="s">
        <v>86</v>
      </c>
      <c r="AY145" s="43" t="s">
        <v>6631</v>
      </c>
      <c r="AZ145" s="85" t="s">
        <v>66</v>
      </c>
      <c r="BA145" s="85" t="s">
        <v>66</v>
      </c>
    </row>
    <row r="146" spans="2:53" x14ac:dyDescent="0.25">
      <c r="B146" s="85">
        <v>2024</v>
      </c>
      <c r="C146" s="85">
        <v>891780111</v>
      </c>
      <c r="D146" s="86" t="s">
        <v>64</v>
      </c>
      <c r="E146" s="88" t="s">
        <v>6630</v>
      </c>
      <c r="F146" s="87" t="s">
        <v>6629</v>
      </c>
      <c r="G146" s="196">
        <v>0</v>
      </c>
      <c r="H146" s="88" t="s">
        <v>72</v>
      </c>
      <c r="I146" s="86" t="s">
        <v>65</v>
      </c>
      <c r="J146" s="87" t="s">
        <v>6628</v>
      </c>
      <c r="K146" s="87">
        <v>15000000</v>
      </c>
      <c r="L146" s="85" t="s">
        <v>67</v>
      </c>
      <c r="M146" s="87" t="s">
        <v>6627</v>
      </c>
      <c r="N146" s="87">
        <v>1082916060</v>
      </c>
      <c r="O146" s="91">
        <v>13</v>
      </c>
      <c r="P146" s="140">
        <v>45302</v>
      </c>
      <c r="Q146" s="87">
        <v>4518689382</v>
      </c>
      <c r="R146" s="138">
        <v>45309</v>
      </c>
      <c r="S146" s="87">
        <v>15000000</v>
      </c>
      <c r="T146" s="88" t="s">
        <v>203</v>
      </c>
      <c r="U146" s="87">
        <v>85449357</v>
      </c>
      <c r="V146" s="87" t="s">
        <v>5096</v>
      </c>
      <c r="W146" s="138">
        <v>45309</v>
      </c>
      <c r="X146" s="138">
        <v>45309</v>
      </c>
      <c r="Y146" s="94" t="s">
        <v>74</v>
      </c>
      <c r="Z146" s="138">
        <v>45457</v>
      </c>
      <c r="AA146" s="93">
        <f t="shared" si="10"/>
        <v>148</v>
      </c>
      <c r="AB146" s="87">
        <v>1</v>
      </c>
      <c r="AC146" s="286">
        <v>1350000</v>
      </c>
      <c r="AD146" s="87">
        <v>0</v>
      </c>
      <c r="AE146" s="140" t="s">
        <v>74</v>
      </c>
      <c r="AF146" s="93">
        <f t="shared" si="11"/>
        <v>0</v>
      </c>
      <c r="AG146" s="87">
        <v>0</v>
      </c>
      <c r="AH146" s="87">
        <v>0</v>
      </c>
      <c r="AI146" s="140" t="s">
        <v>74</v>
      </c>
      <c r="AJ146" s="88">
        <v>0</v>
      </c>
      <c r="AK146" s="92" t="s">
        <v>74</v>
      </c>
      <c r="AL146" s="92" t="s">
        <v>74</v>
      </c>
      <c r="AM146" s="93">
        <f t="shared" si="12"/>
        <v>0</v>
      </c>
      <c r="AN146" s="93">
        <f>+K146+AC146-AH146</f>
        <v>16350000</v>
      </c>
      <c r="AO146" s="88" t="s">
        <v>66</v>
      </c>
      <c r="AP146" s="87">
        <v>15000000</v>
      </c>
      <c r="AQ146" s="88" t="s">
        <v>85</v>
      </c>
      <c r="AR146" s="87">
        <v>0</v>
      </c>
      <c r="AS146" s="96" t="s">
        <v>74</v>
      </c>
      <c r="AT146" s="282">
        <v>11500000</v>
      </c>
      <c r="AU146" s="126">
        <f t="shared" si="13"/>
        <v>4850000</v>
      </c>
      <c r="AV146" s="99">
        <f t="shared" si="14"/>
        <v>0.70336391437308865</v>
      </c>
      <c r="AW146" s="140" t="s">
        <v>74</v>
      </c>
      <c r="AX146" s="88" t="s">
        <v>86</v>
      </c>
      <c r="AY146" s="87" t="s">
        <v>6626</v>
      </c>
      <c r="AZ146" s="85" t="s">
        <v>66</v>
      </c>
      <c r="BA146" s="85" t="s">
        <v>66</v>
      </c>
    </row>
    <row r="147" spans="2:53" x14ac:dyDescent="0.25">
      <c r="B147" s="85">
        <v>2024</v>
      </c>
      <c r="C147" s="85">
        <v>891780111</v>
      </c>
      <c r="D147" s="86" t="s">
        <v>64</v>
      </c>
      <c r="E147" s="44" t="s">
        <v>6625</v>
      </c>
      <c r="F147" s="87" t="s">
        <v>6624</v>
      </c>
      <c r="G147" s="196">
        <v>0</v>
      </c>
      <c r="H147" s="88" t="s">
        <v>72</v>
      </c>
      <c r="I147" s="86" t="s">
        <v>65</v>
      </c>
      <c r="J147" s="43" t="s">
        <v>6623</v>
      </c>
      <c r="K147" s="43">
        <v>14800000</v>
      </c>
      <c r="L147" s="85" t="s">
        <v>67</v>
      </c>
      <c r="M147" s="43" t="s">
        <v>6622</v>
      </c>
      <c r="N147" s="43">
        <v>1083553499</v>
      </c>
      <c r="O147" s="91">
        <v>13</v>
      </c>
      <c r="P147" s="140">
        <v>45302</v>
      </c>
      <c r="Q147" s="87">
        <v>4518689382</v>
      </c>
      <c r="R147" s="284">
        <v>45309</v>
      </c>
      <c r="S147" s="43">
        <v>14800000</v>
      </c>
      <c r="T147" s="88" t="s">
        <v>203</v>
      </c>
      <c r="U147" s="43">
        <v>7144495</v>
      </c>
      <c r="V147" s="43" t="s">
        <v>6621</v>
      </c>
      <c r="W147" s="284">
        <v>45309</v>
      </c>
      <c r="X147" s="284">
        <v>45309</v>
      </c>
      <c r="Y147" s="94" t="s">
        <v>74</v>
      </c>
      <c r="Z147" s="138">
        <v>45457</v>
      </c>
      <c r="AA147" s="54">
        <f t="shared" si="10"/>
        <v>148</v>
      </c>
      <c r="AB147" s="87">
        <v>0</v>
      </c>
      <c r="AC147" s="286">
        <v>0</v>
      </c>
      <c r="AD147" s="87">
        <v>0</v>
      </c>
      <c r="AE147" s="140" t="s">
        <v>74</v>
      </c>
      <c r="AF147" s="54">
        <f t="shared" si="11"/>
        <v>0</v>
      </c>
      <c r="AG147" s="87">
        <v>0</v>
      </c>
      <c r="AH147" s="87">
        <v>0</v>
      </c>
      <c r="AI147" s="140" t="s">
        <v>74</v>
      </c>
      <c r="AJ147" s="88">
        <v>0</v>
      </c>
      <c r="AK147" s="92" t="s">
        <v>74</v>
      </c>
      <c r="AL147" s="92" t="s">
        <v>74</v>
      </c>
      <c r="AM147" s="54">
        <f t="shared" si="12"/>
        <v>0</v>
      </c>
      <c r="AN147" s="54">
        <f>+K147+AC147-AH147</f>
        <v>14800000</v>
      </c>
      <c r="AO147" s="88" t="s">
        <v>66</v>
      </c>
      <c r="AP147" s="43">
        <v>14800000</v>
      </c>
      <c r="AQ147" s="88" t="s">
        <v>85</v>
      </c>
      <c r="AR147" s="87">
        <v>0</v>
      </c>
      <c r="AS147" s="96" t="s">
        <v>74</v>
      </c>
      <c r="AT147" s="282">
        <v>10400000</v>
      </c>
      <c r="AU147" s="98">
        <f t="shared" si="13"/>
        <v>4400000</v>
      </c>
      <c r="AV147" s="241">
        <f t="shared" si="14"/>
        <v>0.70270270270270274</v>
      </c>
      <c r="AW147" s="140" t="s">
        <v>74</v>
      </c>
      <c r="AX147" s="88" t="s">
        <v>86</v>
      </c>
      <c r="AY147" s="43" t="s">
        <v>6620</v>
      </c>
      <c r="AZ147" s="85" t="s">
        <v>66</v>
      </c>
      <c r="BA147" s="85" t="s">
        <v>66</v>
      </c>
    </row>
    <row r="148" spans="2:53" x14ac:dyDescent="0.25">
      <c r="B148" s="85">
        <v>2024</v>
      </c>
      <c r="C148" s="85">
        <v>891780111</v>
      </c>
      <c r="D148" s="86" t="s">
        <v>64</v>
      </c>
      <c r="E148" s="44" t="s">
        <v>6619</v>
      </c>
      <c r="F148" s="87" t="s">
        <v>6618</v>
      </c>
      <c r="G148" s="196">
        <v>0</v>
      </c>
      <c r="H148" s="88" t="s">
        <v>72</v>
      </c>
      <c r="I148" s="86" t="s">
        <v>65</v>
      </c>
      <c r="J148" s="43" t="s">
        <v>6617</v>
      </c>
      <c r="K148" s="43">
        <v>16500000</v>
      </c>
      <c r="L148" s="85" t="s">
        <v>67</v>
      </c>
      <c r="M148" s="43" t="s">
        <v>6616</v>
      </c>
      <c r="N148" s="43">
        <v>7602309</v>
      </c>
      <c r="O148" s="91">
        <v>13</v>
      </c>
      <c r="P148" s="140">
        <v>45302</v>
      </c>
      <c r="Q148" s="87">
        <v>4518689382</v>
      </c>
      <c r="R148" s="284">
        <v>45309</v>
      </c>
      <c r="S148" s="43">
        <v>16500000</v>
      </c>
      <c r="T148" s="88" t="s">
        <v>203</v>
      </c>
      <c r="U148" s="43">
        <v>39058006</v>
      </c>
      <c r="V148" s="43" t="s">
        <v>5040</v>
      </c>
      <c r="W148" s="284">
        <v>45309</v>
      </c>
      <c r="X148" s="284">
        <v>45309</v>
      </c>
      <c r="Y148" s="94" t="s">
        <v>74</v>
      </c>
      <c r="Z148" s="138">
        <v>45457</v>
      </c>
      <c r="AA148" s="54">
        <f t="shared" si="10"/>
        <v>148</v>
      </c>
      <c r="AB148" s="87">
        <v>0</v>
      </c>
      <c r="AC148" s="286">
        <v>0</v>
      </c>
      <c r="AD148" s="87">
        <v>0</v>
      </c>
      <c r="AE148" s="140" t="s">
        <v>74</v>
      </c>
      <c r="AF148" s="54">
        <f t="shared" si="11"/>
        <v>0</v>
      </c>
      <c r="AG148" s="87">
        <v>0</v>
      </c>
      <c r="AH148" s="87">
        <v>0</v>
      </c>
      <c r="AI148" s="140" t="s">
        <v>74</v>
      </c>
      <c r="AJ148" s="88">
        <v>0</v>
      </c>
      <c r="AK148" s="92" t="s">
        <v>74</v>
      </c>
      <c r="AL148" s="92" t="s">
        <v>74</v>
      </c>
      <c r="AM148" s="54">
        <f t="shared" si="12"/>
        <v>0</v>
      </c>
      <c r="AN148" s="54">
        <f>+K148+AC148-AH148</f>
        <v>16500000</v>
      </c>
      <c r="AO148" s="88" t="s">
        <v>66</v>
      </c>
      <c r="AP148" s="43">
        <v>16500000</v>
      </c>
      <c r="AQ148" s="88" t="s">
        <v>85</v>
      </c>
      <c r="AR148" s="87">
        <v>0</v>
      </c>
      <c r="AS148" s="96" t="s">
        <v>74</v>
      </c>
      <c r="AT148" s="282">
        <v>11660000</v>
      </c>
      <c r="AU148" s="98">
        <f t="shared" si="13"/>
        <v>4840000</v>
      </c>
      <c r="AV148" s="241">
        <f t="shared" si="14"/>
        <v>0.70666666666666667</v>
      </c>
      <c r="AW148" s="140" t="s">
        <v>74</v>
      </c>
      <c r="AX148" s="88" t="s">
        <v>86</v>
      </c>
      <c r="AY148" s="43" t="s">
        <v>6615</v>
      </c>
      <c r="AZ148" s="85" t="s">
        <v>66</v>
      </c>
      <c r="BA148" s="85" t="s">
        <v>66</v>
      </c>
    </row>
    <row r="149" spans="2:53" x14ac:dyDescent="0.25">
      <c r="B149" s="85">
        <v>2024</v>
      </c>
      <c r="C149" s="85">
        <v>891780111</v>
      </c>
      <c r="D149" s="86" t="s">
        <v>64</v>
      </c>
      <c r="E149" s="44" t="s">
        <v>6614</v>
      </c>
      <c r="F149" s="87" t="s">
        <v>6613</v>
      </c>
      <c r="G149" s="196">
        <v>0</v>
      </c>
      <c r="H149" s="88" t="s">
        <v>72</v>
      </c>
      <c r="I149" s="86" t="s">
        <v>65</v>
      </c>
      <c r="J149" s="43" t="s">
        <v>6612</v>
      </c>
      <c r="K149" s="43">
        <v>16500000</v>
      </c>
      <c r="L149" s="85" t="s">
        <v>67</v>
      </c>
      <c r="M149" s="43" t="s">
        <v>6611</v>
      </c>
      <c r="N149" s="43">
        <v>84450965</v>
      </c>
      <c r="O149" s="91">
        <v>13</v>
      </c>
      <c r="P149" s="140">
        <v>45302</v>
      </c>
      <c r="Q149" s="87">
        <v>4518689382</v>
      </c>
      <c r="R149" s="284">
        <v>45309</v>
      </c>
      <c r="S149" s="43">
        <v>16500000</v>
      </c>
      <c r="T149" s="88" t="s">
        <v>203</v>
      </c>
      <c r="U149" s="43">
        <v>36694483</v>
      </c>
      <c r="V149" s="43" t="s">
        <v>4202</v>
      </c>
      <c r="W149" s="284">
        <v>45309</v>
      </c>
      <c r="X149" s="284">
        <v>45309</v>
      </c>
      <c r="Y149" s="94" t="s">
        <v>74</v>
      </c>
      <c r="Z149" s="138">
        <v>45457</v>
      </c>
      <c r="AA149" s="54">
        <f t="shared" si="10"/>
        <v>148</v>
      </c>
      <c r="AB149" s="87">
        <v>0</v>
      </c>
      <c r="AC149" s="286">
        <v>0</v>
      </c>
      <c r="AD149" s="87">
        <v>0</v>
      </c>
      <c r="AE149" s="140" t="s">
        <v>74</v>
      </c>
      <c r="AF149" s="54">
        <f t="shared" si="11"/>
        <v>0</v>
      </c>
      <c r="AG149" s="87">
        <v>0</v>
      </c>
      <c r="AH149" s="87">
        <v>0</v>
      </c>
      <c r="AI149" s="140" t="s">
        <v>74</v>
      </c>
      <c r="AJ149" s="88">
        <v>0</v>
      </c>
      <c r="AK149" s="92" t="s">
        <v>74</v>
      </c>
      <c r="AL149" s="92" t="s">
        <v>74</v>
      </c>
      <c r="AM149" s="54">
        <f t="shared" si="12"/>
        <v>0</v>
      </c>
      <c r="AN149" s="54">
        <f>+K149+AC149-AH149</f>
        <v>16500000</v>
      </c>
      <c r="AO149" s="88" t="s">
        <v>66</v>
      </c>
      <c r="AP149" s="43">
        <v>16500000</v>
      </c>
      <c r="AQ149" s="88" t="s">
        <v>85</v>
      </c>
      <c r="AR149" s="87">
        <v>0</v>
      </c>
      <c r="AS149" s="96" t="s">
        <v>74</v>
      </c>
      <c r="AT149" s="282">
        <v>11660000</v>
      </c>
      <c r="AU149" s="98">
        <f t="shared" si="13"/>
        <v>4840000</v>
      </c>
      <c r="AV149" s="241">
        <f t="shared" si="14"/>
        <v>0.70666666666666667</v>
      </c>
      <c r="AW149" s="140" t="s">
        <v>74</v>
      </c>
      <c r="AX149" s="88" t="s">
        <v>86</v>
      </c>
      <c r="AY149" s="43" t="s">
        <v>6610</v>
      </c>
      <c r="AZ149" s="85" t="s">
        <v>66</v>
      </c>
      <c r="BA149" s="85" t="s">
        <v>66</v>
      </c>
    </row>
    <row r="150" spans="2:53" x14ac:dyDescent="0.25">
      <c r="B150" s="85">
        <v>2024</v>
      </c>
      <c r="C150" s="85">
        <v>891780111</v>
      </c>
      <c r="D150" s="86" t="s">
        <v>64</v>
      </c>
      <c r="E150" s="44" t="s">
        <v>6609</v>
      </c>
      <c r="F150" s="87" t="s">
        <v>6608</v>
      </c>
      <c r="G150" s="196">
        <v>0</v>
      </c>
      <c r="H150" s="88" t="s">
        <v>72</v>
      </c>
      <c r="I150" s="86" t="s">
        <v>65</v>
      </c>
      <c r="J150" s="43" t="s">
        <v>6607</v>
      </c>
      <c r="K150" s="43">
        <v>36000000</v>
      </c>
      <c r="L150" s="85" t="s">
        <v>67</v>
      </c>
      <c r="M150" s="43" t="s">
        <v>6606</v>
      </c>
      <c r="N150" s="43">
        <v>51937854</v>
      </c>
      <c r="O150" s="91">
        <v>14</v>
      </c>
      <c r="P150" s="284">
        <v>45302</v>
      </c>
      <c r="Q150" s="43">
        <v>2126349000</v>
      </c>
      <c r="R150" s="284">
        <v>45309</v>
      </c>
      <c r="S150" s="43">
        <v>36000000</v>
      </c>
      <c r="T150" s="88" t="s">
        <v>203</v>
      </c>
      <c r="U150" s="43">
        <v>72175281</v>
      </c>
      <c r="V150" s="43" t="s">
        <v>1822</v>
      </c>
      <c r="W150" s="284">
        <v>45309</v>
      </c>
      <c r="X150" s="284">
        <v>45309</v>
      </c>
      <c r="Y150" s="94" t="s">
        <v>74</v>
      </c>
      <c r="Z150" s="138">
        <v>45457</v>
      </c>
      <c r="AA150" s="54">
        <f t="shared" si="10"/>
        <v>148</v>
      </c>
      <c r="AB150" s="87">
        <v>0</v>
      </c>
      <c r="AC150" s="286">
        <v>0</v>
      </c>
      <c r="AD150" s="87">
        <v>0</v>
      </c>
      <c r="AE150" s="140" t="s">
        <v>74</v>
      </c>
      <c r="AF150" s="54">
        <f t="shared" si="11"/>
        <v>0</v>
      </c>
      <c r="AG150" s="87">
        <v>0</v>
      </c>
      <c r="AH150" s="87">
        <v>0</v>
      </c>
      <c r="AI150" s="140" t="s">
        <v>74</v>
      </c>
      <c r="AJ150" s="88">
        <v>0</v>
      </c>
      <c r="AK150" s="92" t="s">
        <v>74</v>
      </c>
      <c r="AL150" s="92" t="s">
        <v>74</v>
      </c>
      <c r="AM150" s="54">
        <f t="shared" si="12"/>
        <v>0</v>
      </c>
      <c r="AN150" s="54">
        <f>+K150+AC150-AH150</f>
        <v>36000000</v>
      </c>
      <c r="AO150" s="88" t="s">
        <v>66</v>
      </c>
      <c r="AP150" s="43">
        <v>36000000</v>
      </c>
      <c r="AQ150" s="88" t="s">
        <v>85</v>
      </c>
      <c r="AR150" s="87">
        <v>0</v>
      </c>
      <c r="AS150" s="96" t="s">
        <v>74</v>
      </c>
      <c r="AT150" s="282">
        <v>25440000</v>
      </c>
      <c r="AU150" s="98">
        <f t="shared" si="13"/>
        <v>10560000</v>
      </c>
      <c r="AV150" s="241">
        <f t="shared" si="14"/>
        <v>0.70666666666666667</v>
      </c>
      <c r="AW150" s="140" t="s">
        <v>74</v>
      </c>
      <c r="AX150" s="88" t="s">
        <v>86</v>
      </c>
      <c r="AY150" s="43" t="s">
        <v>6605</v>
      </c>
      <c r="AZ150" s="85" t="s">
        <v>66</v>
      </c>
      <c r="BA150" s="85" t="s">
        <v>66</v>
      </c>
    </row>
    <row r="151" spans="2:53" x14ac:dyDescent="0.25">
      <c r="B151" s="85">
        <v>2024</v>
      </c>
      <c r="C151" s="85">
        <v>891780111</v>
      </c>
      <c r="D151" s="86" t="s">
        <v>64</v>
      </c>
      <c r="E151" s="44" t="s">
        <v>6604</v>
      </c>
      <c r="F151" s="87" t="s">
        <v>6603</v>
      </c>
      <c r="G151" s="196">
        <v>0</v>
      </c>
      <c r="H151" s="88" t="s">
        <v>72</v>
      </c>
      <c r="I151" s="86" t="s">
        <v>65</v>
      </c>
      <c r="J151" s="43" t="s">
        <v>6602</v>
      </c>
      <c r="K151" s="43">
        <v>16500000</v>
      </c>
      <c r="L151" s="85" t="s">
        <v>67</v>
      </c>
      <c r="M151" s="43" t="s">
        <v>6601</v>
      </c>
      <c r="N151" s="43">
        <v>1082934684</v>
      </c>
      <c r="O151" s="91">
        <v>13</v>
      </c>
      <c r="P151" s="140">
        <v>45302</v>
      </c>
      <c r="Q151" s="87">
        <v>4518689382</v>
      </c>
      <c r="R151" s="284">
        <v>45309</v>
      </c>
      <c r="S151" s="43">
        <v>16500000</v>
      </c>
      <c r="T151" s="88" t="s">
        <v>203</v>
      </c>
      <c r="U151" s="43">
        <v>72175281</v>
      </c>
      <c r="V151" s="43" t="s">
        <v>1822</v>
      </c>
      <c r="W151" s="284">
        <v>45309</v>
      </c>
      <c r="X151" s="284">
        <v>45309</v>
      </c>
      <c r="Y151" s="94" t="s">
        <v>74</v>
      </c>
      <c r="Z151" s="138">
        <v>45457</v>
      </c>
      <c r="AA151" s="54">
        <f t="shared" si="10"/>
        <v>148</v>
      </c>
      <c r="AB151" s="87">
        <v>0</v>
      </c>
      <c r="AC151" s="286">
        <v>0</v>
      </c>
      <c r="AD151" s="87">
        <v>0</v>
      </c>
      <c r="AE151" s="140" t="s">
        <v>74</v>
      </c>
      <c r="AF151" s="54">
        <f t="shared" si="11"/>
        <v>0</v>
      </c>
      <c r="AG151" s="87">
        <v>0</v>
      </c>
      <c r="AH151" s="87">
        <v>0</v>
      </c>
      <c r="AI151" s="140" t="s">
        <v>74</v>
      </c>
      <c r="AJ151" s="88">
        <v>0</v>
      </c>
      <c r="AK151" s="92" t="s">
        <v>74</v>
      </c>
      <c r="AL151" s="92" t="s">
        <v>74</v>
      </c>
      <c r="AM151" s="54">
        <f t="shared" si="12"/>
        <v>0</v>
      </c>
      <c r="AN151" s="54">
        <f>+K151+AC151-AH151</f>
        <v>16500000</v>
      </c>
      <c r="AO151" s="88" t="s">
        <v>66</v>
      </c>
      <c r="AP151" s="43">
        <v>16500000</v>
      </c>
      <c r="AQ151" s="88" t="s">
        <v>85</v>
      </c>
      <c r="AR151" s="87">
        <v>0</v>
      </c>
      <c r="AS151" s="96" t="s">
        <v>74</v>
      </c>
      <c r="AT151" s="282">
        <v>11660000</v>
      </c>
      <c r="AU151" s="98">
        <f t="shared" si="13"/>
        <v>4840000</v>
      </c>
      <c r="AV151" s="241">
        <f t="shared" si="14"/>
        <v>0.70666666666666667</v>
      </c>
      <c r="AW151" s="140" t="s">
        <v>74</v>
      </c>
      <c r="AX151" s="88" t="s">
        <v>86</v>
      </c>
      <c r="AY151" s="43" t="s">
        <v>6600</v>
      </c>
      <c r="AZ151" s="85" t="s">
        <v>66</v>
      </c>
      <c r="BA151" s="85" t="s">
        <v>66</v>
      </c>
    </row>
    <row r="152" spans="2:53" x14ac:dyDescent="0.25">
      <c r="B152" s="85">
        <v>2024</v>
      </c>
      <c r="C152" s="85">
        <v>891780111</v>
      </c>
      <c r="D152" s="86" t="s">
        <v>64</v>
      </c>
      <c r="E152" s="44" t="s">
        <v>6599</v>
      </c>
      <c r="F152" s="87" t="s">
        <v>6598</v>
      </c>
      <c r="G152" s="196">
        <v>0</v>
      </c>
      <c r="H152" s="88" t="s">
        <v>72</v>
      </c>
      <c r="I152" s="86" t="s">
        <v>65</v>
      </c>
      <c r="J152" s="43" t="s">
        <v>6597</v>
      </c>
      <c r="K152" s="43">
        <v>15000000</v>
      </c>
      <c r="L152" s="85" t="s">
        <v>67</v>
      </c>
      <c r="M152" s="43" t="s">
        <v>6596</v>
      </c>
      <c r="N152" s="43">
        <v>57427768</v>
      </c>
      <c r="O152" s="91">
        <v>13</v>
      </c>
      <c r="P152" s="140">
        <v>45302</v>
      </c>
      <c r="Q152" s="87">
        <v>4518689382</v>
      </c>
      <c r="R152" s="284">
        <v>45309</v>
      </c>
      <c r="S152" s="43">
        <v>15000000</v>
      </c>
      <c r="T152" s="88" t="s">
        <v>203</v>
      </c>
      <c r="U152" s="43">
        <v>36557666</v>
      </c>
      <c r="V152" s="43" t="s">
        <v>2345</v>
      </c>
      <c r="W152" s="284">
        <v>45309</v>
      </c>
      <c r="X152" s="284">
        <v>45309</v>
      </c>
      <c r="Y152" s="94" t="s">
        <v>74</v>
      </c>
      <c r="Z152" s="138">
        <v>45457</v>
      </c>
      <c r="AA152" s="54">
        <f t="shared" si="10"/>
        <v>148</v>
      </c>
      <c r="AB152" s="87">
        <v>0</v>
      </c>
      <c r="AC152" s="286">
        <v>0</v>
      </c>
      <c r="AD152" s="87">
        <v>0</v>
      </c>
      <c r="AE152" s="140" t="s">
        <v>74</v>
      </c>
      <c r="AF152" s="54">
        <f t="shared" si="11"/>
        <v>0</v>
      </c>
      <c r="AG152" s="87">
        <v>0</v>
      </c>
      <c r="AH152" s="87">
        <v>0</v>
      </c>
      <c r="AI152" s="140" t="s">
        <v>74</v>
      </c>
      <c r="AJ152" s="88">
        <v>0</v>
      </c>
      <c r="AK152" s="92" t="s">
        <v>74</v>
      </c>
      <c r="AL152" s="92" t="s">
        <v>74</v>
      </c>
      <c r="AM152" s="54">
        <f t="shared" si="12"/>
        <v>0</v>
      </c>
      <c r="AN152" s="54">
        <f>+K152+AC152-AH152</f>
        <v>15000000</v>
      </c>
      <c r="AO152" s="88" t="s">
        <v>66</v>
      </c>
      <c r="AP152" s="43">
        <v>15000000</v>
      </c>
      <c r="AQ152" s="88" t="s">
        <v>85</v>
      </c>
      <c r="AR152" s="87">
        <v>0</v>
      </c>
      <c r="AS152" s="96" t="s">
        <v>74</v>
      </c>
      <c r="AT152" s="282">
        <v>10600000</v>
      </c>
      <c r="AU152" s="98">
        <f t="shared" si="13"/>
        <v>4400000</v>
      </c>
      <c r="AV152" s="241">
        <f t="shared" si="14"/>
        <v>0.70666666666666667</v>
      </c>
      <c r="AW152" s="140" t="s">
        <v>74</v>
      </c>
      <c r="AX152" s="88" t="s">
        <v>86</v>
      </c>
      <c r="AY152" s="43" t="s">
        <v>6595</v>
      </c>
      <c r="AZ152" s="85" t="s">
        <v>66</v>
      </c>
      <c r="BA152" s="85" t="s">
        <v>66</v>
      </c>
    </row>
    <row r="153" spans="2:53" x14ac:dyDescent="0.25">
      <c r="B153" s="85">
        <v>2024</v>
      </c>
      <c r="C153" s="85">
        <v>891780111</v>
      </c>
      <c r="D153" s="86" t="s">
        <v>64</v>
      </c>
      <c r="E153" s="44" t="s">
        <v>6594</v>
      </c>
      <c r="F153" s="87" t="s">
        <v>6593</v>
      </c>
      <c r="G153" s="196">
        <v>0</v>
      </c>
      <c r="H153" s="88" t="s">
        <v>72</v>
      </c>
      <c r="I153" s="86" t="s">
        <v>65</v>
      </c>
      <c r="J153" s="43" t="s">
        <v>6592</v>
      </c>
      <c r="K153" s="43">
        <v>16500000</v>
      </c>
      <c r="L153" s="85" t="s">
        <v>67</v>
      </c>
      <c r="M153" s="43" t="s">
        <v>6591</v>
      </c>
      <c r="N153" s="43">
        <v>1082902423</v>
      </c>
      <c r="O153" s="91">
        <v>13</v>
      </c>
      <c r="P153" s="140">
        <v>45302</v>
      </c>
      <c r="Q153" s="87">
        <v>4518689382</v>
      </c>
      <c r="R153" s="284">
        <v>45309</v>
      </c>
      <c r="S153" s="43">
        <v>16500000</v>
      </c>
      <c r="T153" s="88" t="s">
        <v>203</v>
      </c>
      <c r="U153" s="43">
        <v>57461216</v>
      </c>
      <c r="V153" s="43" t="s">
        <v>1733</v>
      </c>
      <c r="W153" s="284">
        <v>45309</v>
      </c>
      <c r="X153" s="284">
        <v>45309</v>
      </c>
      <c r="Y153" s="94" t="s">
        <v>74</v>
      </c>
      <c r="Z153" s="138">
        <v>45457</v>
      </c>
      <c r="AA153" s="54">
        <f t="shared" si="10"/>
        <v>148</v>
      </c>
      <c r="AB153" s="87">
        <v>0</v>
      </c>
      <c r="AC153" s="286">
        <v>0</v>
      </c>
      <c r="AD153" s="87">
        <v>0</v>
      </c>
      <c r="AE153" s="140" t="s">
        <v>74</v>
      </c>
      <c r="AF153" s="54">
        <f t="shared" si="11"/>
        <v>0</v>
      </c>
      <c r="AG153" s="87">
        <v>0</v>
      </c>
      <c r="AH153" s="87">
        <v>0</v>
      </c>
      <c r="AI153" s="140" t="s">
        <v>74</v>
      </c>
      <c r="AJ153" s="88">
        <v>0</v>
      </c>
      <c r="AK153" s="92" t="s">
        <v>74</v>
      </c>
      <c r="AL153" s="92" t="s">
        <v>74</v>
      </c>
      <c r="AM153" s="54">
        <f t="shared" si="12"/>
        <v>0</v>
      </c>
      <c r="AN153" s="54">
        <f>+K153+AC153-AH153</f>
        <v>16500000</v>
      </c>
      <c r="AO153" s="88" t="s">
        <v>66</v>
      </c>
      <c r="AP153" s="43">
        <v>16500000</v>
      </c>
      <c r="AQ153" s="88" t="s">
        <v>85</v>
      </c>
      <c r="AR153" s="87">
        <v>0</v>
      </c>
      <c r="AS153" s="96" t="s">
        <v>74</v>
      </c>
      <c r="AT153" s="282">
        <v>11660000</v>
      </c>
      <c r="AU153" s="98">
        <f t="shared" si="13"/>
        <v>4840000</v>
      </c>
      <c r="AV153" s="241">
        <f t="shared" si="14"/>
        <v>0.70666666666666667</v>
      </c>
      <c r="AW153" s="140" t="s">
        <v>74</v>
      </c>
      <c r="AX153" s="88" t="s">
        <v>86</v>
      </c>
      <c r="AY153" s="43" t="s">
        <v>6590</v>
      </c>
      <c r="AZ153" s="85" t="s">
        <v>66</v>
      </c>
      <c r="BA153" s="85" t="s">
        <v>66</v>
      </c>
    </row>
    <row r="154" spans="2:53" x14ac:dyDescent="0.25">
      <c r="B154" s="85">
        <v>2024</v>
      </c>
      <c r="C154" s="85">
        <v>891780111</v>
      </c>
      <c r="D154" s="86" t="s">
        <v>64</v>
      </c>
      <c r="E154" s="44" t="s">
        <v>6589</v>
      </c>
      <c r="F154" s="87" t="s">
        <v>6588</v>
      </c>
      <c r="G154" s="196">
        <v>0</v>
      </c>
      <c r="H154" s="88" t="s">
        <v>72</v>
      </c>
      <c r="I154" s="86" t="s">
        <v>65</v>
      </c>
      <c r="J154" s="43" t="s">
        <v>6587</v>
      </c>
      <c r="K154" s="43">
        <v>10780000</v>
      </c>
      <c r="L154" s="85" t="s">
        <v>67</v>
      </c>
      <c r="M154" s="43" t="s">
        <v>6586</v>
      </c>
      <c r="N154" s="43">
        <v>1082900551</v>
      </c>
      <c r="O154" s="91">
        <v>14</v>
      </c>
      <c r="P154" s="284">
        <v>45302</v>
      </c>
      <c r="Q154" s="43">
        <v>2126349000</v>
      </c>
      <c r="R154" s="284">
        <v>45309</v>
      </c>
      <c r="S154" s="43">
        <v>10780000</v>
      </c>
      <c r="T154" s="88" t="s">
        <v>203</v>
      </c>
      <c r="U154" s="43">
        <v>7631392</v>
      </c>
      <c r="V154" s="43" t="s">
        <v>4192</v>
      </c>
      <c r="W154" s="284">
        <v>45309</v>
      </c>
      <c r="X154" s="284">
        <v>45309</v>
      </c>
      <c r="Y154" s="94" t="s">
        <v>74</v>
      </c>
      <c r="Z154" s="138">
        <v>45457</v>
      </c>
      <c r="AA154" s="54">
        <f t="shared" si="10"/>
        <v>148</v>
      </c>
      <c r="AB154" s="87">
        <v>0</v>
      </c>
      <c r="AC154" s="286">
        <v>0</v>
      </c>
      <c r="AD154" s="87">
        <v>0</v>
      </c>
      <c r="AE154" s="140" t="s">
        <v>74</v>
      </c>
      <c r="AF154" s="54">
        <f t="shared" si="11"/>
        <v>0</v>
      </c>
      <c r="AG154" s="87">
        <v>0</v>
      </c>
      <c r="AH154" s="87">
        <v>0</v>
      </c>
      <c r="AI154" s="140" t="s">
        <v>74</v>
      </c>
      <c r="AJ154" s="88">
        <v>0</v>
      </c>
      <c r="AK154" s="92" t="s">
        <v>74</v>
      </c>
      <c r="AL154" s="92" t="s">
        <v>74</v>
      </c>
      <c r="AM154" s="54">
        <f t="shared" si="12"/>
        <v>0</v>
      </c>
      <c r="AN154" s="54">
        <f>+K154+AC154-AH154</f>
        <v>10780000</v>
      </c>
      <c r="AO154" s="88" t="s">
        <v>66</v>
      </c>
      <c r="AP154" s="43">
        <v>10780000</v>
      </c>
      <c r="AQ154" s="88" t="s">
        <v>85</v>
      </c>
      <c r="AR154" s="87">
        <v>0</v>
      </c>
      <c r="AS154" s="96" t="s">
        <v>74</v>
      </c>
      <c r="AT154" s="282">
        <v>7700000</v>
      </c>
      <c r="AU154" s="98">
        <f t="shared" si="13"/>
        <v>3080000</v>
      </c>
      <c r="AV154" s="241">
        <f t="shared" si="14"/>
        <v>0.7142857142857143</v>
      </c>
      <c r="AW154" s="140" t="s">
        <v>74</v>
      </c>
      <c r="AX154" s="88" t="s">
        <v>86</v>
      </c>
      <c r="AY154" s="43" t="s">
        <v>6585</v>
      </c>
      <c r="AZ154" s="85" t="s">
        <v>66</v>
      </c>
      <c r="BA154" s="85" t="s">
        <v>66</v>
      </c>
    </row>
    <row r="155" spans="2:53" x14ac:dyDescent="0.25">
      <c r="B155" s="85">
        <v>2024</v>
      </c>
      <c r="C155" s="85">
        <v>891780111</v>
      </c>
      <c r="D155" s="86" t="s">
        <v>64</v>
      </c>
      <c r="E155" s="44" t="s">
        <v>6584</v>
      </c>
      <c r="F155" s="87" t="s">
        <v>6583</v>
      </c>
      <c r="G155" s="196">
        <v>0</v>
      </c>
      <c r="H155" s="88" t="s">
        <v>72</v>
      </c>
      <c r="I155" s="86" t="s">
        <v>65</v>
      </c>
      <c r="J155" s="43" t="s">
        <v>6582</v>
      </c>
      <c r="K155" s="43">
        <v>15000000</v>
      </c>
      <c r="L155" s="85" t="s">
        <v>67</v>
      </c>
      <c r="M155" s="43" t="s">
        <v>6581</v>
      </c>
      <c r="N155" s="43">
        <v>1081928917</v>
      </c>
      <c r="O155" s="91">
        <v>13</v>
      </c>
      <c r="P155" s="140">
        <v>45302</v>
      </c>
      <c r="Q155" s="87">
        <v>4518689382</v>
      </c>
      <c r="R155" s="284">
        <v>45309</v>
      </c>
      <c r="S155" s="43">
        <v>15000000</v>
      </c>
      <c r="T155" s="88" t="s">
        <v>203</v>
      </c>
      <c r="U155" s="43">
        <v>36718996</v>
      </c>
      <c r="V155" s="43" t="s">
        <v>5469</v>
      </c>
      <c r="W155" s="284">
        <v>45309</v>
      </c>
      <c r="X155" s="284">
        <v>45309</v>
      </c>
      <c r="Y155" s="94" t="s">
        <v>74</v>
      </c>
      <c r="Z155" s="138">
        <v>45457</v>
      </c>
      <c r="AA155" s="54">
        <f t="shared" si="10"/>
        <v>148</v>
      </c>
      <c r="AB155" s="87">
        <v>0</v>
      </c>
      <c r="AC155" s="286">
        <v>0</v>
      </c>
      <c r="AD155" s="87">
        <v>0</v>
      </c>
      <c r="AE155" s="140" t="s">
        <v>74</v>
      </c>
      <c r="AF155" s="54">
        <f t="shared" si="11"/>
        <v>0</v>
      </c>
      <c r="AG155" s="87">
        <v>0</v>
      </c>
      <c r="AH155" s="87">
        <v>0</v>
      </c>
      <c r="AI155" s="140" t="s">
        <v>74</v>
      </c>
      <c r="AJ155" s="88">
        <v>0</v>
      </c>
      <c r="AK155" s="92" t="s">
        <v>74</v>
      </c>
      <c r="AL155" s="92" t="s">
        <v>74</v>
      </c>
      <c r="AM155" s="54">
        <f t="shared" si="12"/>
        <v>0</v>
      </c>
      <c r="AN155" s="54">
        <f>+K155+AC155-AH155</f>
        <v>15000000</v>
      </c>
      <c r="AO155" s="88" t="s">
        <v>66</v>
      </c>
      <c r="AP155" s="43">
        <v>15000000</v>
      </c>
      <c r="AQ155" s="88" t="s">
        <v>85</v>
      </c>
      <c r="AR155" s="87">
        <v>0</v>
      </c>
      <c r="AS155" s="96" t="s">
        <v>74</v>
      </c>
      <c r="AT155" s="282">
        <v>10600000</v>
      </c>
      <c r="AU155" s="98">
        <f t="shared" si="13"/>
        <v>4400000</v>
      </c>
      <c r="AV155" s="241">
        <f t="shared" si="14"/>
        <v>0.70666666666666667</v>
      </c>
      <c r="AW155" s="140" t="s">
        <v>74</v>
      </c>
      <c r="AX155" s="88" t="s">
        <v>86</v>
      </c>
      <c r="AY155" s="43" t="s">
        <v>6580</v>
      </c>
      <c r="AZ155" s="85" t="s">
        <v>66</v>
      </c>
      <c r="BA155" s="85" t="s">
        <v>66</v>
      </c>
    </row>
    <row r="156" spans="2:53" x14ac:dyDescent="0.25">
      <c r="B156" s="85">
        <v>2024</v>
      </c>
      <c r="C156" s="85">
        <v>891780111</v>
      </c>
      <c r="D156" s="86" t="s">
        <v>64</v>
      </c>
      <c r="E156" s="44" t="s">
        <v>6579</v>
      </c>
      <c r="F156" s="87" t="s">
        <v>6578</v>
      </c>
      <c r="G156" s="196">
        <v>0</v>
      </c>
      <c r="H156" s="88" t="s">
        <v>72</v>
      </c>
      <c r="I156" s="86" t="s">
        <v>65</v>
      </c>
      <c r="J156" s="43" t="s">
        <v>6577</v>
      </c>
      <c r="K156" s="43">
        <v>15000000</v>
      </c>
      <c r="L156" s="85" t="s">
        <v>67</v>
      </c>
      <c r="M156" s="43" t="s">
        <v>6576</v>
      </c>
      <c r="N156" s="43">
        <v>1083041507</v>
      </c>
      <c r="O156" s="91">
        <v>13</v>
      </c>
      <c r="P156" s="140">
        <v>45302</v>
      </c>
      <c r="Q156" s="87">
        <v>4518689382</v>
      </c>
      <c r="R156" s="284">
        <v>45309</v>
      </c>
      <c r="S156" s="43">
        <v>15000000</v>
      </c>
      <c r="T156" s="88" t="s">
        <v>203</v>
      </c>
      <c r="U156" s="43">
        <v>57461216</v>
      </c>
      <c r="V156" s="43" t="s">
        <v>1733</v>
      </c>
      <c r="W156" s="284">
        <v>45309</v>
      </c>
      <c r="X156" s="284">
        <v>45309</v>
      </c>
      <c r="Y156" s="94" t="s">
        <v>74</v>
      </c>
      <c r="Z156" s="138">
        <v>45457</v>
      </c>
      <c r="AA156" s="54">
        <f t="shared" si="10"/>
        <v>148</v>
      </c>
      <c r="AB156" s="87">
        <v>0</v>
      </c>
      <c r="AC156" s="286">
        <v>0</v>
      </c>
      <c r="AD156" s="87">
        <v>0</v>
      </c>
      <c r="AE156" s="140" t="s">
        <v>74</v>
      </c>
      <c r="AF156" s="54">
        <f t="shared" si="11"/>
        <v>0</v>
      </c>
      <c r="AG156" s="87">
        <v>0</v>
      </c>
      <c r="AH156" s="87">
        <v>0</v>
      </c>
      <c r="AI156" s="140" t="s">
        <v>74</v>
      </c>
      <c r="AJ156" s="88">
        <v>0</v>
      </c>
      <c r="AK156" s="92" t="s">
        <v>74</v>
      </c>
      <c r="AL156" s="92" t="s">
        <v>74</v>
      </c>
      <c r="AM156" s="54">
        <f t="shared" si="12"/>
        <v>0</v>
      </c>
      <c r="AN156" s="54">
        <f>+K156+AC156-AH156</f>
        <v>15000000</v>
      </c>
      <c r="AO156" s="88" t="s">
        <v>66</v>
      </c>
      <c r="AP156" s="43">
        <v>15000000</v>
      </c>
      <c r="AQ156" s="88" t="s">
        <v>85</v>
      </c>
      <c r="AR156" s="87">
        <v>0</v>
      </c>
      <c r="AS156" s="96" t="s">
        <v>74</v>
      </c>
      <c r="AT156" s="282">
        <v>10600000</v>
      </c>
      <c r="AU156" s="98">
        <f t="shared" si="13"/>
        <v>4400000</v>
      </c>
      <c r="AV156" s="241">
        <f t="shared" si="14"/>
        <v>0.70666666666666667</v>
      </c>
      <c r="AW156" s="140" t="s">
        <v>74</v>
      </c>
      <c r="AX156" s="88" t="s">
        <v>86</v>
      </c>
      <c r="AY156" s="43" t="s">
        <v>6575</v>
      </c>
      <c r="AZ156" s="85" t="s">
        <v>66</v>
      </c>
      <c r="BA156" s="85" t="s">
        <v>66</v>
      </c>
    </row>
    <row r="157" spans="2:53" x14ac:dyDescent="0.25">
      <c r="B157" s="85">
        <v>2024</v>
      </c>
      <c r="C157" s="85">
        <v>891780111</v>
      </c>
      <c r="D157" s="86" t="s">
        <v>64</v>
      </c>
      <c r="E157" s="88" t="s">
        <v>6574</v>
      </c>
      <c r="F157" s="87" t="s">
        <v>6573</v>
      </c>
      <c r="G157" s="196">
        <v>0</v>
      </c>
      <c r="H157" s="88" t="s">
        <v>72</v>
      </c>
      <c r="I157" s="86" t="s">
        <v>65</v>
      </c>
      <c r="J157" s="87" t="s">
        <v>6558</v>
      </c>
      <c r="K157" s="87">
        <v>4200000</v>
      </c>
      <c r="L157" s="85" t="s">
        <v>67</v>
      </c>
      <c r="M157" s="87" t="s">
        <v>6572</v>
      </c>
      <c r="N157" s="87">
        <v>1085325414</v>
      </c>
      <c r="O157" s="91">
        <v>14</v>
      </c>
      <c r="P157" s="138">
        <v>45302</v>
      </c>
      <c r="Q157" s="87">
        <v>2126349000</v>
      </c>
      <c r="R157" s="138">
        <v>45309</v>
      </c>
      <c r="S157" s="87">
        <v>4200000</v>
      </c>
      <c r="T157" s="88" t="s">
        <v>203</v>
      </c>
      <c r="U157" s="87">
        <v>7631392</v>
      </c>
      <c r="V157" s="87" t="s">
        <v>4192</v>
      </c>
      <c r="W157" s="138">
        <v>45309</v>
      </c>
      <c r="X157" s="138">
        <v>45309</v>
      </c>
      <c r="Y157" s="94" t="s">
        <v>74</v>
      </c>
      <c r="Z157" s="138">
        <v>45362</v>
      </c>
      <c r="AA157" s="93">
        <f t="shared" si="10"/>
        <v>53</v>
      </c>
      <c r="AB157" s="87">
        <v>1</v>
      </c>
      <c r="AC157" s="286">
        <v>1330000</v>
      </c>
      <c r="AD157" s="87">
        <v>1</v>
      </c>
      <c r="AE157" s="140">
        <v>45383</v>
      </c>
      <c r="AF157" s="93">
        <f t="shared" si="11"/>
        <v>21</v>
      </c>
      <c r="AG157" s="87">
        <v>0</v>
      </c>
      <c r="AH157" s="87">
        <v>0</v>
      </c>
      <c r="AI157" s="140" t="s">
        <v>74</v>
      </c>
      <c r="AJ157" s="88">
        <v>0</v>
      </c>
      <c r="AK157" s="92" t="s">
        <v>74</v>
      </c>
      <c r="AL157" s="92" t="s">
        <v>74</v>
      </c>
      <c r="AM157" s="93">
        <f t="shared" si="12"/>
        <v>0</v>
      </c>
      <c r="AN157" s="93">
        <f>+K157+AC157-AH157</f>
        <v>5530000</v>
      </c>
      <c r="AO157" s="88" t="s">
        <v>66</v>
      </c>
      <c r="AP157" s="87">
        <v>4200000</v>
      </c>
      <c r="AQ157" s="88" t="s">
        <v>85</v>
      </c>
      <c r="AR157" s="87">
        <v>0</v>
      </c>
      <c r="AS157" s="96" t="s">
        <v>74</v>
      </c>
      <c r="AT157" s="282">
        <v>5530000</v>
      </c>
      <c r="AU157" s="126">
        <f t="shared" si="13"/>
        <v>0</v>
      </c>
      <c r="AV157" s="99">
        <f t="shared" si="14"/>
        <v>1</v>
      </c>
      <c r="AW157" s="140" t="s">
        <v>74</v>
      </c>
      <c r="AX157" s="88" t="s">
        <v>156</v>
      </c>
      <c r="AY157" s="87" t="s">
        <v>6571</v>
      </c>
      <c r="AZ157" s="85" t="s">
        <v>66</v>
      </c>
      <c r="BA157" s="85" t="s">
        <v>66</v>
      </c>
    </row>
    <row r="158" spans="2:53" x14ac:dyDescent="0.25">
      <c r="B158" s="85">
        <v>2024</v>
      </c>
      <c r="C158" s="85">
        <v>891780111</v>
      </c>
      <c r="D158" s="86" t="s">
        <v>64</v>
      </c>
      <c r="E158" s="44" t="s">
        <v>6570</v>
      </c>
      <c r="F158" s="87" t="s">
        <v>6569</v>
      </c>
      <c r="G158" s="196">
        <v>0</v>
      </c>
      <c r="H158" s="88" t="s">
        <v>72</v>
      </c>
      <c r="I158" s="86" t="s">
        <v>65</v>
      </c>
      <c r="J158" s="43" t="s">
        <v>6568</v>
      </c>
      <c r="K158" s="43">
        <v>12500000</v>
      </c>
      <c r="L158" s="85" t="s">
        <v>67</v>
      </c>
      <c r="M158" s="43" t="s">
        <v>6567</v>
      </c>
      <c r="N158" s="43">
        <v>1045743528</v>
      </c>
      <c r="O158" s="91">
        <v>14</v>
      </c>
      <c r="P158" s="284">
        <v>45302</v>
      </c>
      <c r="Q158" s="43">
        <v>2126349000</v>
      </c>
      <c r="R158" s="284">
        <v>45309</v>
      </c>
      <c r="S158" s="43">
        <v>12500000</v>
      </c>
      <c r="T158" s="88" t="s">
        <v>203</v>
      </c>
      <c r="U158" s="43">
        <v>85449357</v>
      </c>
      <c r="V158" s="43" t="s">
        <v>5096</v>
      </c>
      <c r="W158" s="284">
        <v>45309</v>
      </c>
      <c r="X158" s="284">
        <v>45309</v>
      </c>
      <c r="Y158" s="94" t="s">
        <v>74</v>
      </c>
      <c r="Z158" s="138">
        <v>45457</v>
      </c>
      <c r="AA158" s="54">
        <f t="shared" si="10"/>
        <v>148</v>
      </c>
      <c r="AB158" s="87">
        <v>0</v>
      </c>
      <c r="AC158" s="286">
        <v>0</v>
      </c>
      <c r="AD158" s="87">
        <v>0</v>
      </c>
      <c r="AE158" s="140" t="s">
        <v>74</v>
      </c>
      <c r="AF158" s="54">
        <f t="shared" si="11"/>
        <v>0</v>
      </c>
      <c r="AG158" s="87">
        <v>0</v>
      </c>
      <c r="AH158" s="87">
        <v>0</v>
      </c>
      <c r="AI158" s="140" t="s">
        <v>74</v>
      </c>
      <c r="AJ158" s="88">
        <v>0</v>
      </c>
      <c r="AK158" s="92" t="s">
        <v>74</v>
      </c>
      <c r="AL158" s="92" t="s">
        <v>74</v>
      </c>
      <c r="AM158" s="54">
        <f t="shared" si="12"/>
        <v>0</v>
      </c>
      <c r="AN158" s="54">
        <f>+K158+AC158-AH158</f>
        <v>12500000</v>
      </c>
      <c r="AO158" s="88" t="s">
        <v>66</v>
      </c>
      <c r="AP158" s="43">
        <v>12500000</v>
      </c>
      <c r="AQ158" s="88" t="s">
        <v>85</v>
      </c>
      <c r="AR158" s="87">
        <v>0</v>
      </c>
      <c r="AS158" s="96" t="s">
        <v>74</v>
      </c>
      <c r="AT158" s="282">
        <v>8833000</v>
      </c>
      <c r="AU158" s="98">
        <f t="shared" si="13"/>
        <v>3667000</v>
      </c>
      <c r="AV158" s="241">
        <f t="shared" si="14"/>
        <v>0.70664000000000005</v>
      </c>
      <c r="AW158" s="140" t="s">
        <v>74</v>
      </c>
      <c r="AX158" s="88" t="s">
        <v>86</v>
      </c>
      <c r="AY158" s="43" t="s">
        <v>6566</v>
      </c>
      <c r="AZ158" s="85" t="s">
        <v>66</v>
      </c>
      <c r="BA158" s="85" t="s">
        <v>66</v>
      </c>
    </row>
    <row r="159" spans="2:53" x14ac:dyDescent="0.25">
      <c r="B159" s="85">
        <v>2024</v>
      </c>
      <c r="C159" s="85">
        <v>891780111</v>
      </c>
      <c r="D159" s="86" t="s">
        <v>64</v>
      </c>
      <c r="E159" s="88" t="s">
        <v>6565</v>
      </c>
      <c r="F159" s="87" t="s">
        <v>6564</v>
      </c>
      <c r="G159" s="196">
        <v>0</v>
      </c>
      <c r="H159" s="88" t="s">
        <v>72</v>
      </c>
      <c r="I159" s="86" t="s">
        <v>65</v>
      </c>
      <c r="J159" s="87" t="s">
        <v>6563</v>
      </c>
      <c r="K159" s="87">
        <v>16400000</v>
      </c>
      <c r="L159" s="85" t="s">
        <v>67</v>
      </c>
      <c r="M159" s="87" t="s">
        <v>6562</v>
      </c>
      <c r="N159" s="87">
        <v>1082941397</v>
      </c>
      <c r="O159" s="91">
        <v>13</v>
      </c>
      <c r="P159" s="140">
        <v>45302</v>
      </c>
      <c r="Q159" s="87">
        <v>4518689382</v>
      </c>
      <c r="R159" s="138">
        <v>45309</v>
      </c>
      <c r="S159" s="87">
        <v>16400000</v>
      </c>
      <c r="T159" s="88" t="s">
        <v>203</v>
      </c>
      <c r="U159" s="87">
        <v>57435262</v>
      </c>
      <c r="V159" s="87" t="s">
        <v>4316</v>
      </c>
      <c r="W159" s="138">
        <v>45309</v>
      </c>
      <c r="X159" s="138">
        <v>45309</v>
      </c>
      <c r="Y159" s="94" t="s">
        <v>74</v>
      </c>
      <c r="Z159" s="138">
        <v>45457</v>
      </c>
      <c r="AA159" s="93">
        <f t="shared" si="10"/>
        <v>148</v>
      </c>
      <c r="AB159" s="87">
        <v>1</v>
      </c>
      <c r="AC159" s="286">
        <v>1350000</v>
      </c>
      <c r="AD159" s="87">
        <v>0</v>
      </c>
      <c r="AE159" s="140" t="s">
        <v>74</v>
      </c>
      <c r="AF159" s="93">
        <f t="shared" si="11"/>
        <v>0</v>
      </c>
      <c r="AG159" s="87">
        <v>0</v>
      </c>
      <c r="AH159" s="87">
        <v>0</v>
      </c>
      <c r="AI159" s="140" t="s">
        <v>74</v>
      </c>
      <c r="AJ159" s="88">
        <v>0</v>
      </c>
      <c r="AK159" s="92" t="s">
        <v>74</v>
      </c>
      <c r="AL159" s="92" t="s">
        <v>74</v>
      </c>
      <c r="AM159" s="93">
        <f t="shared" si="12"/>
        <v>0</v>
      </c>
      <c r="AN159" s="93">
        <f>+K159+AC159-AH159</f>
        <v>17750000</v>
      </c>
      <c r="AO159" s="88" t="s">
        <v>66</v>
      </c>
      <c r="AP159" s="87">
        <v>16400000</v>
      </c>
      <c r="AQ159" s="88" t="s">
        <v>85</v>
      </c>
      <c r="AR159" s="87">
        <v>0</v>
      </c>
      <c r="AS159" s="96" t="s">
        <v>74</v>
      </c>
      <c r="AT159" s="282">
        <v>12900000</v>
      </c>
      <c r="AU159" s="126">
        <f t="shared" si="13"/>
        <v>4850000</v>
      </c>
      <c r="AV159" s="99">
        <f t="shared" si="14"/>
        <v>0.72676056338028172</v>
      </c>
      <c r="AW159" s="140" t="s">
        <v>74</v>
      </c>
      <c r="AX159" s="88" t="s">
        <v>86</v>
      </c>
      <c r="AY159" s="87" t="s">
        <v>6561</v>
      </c>
      <c r="AZ159" s="85" t="s">
        <v>66</v>
      </c>
      <c r="BA159" s="85" t="s">
        <v>66</v>
      </c>
    </row>
    <row r="160" spans="2:53" x14ac:dyDescent="0.25">
      <c r="B160" s="85">
        <v>2024</v>
      </c>
      <c r="C160" s="85">
        <v>891780111</v>
      </c>
      <c r="D160" s="86" t="s">
        <v>64</v>
      </c>
      <c r="E160" s="88" t="s">
        <v>6560</v>
      </c>
      <c r="F160" s="87" t="s">
        <v>6559</v>
      </c>
      <c r="G160" s="196">
        <v>0</v>
      </c>
      <c r="H160" s="88" t="s">
        <v>72</v>
      </c>
      <c r="I160" s="86" t="s">
        <v>65</v>
      </c>
      <c r="J160" s="87" t="s">
        <v>6558</v>
      </c>
      <c r="K160" s="87">
        <v>4200000</v>
      </c>
      <c r="L160" s="85" t="s">
        <v>67</v>
      </c>
      <c r="M160" s="87" t="s">
        <v>6557</v>
      </c>
      <c r="N160" s="87">
        <v>1082950584</v>
      </c>
      <c r="O160" s="91">
        <v>14</v>
      </c>
      <c r="P160" s="138">
        <v>45302</v>
      </c>
      <c r="Q160" s="87">
        <v>2126349000</v>
      </c>
      <c r="R160" s="138">
        <v>45309</v>
      </c>
      <c r="S160" s="87">
        <v>4200000</v>
      </c>
      <c r="T160" s="88" t="s">
        <v>203</v>
      </c>
      <c r="U160" s="87">
        <v>7631392</v>
      </c>
      <c r="V160" s="87" t="s">
        <v>4192</v>
      </c>
      <c r="W160" s="138">
        <v>45309</v>
      </c>
      <c r="X160" s="138">
        <v>45309</v>
      </c>
      <c r="Y160" s="94" t="s">
        <v>74</v>
      </c>
      <c r="Z160" s="138">
        <v>45362</v>
      </c>
      <c r="AA160" s="93">
        <f t="shared" si="10"/>
        <v>53</v>
      </c>
      <c r="AB160" s="87">
        <v>1</v>
      </c>
      <c r="AC160" s="286">
        <v>1330000</v>
      </c>
      <c r="AD160" s="87">
        <v>1</v>
      </c>
      <c r="AE160" s="289">
        <v>45383</v>
      </c>
      <c r="AF160" s="93">
        <f t="shared" si="11"/>
        <v>21</v>
      </c>
      <c r="AG160" s="87">
        <v>0</v>
      </c>
      <c r="AH160" s="87">
        <v>0</v>
      </c>
      <c r="AI160" s="140" t="s">
        <v>74</v>
      </c>
      <c r="AJ160" s="88">
        <v>0</v>
      </c>
      <c r="AK160" s="92" t="s">
        <v>74</v>
      </c>
      <c r="AL160" s="92" t="s">
        <v>74</v>
      </c>
      <c r="AM160" s="93">
        <f t="shared" si="12"/>
        <v>0</v>
      </c>
      <c r="AN160" s="93">
        <f>+K160+AC160-AH160</f>
        <v>5530000</v>
      </c>
      <c r="AO160" s="88" t="s">
        <v>66</v>
      </c>
      <c r="AP160" s="87">
        <v>4200000</v>
      </c>
      <c r="AQ160" s="88" t="s">
        <v>85</v>
      </c>
      <c r="AR160" s="87">
        <v>0</v>
      </c>
      <c r="AS160" s="96" t="s">
        <v>74</v>
      </c>
      <c r="AT160" s="282">
        <v>5530000</v>
      </c>
      <c r="AU160" s="126">
        <f t="shared" si="13"/>
        <v>0</v>
      </c>
      <c r="AV160" s="99">
        <f t="shared" si="14"/>
        <v>1</v>
      </c>
      <c r="AW160" s="140" t="s">
        <v>74</v>
      </c>
      <c r="AX160" s="88" t="s">
        <v>156</v>
      </c>
      <c r="AY160" s="87" t="s">
        <v>6556</v>
      </c>
      <c r="AZ160" s="85" t="s">
        <v>66</v>
      </c>
      <c r="BA160" s="85" t="s">
        <v>66</v>
      </c>
    </row>
    <row r="161" spans="2:53" x14ac:dyDescent="0.25">
      <c r="B161" s="85">
        <v>2024</v>
      </c>
      <c r="C161" s="85">
        <v>891780111</v>
      </c>
      <c r="D161" s="86" t="s">
        <v>64</v>
      </c>
      <c r="E161" s="44" t="s">
        <v>6555</v>
      </c>
      <c r="F161" s="87" t="s">
        <v>6554</v>
      </c>
      <c r="G161" s="196">
        <v>0</v>
      </c>
      <c r="H161" s="88" t="s">
        <v>72</v>
      </c>
      <c r="I161" s="86" t="s">
        <v>65</v>
      </c>
      <c r="J161" s="43" t="s">
        <v>6553</v>
      </c>
      <c r="K161" s="43">
        <v>30500000</v>
      </c>
      <c r="L161" s="85" t="s">
        <v>67</v>
      </c>
      <c r="M161" s="43" t="s">
        <v>6552</v>
      </c>
      <c r="N161" s="43">
        <v>39029599</v>
      </c>
      <c r="O161" s="91">
        <v>13</v>
      </c>
      <c r="P161" s="140">
        <v>45302</v>
      </c>
      <c r="Q161" s="87">
        <v>4518689382</v>
      </c>
      <c r="R161" s="284">
        <v>45310</v>
      </c>
      <c r="S161" s="43">
        <v>30500000</v>
      </c>
      <c r="T161" s="88" t="s">
        <v>203</v>
      </c>
      <c r="U161" s="43">
        <v>36694483</v>
      </c>
      <c r="V161" s="43" t="s">
        <v>4202</v>
      </c>
      <c r="W161" s="284">
        <v>45310</v>
      </c>
      <c r="X161" s="284">
        <v>45310</v>
      </c>
      <c r="Y161" s="94" t="s">
        <v>74</v>
      </c>
      <c r="Z161" s="138">
        <v>45457</v>
      </c>
      <c r="AA161" s="54">
        <f t="shared" si="10"/>
        <v>147</v>
      </c>
      <c r="AB161" s="87">
        <v>0</v>
      </c>
      <c r="AC161" s="286">
        <v>0</v>
      </c>
      <c r="AD161" s="87">
        <v>0</v>
      </c>
      <c r="AE161" s="140" t="s">
        <v>74</v>
      </c>
      <c r="AF161" s="54">
        <f t="shared" si="11"/>
        <v>0</v>
      </c>
      <c r="AG161" s="87">
        <v>0</v>
      </c>
      <c r="AH161" s="87">
        <v>0</v>
      </c>
      <c r="AI161" s="140" t="s">
        <v>74</v>
      </c>
      <c r="AJ161" s="88">
        <v>0</v>
      </c>
      <c r="AK161" s="92" t="s">
        <v>74</v>
      </c>
      <c r="AL161" s="92" t="s">
        <v>74</v>
      </c>
      <c r="AM161" s="54">
        <f t="shared" si="12"/>
        <v>0</v>
      </c>
      <c r="AN161" s="54">
        <f>+K161+AC161-AH161</f>
        <v>30500000</v>
      </c>
      <c r="AO161" s="88" t="s">
        <v>66</v>
      </c>
      <c r="AP161" s="43">
        <v>30500000</v>
      </c>
      <c r="AQ161" s="88" t="s">
        <v>85</v>
      </c>
      <c r="AR161" s="87">
        <v>0</v>
      </c>
      <c r="AS161" s="96" t="s">
        <v>74</v>
      </c>
      <c r="AT161" s="282">
        <v>21553000</v>
      </c>
      <c r="AU161" s="98">
        <f t="shared" si="13"/>
        <v>8947000</v>
      </c>
      <c r="AV161" s="241">
        <f t="shared" si="14"/>
        <v>0.70665573770491807</v>
      </c>
      <c r="AW161" s="140" t="s">
        <v>74</v>
      </c>
      <c r="AX161" s="88" t="s">
        <v>86</v>
      </c>
      <c r="AY161" s="43" t="s">
        <v>6551</v>
      </c>
      <c r="AZ161" s="85" t="s">
        <v>66</v>
      </c>
      <c r="BA161" s="85" t="s">
        <v>66</v>
      </c>
    </row>
    <row r="162" spans="2:53" x14ac:dyDescent="0.25">
      <c r="B162" s="85">
        <v>2024</v>
      </c>
      <c r="C162" s="85">
        <v>891780111</v>
      </c>
      <c r="D162" s="86" t="s">
        <v>64</v>
      </c>
      <c r="E162" s="44" t="s">
        <v>6550</v>
      </c>
      <c r="F162" s="87" t="s">
        <v>6549</v>
      </c>
      <c r="G162" s="196">
        <v>0</v>
      </c>
      <c r="H162" s="88" t="s">
        <v>72</v>
      </c>
      <c r="I162" s="86" t="s">
        <v>65</v>
      </c>
      <c r="J162" s="43" t="s">
        <v>6548</v>
      </c>
      <c r="K162" s="43">
        <v>16500000</v>
      </c>
      <c r="L162" s="85" t="s">
        <v>67</v>
      </c>
      <c r="M162" s="43" t="s">
        <v>6547</v>
      </c>
      <c r="N162" s="43">
        <v>1082966872</v>
      </c>
      <c r="O162" s="91">
        <v>13</v>
      </c>
      <c r="P162" s="140">
        <v>45302</v>
      </c>
      <c r="Q162" s="87">
        <v>4518689382</v>
      </c>
      <c r="R162" s="284">
        <v>45310</v>
      </c>
      <c r="S162" s="43">
        <v>16500000</v>
      </c>
      <c r="T162" s="88" t="s">
        <v>203</v>
      </c>
      <c r="U162" s="43">
        <v>1192791759</v>
      </c>
      <c r="V162" s="43" t="s">
        <v>3082</v>
      </c>
      <c r="W162" s="284">
        <v>45310</v>
      </c>
      <c r="X162" s="284">
        <v>45310</v>
      </c>
      <c r="Y162" s="94" t="s">
        <v>74</v>
      </c>
      <c r="Z162" s="138">
        <v>45457</v>
      </c>
      <c r="AA162" s="54">
        <f t="shared" si="10"/>
        <v>147</v>
      </c>
      <c r="AB162" s="87">
        <v>0</v>
      </c>
      <c r="AC162" s="286">
        <v>0</v>
      </c>
      <c r="AD162" s="87">
        <v>0</v>
      </c>
      <c r="AE162" s="140" t="s">
        <v>74</v>
      </c>
      <c r="AF162" s="54">
        <f t="shared" si="11"/>
        <v>0</v>
      </c>
      <c r="AG162" s="87">
        <v>0</v>
      </c>
      <c r="AH162" s="87">
        <v>0</v>
      </c>
      <c r="AI162" s="140" t="s">
        <v>74</v>
      </c>
      <c r="AJ162" s="88">
        <v>0</v>
      </c>
      <c r="AK162" s="92" t="s">
        <v>74</v>
      </c>
      <c r="AL162" s="92" t="s">
        <v>74</v>
      </c>
      <c r="AM162" s="54">
        <f t="shared" si="12"/>
        <v>0</v>
      </c>
      <c r="AN162" s="54">
        <f>+K162+AC162-AH162</f>
        <v>16500000</v>
      </c>
      <c r="AO162" s="88" t="s">
        <v>66</v>
      </c>
      <c r="AP162" s="43">
        <v>16500000</v>
      </c>
      <c r="AQ162" s="88" t="s">
        <v>85</v>
      </c>
      <c r="AR162" s="87">
        <v>0</v>
      </c>
      <c r="AS162" s="96" t="s">
        <v>74</v>
      </c>
      <c r="AT162" s="282">
        <v>11660000</v>
      </c>
      <c r="AU162" s="98">
        <f t="shared" si="13"/>
        <v>4840000</v>
      </c>
      <c r="AV162" s="241">
        <f t="shared" si="14"/>
        <v>0.70666666666666667</v>
      </c>
      <c r="AW162" s="140" t="s">
        <v>74</v>
      </c>
      <c r="AX162" s="88" t="s">
        <v>86</v>
      </c>
      <c r="AY162" s="43" t="s">
        <v>6546</v>
      </c>
      <c r="AZ162" s="85" t="s">
        <v>66</v>
      </c>
      <c r="BA162" s="85" t="s">
        <v>66</v>
      </c>
    </row>
    <row r="163" spans="2:53" x14ac:dyDescent="0.25">
      <c r="B163" s="85">
        <v>2024</v>
      </c>
      <c r="C163" s="85">
        <v>891780111</v>
      </c>
      <c r="D163" s="86" t="s">
        <v>64</v>
      </c>
      <c r="E163" s="44" t="s">
        <v>6545</v>
      </c>
      <c r="F163" s="87" t="s">
        <v>6544</v>
      </c>
      <c r="G163" s="196">
        <v>0</v>
      </c>
      <c r="H163" s="88" t="s">
        <v>72</v>
      </c>
      <c r="I163" s="86" t="s">
        <v>65</v>
      </c>
      <c r="J163" s="43" t="s">
        <v>6543</v>
      </c>
      <c r="K163" s="43">
        <v>18000000</v>
      </c>
      <c r="L163" s="85" t="s">
        <v>67</v>
      </c>
      <c r="M163" s="43" t="s">
        <v>6542</v>
      </c>
      <c r="N163" s="43">
        <v>1216966715</v>
      </c>
      <c r="O163" s="91">
        <v>13</v>
      </c>
      <c r="P163" s="140">
        <v>45302</v>
      </c>
      <c r="Q163" s="87">
        <v>4518689382</v>
      </c>
      <c r="R163" s="284">
        <v>45310</v>
      </c>
      <c r="S163" s="43">
        <v>18000000</v>
      </c>
      <c r="T163" s="88" t="s">
        <v>203</v>
      </c>
      <c r="U163" s="43">
        <v>1082889541</v>
      </c>
      <c r="V163" s="43" t="s">
        <v>4560</v>
      </c>
      <c r="W163" s="284">
        <v>45310</v>
      </c>
      <c r="X163" s="284">
        <v>45310</v>
      </c>
      <c r="Y163" s="94" t="s">
        <v>74</v>
      </c>
      <c r="Z163" s="138">
        <v>45457</v>
      </c>
      <c r="AA163" s="54">
        <f t="shared" si="10"/>
        <v>147</v>
      </c>
      <c r="AB163" s="87">
        <v>0</v>
      </c>
      <c r="AC163" s="286">
        <v>0</v>
      </c>
      <c r="AD163" s="87">
        <v>0</v>
      </c>
      <c r="AE163" s="140" t="s">
        <v>74</v>
      </c>
      <c r="AF163" s="54">
        <f t="shared" si="11"/>
        <v>0</v>
      </c>
      <c r="AG163" s="87">
        <v>0</v>
      </c>
      <c r="AH163" s="87">
        <v>0</v>
      </c>
      <c r="AI163" s="140" t="s">
        <v>74</v>
      </c>
      <c r="AJ163" s="88">
        <v>0</v>
      </c>
      <c r="AK163" s="92" t="s">
        <v>74</v>
      </c>
      <c r="AL163" s="92" t="s">
        <v>74</v>
      </c>
      <c r="AM163" s="54">
        <f t="shared" si="12"/>
        <v>0</v>
      </c>
      <c r="AN163" s="54">
        <f>+K163+AC163-AH163</f>
        <v>18000000</v>
      </c>
      <c r="AO163" s="88" t="s">
        <v>66</v>
      </c>
      <c r="AP163" s="43">
        <v>18000000</v>
      </c>
      <c r="AQ163" s="88" t="s">
        <v>85</v>
      </c>
      <c r="AR163" s="87">
        <v>0</v>
      </c>
      <c r="AS163" s="96" t="s">
        <v>74</v>
      </c>
      <c r="AT163" s="282">
        <v>12720000</v>
      </c>
      <c r="AU163" s="98">
        <f t="shared" si="13"/>
        <v>5280000</v>
      </c>
      <c r="AV163" s="241">
        <f t="shared" si="14"/>
        <v>0.70666666666666667</v>
      </c>
      <c r="AW163" s="140" t="s">
        <v>74</v>
      </c>
      <c r="AX163" s="88" t="s">
        <v>86</v>
      </c>
      <c r="AY163" s="43" t="s">
        <v>6541</v>
      </c>
      <c r="AZ163" s="85" t="s">
        <v>66</v>
      </c>
      <c r="BA163" s="85" t="s">
        <v>66</v>
      </c>
    </row>
    <row r="164" spans="2:53" x14ac:dyDescent="0.25">
      <c r="B164" s="85">
        <v>2024</v>
      </c>
      <c r="C164" s="85">
        <v>891780111</v>
      </c>
      <c r="D164" s="86" t="s">
        <v>64</v>
      </c>
      <c r="E164" s="44" t="s">
        <v>6540</v>
      </c>
      <c r="F164" s="87" t="s">
        <v>6539</v>
      </c>
      <c r="G164" s="196">
        <v>0</v>
      </c>
      <c r="H164" s="88" t="s">
        <v>72</v>
      </c>
      <c r="I164" s="86" t="s">
        <v>65</v>
      </c>
      <c r="J164" s="43" t="s">
        <v>6538</v>
      </c>
      <c r="K164" s="43">
        <v>15000000</v>
      </c>
      <c r="L164" s="85" t="s">
        <v>67</v>
      </c>
      <c r="M164" s="43" t="s">
        <v>841</v>
      </c>
      <c r="N164" s="43">
        <v>1082992753</v>
      </c>
      <c r="O164" s="91">
        <v>13</v>
      </c>
      <c r="P164" s="140">
        <v>45302</v>
      </c>
      <c r="Q164" s="87">
        <v>4518689382</v>
      </c>
      <c r="R164" s="284">
        <v>45310</v>
      </c>
      <c r="S164" s="43">
        <v>15000000</v>
      </c>
      <c r="T164" s="88" t="s">
        <v>203</v>
      </c>
      <c r="U164" s="43">
        <v>36718996</v>
      </c>
      <c r="V164" s="43" t="s">
        <v>5469</v>
      </c>
      <c r="W164" s="284">
        <v>45310</v>
      </c>
      <c r="X164" s="284">
        <v>45310</v>
      </c>
      <c r="Y164" s="94" t="s">
        <v>74</v>
      </c>
      <c r="Z164" s="138">
        <v>45457</v>
      </c>
      <c r="AA164" s="54">
        <f t="shared" si="10"/>
        <v>147</v>
      </c>
      <c r="AB164" s="87">
        <v>0</v>
      </c>
      <c r="AC164" s="286">
        <v>0</v>
      </c>
      <c r="AD164" s="87">
        <v>0</v>
      </c>
      <c r="AE164" s="140" t="s">
        <v>74</v>
      </c>
      <c r="AF164" s="54">
        <f t="shared" si="11"/>
        <v>0</v>
      </c>
      <c r="AG164" s="87">
        <v>0</v>
      </c>
      <c r="AH164" s="87">
        <v>0</v>
      </c>
      <c r="AI164" s="140" t="s">
        <v>74</v>
      </c>
      <c r="AJ164" s="88">
        <v>0</v>
      </c>
      <c r="AK164" s="92" t="s">
        <v>74</v>
      </c>
      <c r="AL164" s="92" t="s">
        <v>74</v>
      </c>
      <c r="AM164" s="54">
        <f t="shared" si="12"/>
        <v>0</v>
      </c>
      <c r="AN164" s="54">
        <f>+K164+AC164-AH164</f>
        <v>15000000</v>
      </c>
      <c r="AO164" s="88" t="s">
        <v>66</v>
      </c>
      <c r="AP164" s="43">
        <v>15000000</v>
      </c>
      <c r="AQ164" s="88" t="s">
        <v>85</v>
      </c>
      <c r="AR164" s="87">
        <v>0</v>
      </c>
      <c r="AS164" s="96" t="s">
        <v>74</v>
      </c>
      <c r="AT164" s="282">
        <v>10600000</v>
      </c>
      <c r="AU164" s="98">
        <f t="shared" si="13"/>
        <v>4400000</v>
      </c>
      <c r="AV164" s="241">
        <f t="shared" si="14"/>
        <v>0.70666666666666667</v>
      </c>
      <c r="AW164" s="140" t="s">
        <v>74</v>
      </c>
      <c r="AX164" s="88" t="s">
        <v>86</v>
      </c>
      <c r="AY164" s="43" t="s">
        <v>6537</v>
      </c>
      <c r="AZ164" s="85" t="s">
        <v>66</v>
      </c>
      <c r="BA164" s="85" t="s">
        <v>66</v>
      </c>
    </row>
    <row r="165" spans="2:53" x14ac:dyDescent="0.25">
      <c r="B165" s="85">
        <v>2024</v>
      </c>
      <c r="C165" s="85">
        <v>891780111</v>
      </c>
      <c r="D165" s="86" t="s">
        <v>64</v>
      </c>
      <c r="E165" s="44" t="s">
        <v>6536</v>
      </c>
      <c r="F165" s="87" t="s">
        <v>6535</v>
      </c>
      <c r="G165" s="196">
        <v>0</v>
      </c>
      <c r="H165" s="88" t="s">
        <v>72</v>
      </c>
      <c r="I165" s="86" t="s">
        <v>65</v>
      </c>
      <c r="J165" s="43" t="s">
        <v>6534</v>
      </c>
      <c r="K165" s="43">
        <v>22403000</v>
      </c>
      <c r="L165" s="85" t="s">
        <v>67</v>
      </c>
      <c r="M165" s="43" t="s">
        <v>6533</v>
      </c>
      <c r="N165" s="43">
        <v>1004370372</v>
      </c>
      <c r="O165" s="91">
        <v>13</v>
      </c>
      <c r="P165" s="140">
        <v>45302</v>
      </c>
      <c r="Q165" s="87">
        <v>4518689382</v>
      </c>
      <c r="R165" s="284">
        <v>45313</v>
      </c>
      <c r="S165" s="43">
        <v>22403000</v>
      </c>
      <c r="T165" s="88" t="s">
        <v>203</v>
      </c>
      <c r="U165" s="43">
        <v>85460304</v>
      </c>
      <c r="V165" s="43" t="s">
        <v>6532</v>
      </c>
      <c r="W165" s="284">
        <v>45310</v>
      </c>
      <c r="X165" s="284">
        <v>45313</v>
      </c>
      <c r="Y165" s="94" t="s">
        <v>74</v>
      </c>
      <c r="Z165" s="138">
        <v>45457</v>
      </c>
      <c r="AA165" s="54">
        <f t="shared" si="10"/>
        <v>144</v>
      </c>
      <c r="AB165" s="87">
        <v>0</v>
      </c>
      <c r="AC165" s="286">
        <v>0</v>
      </c>
      <c r="AD165" s="87">
        <v>0</v>
      </c>
      <c r="AE165" s="140" t="s">
        <v>74</v>
      </c>
      <c r="AF165" s="54">
        <f t="shared" si="11"/>
        <v>0</v>
      </c>
      <c r="AG165" s="87">
        <v>0</v>
      </c>
      <c r="AH165" s="87">
        <v>0</v>
      </c>
      <c r="AI165" s="140" t="s">
        <v>74</v>
      </c>
      <c r="AJ165" s="88">
        <v>0</v>
      </c>
      <c r="AK165" s="92" t="s">
        <v>74</v>
      </c>
      <c r="AL165" s="92" t="s">
        <v>74</v>
      </c>
      <c r="AM165" s="54">
        <f t="shared" si="12"/>
        <v>0</v>
      </c>
      <c r="AN165" s="54">
        <f>+K165+AC165-AH165</f>
        <v>22403000</v>
      </c>
      <c r="AO165" s="88" t="s">
        <v>66</v>
      </c>
      <c r="AP165" s="43">
        <v>22403000</v>
      </c>
      <c r="AQ165" s="88" t="s">
        <v>85</v>
      </c>
      <c r="AR165" s="87">
        <v>0</v>
      </c>
      <c r="AS165" s="96" t="s">
        <v>74</v>
      </c>
      <c r="AT165" s="282">
        <v>15510000</v>
      </c>
      <c r="AU165" s="98">
        <f t="shared" si="13"/>
        <v>6893000</v>
      </c>
      <c r="AV165" s="241">
        <f t="shared" si="14"/>
        <v>0.69231799312592068</v>
      </c>
      <c r="AW165" s="140" t="s">
        <v>74</v>
      </c>
      <c r="AX165" s="88" t="s">
        <v>86</v>
      </c>
      <c r="AY165" s="43" t="s">
        <v>6531</v>
      </c>
      <c r="AZ165" s="85" t="s">
        <v>66</v>
      </c>
      <c r="BA165" s="85" t="s">
        <v>66</v>
      </c>
    </row>
    <row r="166" spans="2:53" x14ac:dyDescent="0.25">
      <c r="B166" s="85">
        <v>2024</v>
      </c>
      <c r="C166" s="85">
        <v>891780111</v>
      </c>
      <c r="D166" s="86" t="s">
        <v>64</v>
      </c>
      <c r="E166" s="44" t="s">
        <v>6530</v>
      </c>
      <c r="F166" s="87" t="s">
        <v>6529</v>
      </c>
      <c r="G166" s="196">
        <v>0</v>
      </c>
      <c r="H166" s="88" t="s">
        <v>72</v>
      </c>
      <c r="I166" s="86" t="s">
        <v>65</v>
      </c>
      <c r="J166" s="43" t="s">
        <v>6528</v>
      </c>
      <c r="K166" s="43">
        <v>15000000</v>
      </c>
      <c r="L166" s="85" t="s">
        <v>67</v>
      </c>
      <c r="M166" s="43" t="s">
        <v>6527</v>
      </c>
      <c r="N166" s="43">
        <v>1082840247</v>
      </c>
      <c r="O166" s="91">
        <v>13</v>
      </c>
      <c r="P166" s="140">
        <v>45302</v>
      </c>
      <c r="Q166" s="87">
        <v>4518689382</v>
      </c>
      <c r="R166" s="284">
        <v>45310</v>
      </c>
      <c r="S166" s="43">
        <v>15000000</v>
      </c>
      <c r="T166" s="88" t="s">
        <v>203</v>
      </c>
      <c r="U166" s="43">
        <v>1082889541</v>
      </c>
      <c r="V166" s="43" t="s">
        <v>4560</v>
      </c>
      <c r="W166" s="284">
        <v>45310</v>
      </c>
      <c r="X166" s="284">
        <v>45310</v>
      </c>
      <c r="Y166" s="94" t="s">
        <v>74</v>
      </c>
      <c r="Z166" s="138">
        <v>45457</v>
      </c>
      <c r="AA166" s="54">
        <f t="shared" si="10"/>
        <v>147</v>
      </c>
      <c r="AB166" s="87">
        <v>0</v>
      </c>
      <c r="AC166" s="286">
        <v>0</v>
      </c>
      <c r="AD166" s="87">
        <v>0</v>
      </c>
      <c r="AE166" s="140" t="s">
        <v>74</v>
      </c>
      <c r="AF166" s="54">
        <f t="shared" si="11"/>
        <v>0</v>
      </c>
      <c r="AG166" s="87">
        <v>0</v>
      </c>
      <c r="AH166" s="87">
        <v>0</v>
      </c>
      <c r="AI166" s="140" t="s">
        <v>74</v>
      </c>
      <c r="AJ166" s="88">
        <v>0</v>
      </c>
      <c r="AK166" s="92" t="s">
        <v>74</v>
      </c>
      <c r="AL166" s="92" t="s">
        <v>74</v>
      </c>
      <c r="AM166" s="54">
        <f t="shared" si="12"/>
        <v>0</v>
      </c>
      <c r="AN166" s="54">
        <f>+K166+AC166-AH166</f>
        <v>15000000</v>
      </c>
      <c r="AO166" s="88" t="s">
        <v>66</v>
      </c>
      <c r="AP166" s="43">
        <v>15000000</v>
      </c>
      <c r="AQ166" s="88" t="s">
        <v>85</v>
      </c>
      <c r="AR166" s="87">
        <v>0</v>
      </c>
      <c r="AS166" s="96" t="s">
        <v>74</v>
      </c>
      <c r="AT166" s="282">
        <v>10600000</v>
      </c>
      <c r="AU166" s="98">
        <f t="shared" si="13"/>
        <v>4400000</v>
      </c>
      <c r="AV166" s="241">
        <f t="shared" si="14"/>
        <v>0.70666666666666667</v>
      </c>
      <c r="AW166" s="140" t="s">
        <v>74</v>
      </c>
      <c r="AX166" s="88" t="s">
        <v>86</v>
      </c>
      <c r="AY166" s="43" t="s">
        <v>6526</v>
      </c>
      <c r="AZ166" s="85" t="s">
        <v>66</v>
      </c>
      <c r="BA166" s="85" t="s">
        <v>66</v>
      </c>
    </row>
    <row r="167" spans="2:53" x14ac:dyDescent="0.25">
      <c r="B167" s="85">
        <v>2024</v>
      </c>
      <c r="C167" s="85">
        <v>891780111</v>
      </c>
      <c r="D167" s="86" t="s">
        <v>64</v>
      </c>
      <c r="E167" s="44" t="s">
        <v>6525</v>
      </c>
      <c r="F167" s="87" t="s">
        <v>6524</v>
      </c>
      <c r="G167" s="196">
        <v>0</v>
      </c>
      <c r="H167" s="88" t="s">
        <v>72</v>
      </c>
      <c r="I167" s="86" t="s">
        <v>65</v>
      </c>
      <c r="J167" s="43" t="s">
        <v>6523</v>
      </c>
      <c r="K167" s="43">
        <v>30500000</v>
      </c>
      <c r="L167" s="85" t="s">
        <v>67</v>
      </c>
      <c r="M167" s="43" t="s">
        <v>6522</v>
      </c>
      <c r="N167" s="43">
        <v>85450384</v>
      </c>
      <c r="O167" s="91">
        <v>13</v>
      </c>
      <c r="P167" s="140">
        <v>45302</v>
      </c>
      <c r="Q167" s="87">
        <v>4518689382</v>
      </c>
      <c r="R167" s="284">
        <v>45310</v>
      </c>
      <c r="S167" s="43">
        <v>30500000</v>
      </c>
      <c r="T167" s="88" t="s">
        <v>203</v>
      </c>
      <c r="U167" s="43">
        <v>85455983</v>
      </c>
      <c r="V167" s="43" t="s">
        <v>6090</v>
      </c>
      <c r="W167" s="284">
        <v>45310</v>
      </c>
      <c r="X167" s="284">
        <v>45310</v>
      </c>
      <c r="Y167" s="94" t="s">
        <v>74</v>
      </c>
      <c r="Z167" s="138">
        <v>45457</v>
      </c>
      <c r="AA167" s="54">
        <f t="shared" si="10"/>
        <v>147</v>
      </c>
      <c r="AB167" s="87">
        <v>0</v>
      </c>
      <c r="AC167" s="286">
        <v>0</v>
      </c>
      <c r="AD167" s="87">
        <v>0</v>
      </c>
      <c r="AE167" s="140" t="s">
        <v>74</v>
      </c>
      <c r="AF167" s="54">
        <f t="shared" si="11"/>
        <v>0</v>
      </c>
      <c r="AG167" s="87">
        <v>0</v>
      </c>
      <c r="AH167" s="87">
        <v>0</v>
      </c>
      <c r="AI167" s="140" t="s">
        <v>74</v>
      </c>
      <c r="AJ167" s="88">
        <v>0</v>
      </c>
      <c r="AK167" s="92" t="s">
        <v>74</v>
      </c>
      <c r="AL167" s="92" t="s">
        <v>74</v>
      </c>
      <c r="AM167" s="54">
        <f t="shared" si="12"/>
        <v>0</v>
      </c>
      <c r="AN167" s="54">
        <f>+K167+AC167-AH167</f>
        <v>30500000</v>
      </c>
      <c r="AO167" s="88" t="s">
        <v>66</v>
      </c>
      <c r="AP167" s="43">
        <v>30500000</v>
      </c>
      <c r="AQ167" s="88" t="s">
        <v>85</v>
      </c>
      <c r="AR167" s="87">
        <v>0</v>
      </c>
      <c r="AS167" s="96" t="s">
        <v>74</v>
      </c>
      <c r="AT167" s="282">
        <v>21553000</v>
      </c>
      <c r="AU167" s="98">
        <f t="shared" si="13"/>
        <v>8947000</v>
      </c>
      <c r="AV167" s="241">
        <f t="shared" si="14"/>
        <v>0.70665573770491807</v>
      </c>
      <c r="AW167" s="140" t="s">
        <v>74</v>
      </c>
      <c r="AX167" s="88" t="s">
        <v>86</v>
      </c>
      <c r="AY167" s="43" t="s">
        <v>6521</v>
      </c>
      <c r="AZ167" s="85" t="s">
        <v>66</v>
      </c>
      <c r="BA167" s="85" t="s">
        <v>66</v>
      </c>
    </row>
    <row r="168" spans="2:53" x14ac:dyDescent="0.25">
      <c r="B168" s="85">
        <v>2024</v>
      </c>
      <c r="C168" s="85">
        <v>891780111</v>
      </c>
      <c r="D168" s="86" t="s">
        <v>64</v>
      </c>
      <c r="E168" s="44" t="s">
        <v>6520</v>
      </c>
      <c r="F168" s="87" t="s">
        <v>6519</v>
      </c>
      <c r="G168" s="196">
        <v>0</v>
      </c>
      <c r="H168" s="88" t="s">
        <v>72</v>
      </c>
      <c r="I168" s="86" t="s">
        <v>65</v>
      </c>
      <c r="J168" s="43" t="s">
        <v>6518</v>
      </c>
      <c r="K168" s="43">
        <v>16400000</v>
      </c>
      <c r="L168" s="85" t="s">
        <v>67</v>
      </c>
      <c r="M168" s="43" t="s">
        <v>6517</v>
      </c>
      <c r="N168" s="43">
        <v>1082981735</v>
      </c>
      <c r="O168" s="91">
        <v>13</v>
      </c>
      <c r="P168" s="140">
        <v>45302</v>
      </c>
      <c r="Q168" s="87">
        <v>4518689382</v>
      </c>
      <c r="R168" s="284">
        <v>45310</v>
      </c>
      <c r="S168" s="43">
        <v>16400000</v>
      </c>
      <c r="T168" s="88" t="s">
        <v>203</v>
      </c>
      <c r="U168" s="43">
        <v>36694483</v>
      </c>
      <c r="V168" s="43" t="s">
        <v>4202</v>
      </c>
      <c r="W168" s="284">
        <v>45310</v>
      </c>
      <c r="X168" s="284">
        <v>45310</v>
      </c>
      <c r="Y168" s="94" t="s">
        <v>74</v>
      </c>
      <c r="Z168" s="138">
        <v>45457</v>
      </c>
      <c r="AA168" s="54">
        <f t="shared" si="10"/>
        <v>147</v>
      </c>
      <c r="AB168" s="87">
        <v>0</v>
      </c>
      <c r="AC168" s="286">
        <v>0</v>
      </c>
      <c r="AD168" s="87">
        <v>0</v>
      </c>
      <c r="AE168" s="140" t="s">
        <v>74</v>
      </c>
      <c r="AF168" s="54">
        <f t="shared" si="11"/>
        <v>0</v>
      </c>
      <c r="AG168" s="87">
        <v>0</v>
      </c>
      <c r="AH168" s="87">
        <v>0</v>
      </c>
      <c r="AI168" s="140" t="s">
        <v>74</v>
      </c>
      <c r="AJ168" s="88">
        <v>0</v>
      </c>
      <c r="AK168" s="92" t="s">
        <v>74</v>
      </c>
      <c r="AL168" s="92" t="s">
        <v>74</v>
      </c>
      <c r="AM168" s="54">
        <f t="shared" si="12"/>
        <v>0</v>
      </c>
      <c r="AN168" s="54">
        <f>+K168+AC168-AH168</f>
        <v>16400000</v>
      </c>
      <c r="AO168" s="88" t="s">
        <v>66</v>
      </c>
      <c r="AP168" s="43">
        <v>16400000</v>
      </c>
      <c r="AQ168" s="88" t="s">
        <v>85</v>
      </c>
      <c r="AR168" s="87">
        <v>0</v>
      </c>
      <c r="AS168" s="96" t="s">
        <v>74</v>
      </c>
      <c r="AT168" s="282">
        <v>12000000</v>
      </c>
      <c r="AU168" s="98">
        <f t="shared" si="13"/>
        <v>4400000</v>
      </c>
      <c r="AV168" s="241">
        <f t="shared" si="14"/>
        <v>0.73170731707317072</v>
      </c>
      <c r="AW168" s="140" t="s">
        <v>74</v>
      </c>
      <c r="AX168" s="88" t="s">
        <v>86</v>
      </c>
      <c r="AY168" s="43" t="s">
        <v>6516</v>
      </c>
      <c r="AZ168" s="85" t="s">
        <v>66</v>
      </c>
      <c r="BA168" s="85" t="s">
        <v>66</v>
      </c>
    </row>
    <row r="169" spans="2:53" x14ac:dyDescent="0.25">
      <c r="B169" s="85">
        <v>2024</v>
      </c>
      <c r="C169" s="85">
        <v>891780111</v>
      </c>
      <c r="D169" s="86" t="s">
        <v>64</v>
      </c>
      <c r="E169" s="44" t="s">
        <v>6515</v>
      </c>
      <c r="F169" s="87" t="s">
        <v>6514</v>
      </c>
      <c r="G169" s="196">
        <v>0</v>
      </c>
      <c r="H169" s="88" t="s">
        <v>72</v>
      </c>
      <c r="I169" s="86" t="s">
        <v>65</v>
      </c>
      <c r="J169" s="43" t="s">
        <v>6513</v>
      </c>
      <c r="K169" s="43">
        <v>18000000</v>
      </c>
      <c r="L169" s="85" t="s">
        <v>67</v>
      </c>
      <c r="M169" s="43" t="s">
        <v>6512</v>
      </c>
      <c r="N169" s="43">
        <v>1082908015</v>
      </c>
      <c r="O169" s="91">
        <v>13</v>
      </c>
      <c r="P169" s="140">
        <v>45302</v>
      </c>
      <c r="Q169" s="87">
        <v>4518689382</v>
      </c>
      <c r="R169" s="284">
        <v>45310</v>
      </c>
      <c r="S169" s="43">
        <v>18000000</v>
      </c>
      <c r="T169" s="88" t="s">
        <v>203</v>
      </c>
      <c r="U169" s="43">
        <v>57464638</v>
      </c>
      <c r="V169" s="43" t="s">
        <v>4039</v>
      </c>
      <c r="W169" s="284">
        <v>45310</v>
      </c>
      <c r="X169" s="284">
        <v>45310</v>
      </c>
      <c r="Y169" s="94" t="s">
        <v>74</v>
      </c>
      <c r="Z169" s="138">
        <v>45457</v>
      </c>
      <c r="AA169" s="54">
        <f t="shared" si="10"/>
        <v>147</v>
      </c>
      <c r="AB169" s="87">
        <v>0</v>
      </c>
      <c r="AC169" s="286">
        <v>0</v>
      </c>
      <c r="AD169" s="87">
        <v>0</v>
      </c>
      <c r="AE169" s="140" t="s">
        <v>74</v>
      </c>
      <c r="AF169" s="54">
        <f t="shared" si="11"/>
        <v>0</v>
      </c>
      <c r="AG169" s="87">
        <v>1</v>
      </c>
      <c r="AH169" s="87">
        <v>11160000</v>
      </c>
      <c r="AI169" s="140">
        <v>45362</v>
      </c>
      <c r="AJ169" s="88">
        <v>0</v>
      </c>
      <c r="AK169" s="92" t="s">
        <v>74</v>
      </c>
      <c r="AL169" s="92" t="s">
        <v>74</v>
      </c>
      <c r="AM169" s="54">
        <f t="shared" si="12"/>
        <v>0</v>
      </c>
      <c r="AN169" s="54">
        <f>+K169+AC169-AH169</f>
        <v>6840000</v>
      </c>
      <c r="AO169" s="88" t="s">
        <v>66</v>
      </c>
      <c r="AP169" s="43">
        <v>18000000</v>
      </c>
      <c r="AQ169" s="88" t="s">
        <v>85</v>
      </c>
      <c r="AR169" s="87">
        <v>0</v>
      </c>
      <c r="AS169" s="96" t="s">
        <v>74</v>
      </c>
      <c r="AT169" s="282">
        <v>6840000</v>
      </c>
      <c r="AU169" s="98">
        <f t="shared" si="13"/>
        <v>0</v>
      </c>
      <c r="AV169" s="241">
        <f t="shared" si="14"/>
        <v>1</v>
      </c>
      <c r="AW169" s="140" t="s">
        <v>74</v>
      </c>
      <c r="AX169" s="88" t="s">
        <v>1097</v>
      </c>
      <c r="AY169" s="43" t="s">
        <v>6511</v>
      </c>
      <c r="AZ169" s="85" t="s">
        <v>66</v>
      </c>
      <c r="BA169" s="85" t="s">
        <v>66</v>
      </c>
    </row>
    <row r="170" spans="2:53" x14ac:dyDescent="0.25">
      <c r="B170" s="85">
        <v>2024</v>
      </c>
      <c r="C170" s="85">
        <v>891780111</v>
      </c>
      <c r="D170" s="86" t="s">
        <v>64</v>
      </c>
      <c r="E170" s="44" t="s">
        <v>6510</v>
      </c>
      <c r="F170" s="87" t="s">
        <v>6509</v>
      </c>
      <c r="G170" s="196">
        <v>0</v>
      </c>
      <c r="H170" s="88" t="s">
        <v>72</v>
      </c>
      <c r="I170" s="86" t="s">
        <v>65</v>
      </c>
      <c r="J170" s="43" t="s">
        <v>6508</v>
      </c>
      <c r="K170" s="43">
        <v>15000000</v>
      </c>
      <c r="L170" s="85" t="s">
        <v>67</v>
      </c>
      <c r="M170" s="43" t="s">
        <v>6507</v>
      </c>
      <c r="N170" s="43">
        <v>1082946247</v>
      </c>
      <c r="O170" s="91">
        <v>13</v>
      </c>
      <c r="P170" s="140">
        <v>45302</v>
      </c>
      <c r="Q170" s="87">
        <v>4518689382</v>
      </c>
      <c r="R170" s="284">
        <v>45310</v>
      </c>
      <c r="S170" s="43">
        <v>15000000</v>
      </c>
      <c r="T170" s="88" t="s">
        <v>203</v>
      </c>
      <c r="U170" s="43">
        <v>85152695</v>
      </c>
      <c r="V170" s="43" t="s">
        <v>4147</v>
      </c>
      <c r="W170" s="284">
        <v>45310</v>
      </c>
      <c r="X170" s="284">
        <v>45310</v>
      </c>
      <c r="Y170" s="94" t="s">
        <v>74</v>
      </c>
      <c r="Z170" s="138">
        <v>45457</v>
      </c>
      <c r="AA170" s="54">
        <f t="shared" si="10"/>
        <v>147</v>
      </c>
      <c r="AB170" s="87">
        <v>0</v>
      </c>
      <c r="AC170" s="286">
        <v>0</v>
      </c>
      <c r="AD170" s="87">
        <v>0</v>
      </c>
      <c r="AE170" s="140" t="s">
        <v>74</v>
      </c>
      <c r="AF170" s="54">
        <f t="shared" si="11"/>
        <v>0</v>
      </c>
      <c r="AG170" s="87">
        <v>0</v>
      </c>
      <c r="AH170" s="87">
        <v>0</v>
      </c>
      <c r="AI170" s="140" t="s">
        <v>74</v>
      </c>
      <c r="AJ170" s="88">
        <v>0</v>
      </c>
      <c r="AK170" s="92" t="s">
        <v>74</v>
      </c>
      <c r="AL170" s="92" t="s">
        <v>74</v>
      </c>
      <c r="AM170" s="54">
        <f t="shared" si="12"/>
        <v>0</v>
      </c>
      <c r="AN170" s="54">
        <f>+K170+AC170-AH170</f>
        <v>15000000</v>
      </c>
      <c r="AO170" s="88" t="s">
        <v>66</v>
      </c>
      <c r="AP170" s="43">
        <v>15000000</v>
      </c>
      <c r="AQ170" s="88" t="s">
        <v>85</v>
      </c>
      <c r="AR170" s="87">
        <v>0</v>
      </c>
      <c r="AS170" s="96" t="s">
        <v>74</v>
      </c>
      <c r="AT170" s="282">
        <v>10600000</v>
      </c>
      <c r="AU170" s="98">
        <f t="shared" si="13"/>
        <v>4400000</v>
      </c>
      <c r="AV170" s="241">
        <f t="shared" si="14"/>
        <v>0.70666666666666667</v>
      </c>
      <c r="AW170" s="140" t="s">
        <v>74</v>
      </c>
      <c r="AX170" s="88" t="s">
        <v>86</v>
      </c>
      <c r="AY170" s="43" t="s">
        <v>6506</v>
      </c>
      <c r="AZ170" s="85" t="s">
        <v>66</v>
      </c>
      <c r="BA170" s="85" t="s">
        <v>66</v>
      </c>
    </row>
    <row r="171" spans="2:53" x14ac:dyDescent="0.25">
      <c r="B171" s="85">
        <v>2024</v>
      </c>
      <c r="C171" s="85">
        <v>891780111</v>
      </c>
      <c r="D171" s="86" t="s">
        <v>64</v>
      </c>
      <c r="E171" s="44" t="s">
        <v>6505</v>
      </c>
      <c r="F171" s="87" t="s">
        <v>6504</v>
      </c>
      <c r="G171" s="196">
        <v>0</v>
      </c>
      <c r="H171" s="88" t="s">
        <v>72</v>
      </c>
      <c r="I171" s="86" t="s">
        <v>65</v>
      </c>
      <c r="J171" s="43" t="s">
        <v>6503</v>
      </c>
      <c r="K171" s="43">
        <v>30000000</v>
      </c>
      <c r="L171" s="85" t="s">
        <v>67</v>
      </c>
      <c r="M171" s="43" t="s">
        <v>6502</v>
      </c>
      <c r="N171" s="43">
        <v>19601307</v>
      </c>
      <c r="O171" s="91">
        <v>13</v>
      </c>
      <c r="P171" s="140">
        <v>45302</v>
      </c>
      <c r="Q171" s="87">
        <v>4518689382</v>
      </c>
      <c r="R171" s="284">
        <v>45310</v>
      </c>
      <c r="S171" s="43">
        <v>30000000</v>
      </c>
      <c r="T171" s="88" t="s">
        <v>203</v>
      </c>
      <c r="U171" s="43">
        <v>84457182</v>
      </c>
      <c r="V171" s="43" t="s">
        <v>6030</v>
      </c>
      <c r="W171" s="284">
        <v>45310</v>
      </c>
      <c r="X171" s="284">
        <v>45310</v>
      </c>
      <c r="Y171" s="94" t="s">
        <v>74</v>
      </c>
      <c r="Z171" s="138">
        <v>45457</v>
      </c>
      <c r="AA171" s="54">
        <f t="shared" si="10"/>
        <v>147</v>
      </c>
      <c r="AB171" s="87">
        <v>0</v>
      </c>
      <c r="AC171" s="286">
        <v>0</v>
      </c>
      <c r="AD171" s="87">
        <v>0</v>
      </c>
      <c r="AE171" s="140" t="s">
        <v>74</v>
      </c>
      <c r="AF171" s="54">
        <f t="shared" si="11"/>
        <v>0</v>
      </c>
      <c r="AG171" s="87">
        <v>0</v>
      </c>
      <c r="AH171" s="87">
        <v>0</v>
      </c>
      <c r="AI171" s="140" t="s">
        <v>74</v>
      </c>
      <c r="AJ171" s="88">
        <v>0</v>
      </c>
      <c r="AK171" s="92" t="s">
        <v>74</v>
      </c>
      <c r="AL171" s="92" t="s">
        <v>74</v>
      </c>
      <c r="AM171" s="54">
        <f t="shared" si="12"/>
        <v>0</v>
      </c>
      <c r="AN171" s="54">
        <f>+K171+AC171-AH171</f>
        <v>30000000</v>
      </c>
      <c r="AO171" s="88" t="s">
        <v>66</v>
      </c>
      <c r="AP171" s="43">
        <v>30000000</v>
      </c>
      <c r="AQ171" s="88" t="s">
        <v>85</v>
      </c>
      <c r="AR171" s="87">
        <v>0</v>
      </c>
      <c r="AS171" s="96" t="s">
        <v>74</v>
      </c>
      <c r="AT171" s="282">
        <v>21200000</v>
      </c>
      <c r="AU171" s="98">
        <f t="shared" si="13"/>
        <v>8800000</v>
      </c>
      <c r="AV171" s="241">
        <f t="shared" si="14"/>
        <v>0.70666666666666667</v>
      </c>
      <c r="AW171" s="140" t="s">
        <v>74</v>
      </c>
      <c r="AX171" s="88" t="s">
        <v>86</v>
      </c>
      <c r="AY171" s="43" t="s">
        <v>6501</v>
      </c>
      <c r="AZ171" s="85" t="s">
        <v>66</v>
      </c>
      <c r="BA171" s="85" t="s">
        <v>66</v>
      </c>
    </row>
    <row r="172" spans="2:53" x14ac:dyDescent="0.25">
      <c r="B172" s="85">
        <v>2024</v>
      </c>
      <c r="C172" s="85">
        <v>891780111</v>
      </c>
      <c r="D172" s="86" t="s">
        <v>64</v>
      </c>
      <c r="E172" s="44" t="s">
        <v>6500</v>
      </c>
      <c r="F172" s="87" t="s">
        <v>6499</v>
      </c>
      <c r="G172" s="196">
        <v>0</v>
      </c>
      <c r="H172" s="88" t="s">
        <v>72</v>
      </c>
      <c r="I172" s="86" t="s">
        <v>65</v>
      </c>
      <c r="J172" s="43" t="s">
        <v>6498</v>
      </c>
      <c r="K172" s="43">
        <v>13860000</v>
      </c>
      <c r="L172" s="85" t="s">
        <v>67</v>
      </c>
      <c r="M172" s="43" t="s">
        <v>6497</v>
      </c>
      <c r="N172" s="43">
        <v>85462989</v>
      </c>
      <c r="O172" s="91">
        <v>13</v>
      </c>
      <c r="P172" s="140">
        <v>45302</v>
      </c>
      <c r="Q172" s="87">
        <v>4518689382</v>
      </c>
      <c r="R172" s="284">
        <v>45310</v>
      </c>
      <c r="S172" s="43">
        <v>13860000</v>
      </c>
      <c r="T172" s="88" t="s">
        <v>203</v>
      </c>
      <c r="U172" s="43">
        <v>36665858</v>
      </c>
      <c r="V172" s="43" t="s">
        <v>1633</v>
      </c>
      <c r="W172" s="284">
        <v>45310</v>
      </c>
      <c r="X172" s="284">
        <v>45310</v>
      </c>
      <c r="Y172" s="94" t="s">
        <v>74</v>
      </c>
      <c r="Z172" s="138">
        <v>45457</v>
      </c>
      <c r="AA172" s="54">
        <f t="shared" si="10"/>
        <v>147</v>
      </c>
      <c r="AB172" s="87">
        <v>0</v>
      </c>
      <c r="AC172" s="286">
        <v>0</v>
      </c>
      <c r="AD172" s="87">
        <v>0</v>
      </c>
      <c r="AE172" s="140" t="s">
        <v>74</v>
      </c>
      <c r="AF172" s="54">
        <f t="shared" si="11"/>
        <v>0</v>
      </c>
      <c r="AG172" s="87">
        <v>0</v>
      </c>
      <c r="AH172" s="87">
        <v>0</v>
      </c>
      <c r="AI172" s="140" t="s">
        <v>74</v>
      </c>
      <c r="AJ172" s="88">
        <v>0</v>
      </c>
      <c r="AK172" s="92" t="s">
        <v>74</v>
      </c>
      <c r="AL172" s="92" t="s">
        <v>74</v>
      </c>
      <c r="AM172" s="54">
        <f t="shared" si="12"/>
        <v>0</v>
      </c>
      <c r="AN172" s="54">
        <f>+K172+AC172-AH172</f>
        <v>13860000</v>
      </c>
      <c r="AO172" s="88" t="s">
        <v>66</v>
      </c>
      <c r="AP172" s="43">
        <v>13860000</v>
      </c>
      <c r="AQ172" s="88" t="s">
        <v>85</v>
      </c>
      <c r="AR172" s="87">
        <v>0</v>
      </c>
      <c r="AS172" s="96" t="s">
        <v>74</v>
      </c>
      <c r="AT172" s="282">
        <v>9900000</v>
      </c>
      <c r="AU172" s="98">
        <f t="shared" si="13"/>
        <v>3960000</v>
      </c>
      <c r="AV172" s="241">
        <f t="shared" si="14"/>
        <v>0.7142857142857143</v>
      </c>
      <c r="AW172" s="140" t="s">
        <v>74</v>
      </c>
      <c r="AX172" s="88" t="s">
        <v>86</v>
      </c>
      <c r="AY172" s="43" t="s">
        <v>6496</v>
      </c>
      <c r="AZ172" s="85" t="s">
        <v>66</v>
      </c>
      <c r="BA172" s="85" t="s">
        <v>66</v>
      </c>
    </row>
    <row r="173" spans="2:53" x14ac:dyDescent="0.25">
      <c r="B173" s="85">
        <v>2024</v>
      </c>
      <c r="C173" s="85">
        <v>891780111</v>
      </c>
      <c r="D173" s="86" t="s">
        <v>64</v>
      </c>
      <c r="E173" s="44" t="s">
        <v>6495</v>
      </c>
      <c r="F173" s="87" t="s">
        <v>6494</v>
      </c>
      <c r="G173" s="196">
        <v>0</v>
      </c>
      <c r="H173" s="88" t="s">
        <v>72</v>
      </c>
      <c r="I173" s="86" t="s">
        <v>65</v>
      </c>
      <c r="J173" s="43" t="s">
        <v>6493</v>
      </c>
      <c r="K173" s="43">
        <v>14800000</v>
      </c>
      <c r="L173" s="85" t="s">
        <v>67</v>
      </c>
      <c r="M173" s="43" t="s">
        <v>6492</v>
      </c>
      <c r="N173" s="43">
        <v>1083045649</v>
      </c>
      <c r="O173" s="91">
        <v>13</v>
      </c>
      <c r="P173" s="140">
        <v>45302</v>
      </c>
      <c r="Q173" s="87">
        <v>4518689382</v>
      </c>
      <c r="R173" s="284">
        <v>45310</v>
      </c>
      <c r="S173" s="43">
        <v>14800000</v>
      </c>
      <c r="T173" s="88" t="s">
        <v>203</v>
      </c>
      <c r="U173" s="43">
        <v>1082868728</v>
      </c>
      <c r="V173" s="43" t="s">
        <v>5342</v>
      </c>
      <c r="W173" s="284">
        <v>45310</v>
      </c>
      <c r="X173" s="284">
        <v>45310</v>
      </c>
      <c r="Y173" s="94" t="s">
        <v>74</v>
      </c>
      <c r="Z173" s="138">
        <v>45457</v>
      </c>
      <c r="AA173" s="54">
        <f t="shared" si="10"/>
        <v>147</v>
      </c>
      <c r="AB173" s="87">
        <v>0</v>
      </c>
      <c r="AC173" s="286">
        <v>0</v>
      </c>
      <c r="AD173" s="87">
        <v>0</v>
      </c>
      <c r="AE173" s="140" t="s">
        <v>74</v>
      </c>
      <c r="AF173" s="54">
        <f t="shared" si="11"/>
        <v>0</v>
      </c>
      <c r="AG173" s="87">
        <v>0</v>
      </c>
      <c r="AH173" s="87">
        <v>0</v>
      </c>
      <c r="AI173" s="140" t="s">
        <v>74</v>
      </c>
      <c r="AJ173" s="88">
        <v>0</v>
      </c>
      <c r="AK173" s="92" t="s">
        <v>74</v>
      </c>
      <c r="AL173" s="92" t="s">
        <v>74</v>
      </c>
      <c r="AM173" s="54">
        <f t="shared" si="12"/>
        <v>0</v>
      </c>
      <c r="AN173" s="54">
        <f>+K173+AC173-AH173</f>
        <v>14800000</v>
      </c>
      <c r="AO173" s="88" t="s">
        <v>66</v>
      </c>
      <c r="AP173" s="43">
        <v>14800000</v>
      </c>
      <c r="AQ173" s="88" t="s">
        <v>85</v>
      </c>
      <c r="AR173" s="87">
        <v>0</v>
      </c>
      <c r="AS173" s="96" t="s">
        <v>74</v>
      </c>
      <c r="AT173" s="282">
        <v>10400000</v>
      </c>
      <c r="AU173" s="98">
        <f t="shared" si="13"/>
        <v>4400000</v>
      </c>
      <c r="AV173" s="241">
        <f t="shared" si="14"/>
        <v>0.70270270270270274</v>
      </c>
      <c r="AW173" s="140" t="s">
        <v>74</v>
      </c>
      <c r="AX173" s="88" t="s">
        <v>86</v>
      </c>
      <c r="AY173" s="43" t="s">
        <v>6491</v>
      </c>
      <c r="AZ173" s="85" t="s">
        <v>66</v>
      </c>
      <c r="BA173" s="85" t="s">
        <v>66</v>
      </c>
    </row>
    <row r="174" spans="2:53" x14ac:dyDescent="0.25">
      <c r="B174" s="85">
        <v>2024</v>
      </c>
      <c r="C174" s="85">
        <v>891780111</v>
      </c>
      <c r="D174" s="86" t="s">
        <v>64</v>
      </c>
      <c r="E174" s="44" t="s">
        <v>6490</v>
      </c>
      <c r="F174" s="87" t="s">
        <v>6489</v>
      </c>
      <c r="G174" s="196">
        <v>0</v>
      </c>
      <c r="H174" s="88" t="s">
        <v>72</v>
      </c>
      <c r="I174" s="86" t="s">
        <v>65</v>
      </c>
      <c r="J174" s="43" t="s">
        <v>6488</v>
      </c>
      <c r="K174" s="43">
        <v>16100000</v>
      </c>
      <c r="L174" s="85" t="s">
        <v>67</v>
      </c>
      <c r="M174" s="43" t="s">
        <v>6487</v>
      </c>
      <c r="N174" s="43">
        <v>1083567834</v>
      </c>
      <c r="O174" s="91">
        <v>13</v>
      </c>
      <c r="P174" s="140">
        <v>45302</v>
      </c>
      <c r="Q174" s="87">
        <v>4518689382</v>
      </c>
      <c r="R174" s="284">
        <v>45310</v>
      </c>
      <c r="S174" s="43">
        <v>16100000</v>
      </c>
      <c r="T174" s="88" t="s">
        <v>203</v>
      </c>
      <c r="U174" s="43">
        <v>84457182</v>
      </c>
      <c r="V174" s="43" t="s">
        <v>6030</v>
      </c>
      <c r="W174" s="284">
        <v>45310</v>
      </c>
      <c r="X174" s="284">
        <v>45310</v>
      </c>
      <c r="Y174" s="94" t="s">
        <v>74</v>
      </c>
      <c r="Z174" s="138">
        <v>45457</v>
      </c>
      <c r="AA174" s="54">
        <f t="shared" si="10"/>
        <v>147</v>
      </c>
      <c r="AB174" s="87">
        <v>0</v>
      </c>
      <c r="AC174" s="286">
        <v>0</v>
      </c>
      <c r="AD174" s="87">
        <v>0</v>
      </c>
      <c r="AE174" s="140" t="s">
        <v>74</v>
      </c>
      <c r="AF174" s="54">
        <f t="shared" si="11"/>
        <v>0</v>
      </c>
      <c r="AG174" s="87">
        <v>0</v>
      </c>
      <c r="AH174" s="87">
        <v>0</v>
      </c>
      <c r="AI174" s="140" t="s">
        <v>74</v>
      </c>
      <c r="AJ174" s="88">
        <v>0</v>
      </c>
      <c r="AK174" s="92" t="s">
        <v>74</v>
      </c>
      <c r="AL174" s="92" t="s">
        <v>74</v>
      </c>
      <c r="AM174" s="54">
        <f t="shared" si="12"/>
        <v>0</v>
      </c>
      <c r="AN174" s="54">
        <f>+K174+AC174-AH174</f>
        <v>16100000</v>
      </c>
      <c r="AO174" s="88" t="s">
        <v>66</v>
      </c>
      <c r="AP174" s="43">
        <v>16100000</v>
      </c>
      <c r="AQ174" s="88" t="s">
        <v>85</v>
      </c>
      <c r="AR174" s="87">
        <v>0</v>
      </c>
      <c r="AS174" s="96" t="s">
        <v>74</v>
      </c>
      <c r="AT174" s="282">
        <v>11700000</v>
      </c>
      <c r="AU174" s="98">
        <f t="shared" si="13"/>
        <v>4400000</v>
      </c>
      <c r="AV174" s="241">
        <f t="shared" si="14"/>
        <v>0.72670807453416153</v>
      </c>
      <c r="AW174" s="140" t="s">
        <v>74</v>
      </c>
      <c r="AX174" s="88" t="s">
        <v>86</v>
      </c>
      <c r="AY174" s="43" t="s">
        <v>6486</v>
      </c>
      <c r="AZ174" s="85" t="s">
        <v>66</v>
      </c>
      <c r="BA174" s="85" t="s">
        <v>66</v>
      </c>
    </row>
    <row r="175" spans="2:53" x14ac:dyDescent="0.25">
      <c r="B175" s="85">
        <v>2024</v>
      </c>
      <c r="C175" s="85">
        <v>891780111</v>
      </c>
      <c r="D175" s="86" t="s">
        <v>64</v>
      </c>
      <c r="E175" s="44" t="s">
        <v>6485</v>
      </c>
      <c r="F175" s="87" t="s">
        <v>6484</v>
      </c>
      <c r="G175" s="196">
        <v>0</v>
      </c>
      <c r="H175" s="88" t="s">
        <v>72</v>
      </c>
      <c r="I175" s="86" t="s">
        <v>65</v>
      </c>
      <c r="J175" s="43" t="s">
        <v>6483</v>
      </c>
      <c r="K175" s="43">
        <v>10500000</v>
      </c>
      <c r="L175" s="85" t="s">
        <v>67</v>
      </c>
      <c r="M175" s="43" t="s">
        <v>6482</v>
      </c>
      <c r="N175" s="43">
        <v>1079916249</v>
      </c>
      <c r="O175" s="91">
        <v>14</v>
      </c>
      <c r="P175" s="284">
        <v>45302</v>
      </c>
      <c r="Q175" s="43">
        <v>2126349000</v>
      </c>
      <c r="R175" s="284">
        <v>45310</v>
      </c>
      <c r="S175" s="43">
        <v>10500000</v>
      </c>
      <c r="T175" s="88" t="s">
        <v>203</v>
      </c>
      <c r="U175" s="43">
        <v>36694483</v>
      </c>
      <c r="V175" s="43" t="s">
        <v>4202</v>
      </c>
      <c r="W175" s="284">
        <v>45310</v>
      </c>
      <c r="X175" s="284">
        <v>45310</v>
      </c>
      <c r="Y175" s="94" t="s">
        <v>74</v>
      </c>
      <c r="Z175" s="138">
        <v>45457</v>
      </c>
      <c r="AA175" s="54">
        <f t="shared" si="10"/>
        <v>147</v>
      </c>
      <c r="AB175" s="87">
        <v>0</v>
      </c>
      <c r="AC175" s="286">
        <v>0</v>
      </c>
      <c r="AD175" s="87">
        <v>0</v>
      </c>
      <c r="AE175" s="140" t="s">
        <v>74</v>
      </c>
      <c r="AF175" s="54">
        <f t="shared" si="11"/>
        <v>0</v>
      </c>
      <c r="AG175" s="87">
        <v>0</v>
      </c>
      <c r="AH175" s="87">
        <v>0</v>
      </c>
      <c r="AI175" s="140" t="s">
        <v>74</v>
      </c>
      <c r="AJ175" s="88">
        <v>0</v>
      </c>
      <c r="AK175" s="92" t="s">
        <v>74</v>
      </c>
      <c r="AL175" s="92" t="s">
        <v>74</v>
      </c>
      <c r="AM175" s="54">
        <f t="shared" si="12"/>
        <v>0</v>
      </c>
      <c r="AN175" s="54">
        <f>+K175+AC175-AH175</f>
        <v>10500000</v>
      </c>
      <c r="AO175" s="88" t="s">
        <v>66</v>
      </c>
      <c r="AP175" s="43">
        <v>10500000</v>
      </c>
      <c r="AQ175" s="88" t="s">
        <v>85</v>
      </c>
      <c r="AR175" s="87">
        <v>0</v>
      </c>
      <c r="AS175" s="96" t="s">
        <v>74</v>
      </c>
      <c r="AT175" s="282">
        <v>7420000</v>
      </c>
      <c r="AU175" s="98">
        <f t="shared" si="13"/>
        <v>3080000</v>
      </c>
      <c r="AV175" s="241">
        <f t="shared" si="14"/>
        <v>0.70666666666666667</v>
      </c>
      <c r="AW175" s="140" t="s">
        <v>74</v>
      </c>
      <c r="AX175" s="88" t="s">
        <v>86</v>
      </c>
      <c r="AY175" s="43" t="s">
        <v>6481</v>
      </c>
      <c r="AZ175" s="85" t="s">
        <v>66</v>
      </c>
      <c r="BA175" s="85" t="s">
        <v>66</v>
      </c>
    </row>
    <row r="176" spans="2:53" x14ac:dyDescent="0.25">
      <c r="B176" s="85">
        <v>2024</v>
      </c>
      <c r="C176" s="85">
        <v>891780111</v>
      </c>
      <c r="D176" s="86" t="s">
        <v>64</v>
      </c>
      <c r="E176" s="44" t="s">
        <v>6480</v>
      </c>
      <c r="F176" s="87" t="s">
        <v>6479</v>
      </c>
      <c r="G176" s="196">
        <v>0</v>
      </c>
      <c r="H176" s="88" t="s">
        <v>72</v>
      </c>
      <c r="I176" s="86" t="s">
        <v>65</v>
      </c>
      <c r="J176" s="43" t="s">
        <v>6032</v>
      </c>
      <c r="K176" s="43">
        <v>12833000</v>
      </c>
      <c r="L176" s="85" t="s">
        <v>67</v>
      </c>
      <c r="M176" s="43" t="s">
        <v>6478</v>
      </c>
      <c r="N176" s="43">
        <v>84451148</v>
      </c>
      <c r="O176" s="91">
        <v>14</v>
      </c>
      <c r="P176" s="284">
        <v>45302</v>
      </c>
      <c r="Q176" s="43">
        <v>2126349000</v>
      </c>
      <c r="R176" s="284">
        <v>45310</v>
      </c>
      <c r="S176" s="43">
        <v>12833000</v>
      </c>
      <c r="T176" s="88" t="s">
        <v>203</v>
      </c>
      <c r="U176" s="43">
        <v>84457182</v>
      </c>
      <c r="V176" s="43" t="s">
        <v>6030</v>
      </c>
      <c r="W176" s="284">
        <v>45310</v>
      </c>
      <c r="X176" s="284">
        <v>45310</v>
      </c>
      <c r="Y176" s="94" t="s">
        <v>74</v>
      </c>
      <c r="Z176" s="138">
        <v>45457</v>
      </c>
      <c r="AA176" s="54">
        <f t="shared" si="10"/>
        <v>147</v>
      </c>
      <c r="AB176" s="87">
        <v>0</v>
      </c>
      <c r="AC176" s="286">
        <v>0</v>
      </c>
      <c r="AD176" s="87">
        <v>0</v>
      </c>
      <c r="AE176" s="140" t="s">
        <v>74</v>
      </c>
      <c r="AF176" s="54">
        <f t="shared" si="11"/>
        <v>0</v>
      </c>
      <c r="AG176" s="87">
        <v>0</v>
      </c>
      <c r="AH176" s="87">
        <v>0</v>
      </c>
      <c r="AI176" s="140" t="s">
        <v>74</v>
      </c>
      <c r="AJ176" s="88">
        <v>0</v>
      </c>
      <c r="AK176" s="92" t="s">
        <v>74</v>
      </c>
      <c r="AL176" s="92" t="s">
        <v>74</v>
      </c>
      <c r="AM176" s="54">
        <f t="shared" si="12"/>
        <v>0</v>
      </c>
      <c r="AN176" s="54">
        <f>+K176+AC176-AH176</f>
        <v>12833000</v>
      </c>
      <c r="AO176" s="88" t="s">
        <v>66</v>
      </c>
      <c r="AP176" s="43">
        <v>12833000</v>
      </c>
      <c r="AQ176" s="88" t="s">
        <v>85</v>
      </c>
      <c r="AR176" s="87">
        <v>0</v>
      </c>
      <c r="AS176" s="96" t="s">
        <v>74</v>
      </c>
      <c r="AT176" s="282">
        <v>9167000</v>
      </c>
      <c r="AU176" s="98">
        <f t="shared" si="13"/>
        <v>3666000</v>
      </c>
      <c r="AV176" s="241">
        <f t="shared" si="14"/>
        <v>0.71433024234395703</v>
      </c>
      <c r="AW176" s="140" t="s">
        <v>74</v>
      </c>
      <c r="AX176" s="88" t="s">
        <v>86</v>
      </c>
      <c r="AY176" s="43" t="s">
        <v>6477</v>
      </c>
      <c r="AZ176" s="85" t="s">
        <v>66</v>
      </c>
      <c r="BA176" s="85" t="s">
        <v>66</v>
      </c>
    </row>
    <row r="177" spans="2:53" x14ac:dyDescent="0.25">
      <c r="B177" s="85">
        <v>2024</v>
      </c>
      <c r="C177" s="85">
        <v>891780111</v>
      </c>
      <c r="D177" s="86" t="s">
        <v>64</v>
      </c>
      <c r="E177" s="44" t="s">
        <v>6476</v>
      </c>
      <c r="F177" s="87" t="s">
        <v>6475</v>
      </c>
      <c r="G177" s="196">
        <v>0</v>
      </c>
      <c r="H177" s="88" t="s">
        <v>72</v>
      </c>
      <c r="I177" s="86" t="s">
        <v>65</v>
      </c>
      <c r="J177" s="43" t="s">
        <v>4204</v>
      </c>
      <c r="K177" s="43">
        <v>10500000</v>
      </c>
      <c r="L177" s="85" t="s">
        <v>67</v>
      </c>
      <c r="M177" s="43" t="s">
        <v>6474</v>
      </c>
      <c r="N177" s="43">
        <v>1082954479</v>
      </c>
      <c r="O177" s="91">
        <v>14</v>
      </c>
      <c r="P177" s="284">
        <v>45302</v>
      </c>
      <c r="Q177" s="43">
        <v>2126349000</v>
      </c>
      <c r="R177" s="284">
        <v>45310</v>
      </c>
      <c r="S177" s="43">
        <v>10500000</v>
      </c>
      <c r="T177" s="88" t="s">
        <v>203</v>
      </c>
      <c r="U177" s="43">
        <v>36694483</v>
      </c>
      <c r="V177" s="43" t="s">
        <v>4202</v>
      </c>
      <c r="W177" s="284">
        <v>45310</v>
      </c>
      <c r="X177" s="284">
        <v>45310</v>
      </c>
      <c r="Y177" s="94" t="s">
        <v>74</v>
      </c>
      <c r="Z177" s="138">
        <v>45457</v>
      </c>
      <c r="AA177" s="54">
        <f t="shared" si="10"/>
        <v>147</v>
      </c>
      <c r="AB177" s="87">
        <v>0</v>
      </c>
      <c r="AC177" s="286">
        <v>0</v>
      </c>
      <c r="AD177" s="87">
        <v>0</v>
      </c>
      <c r="AE177" s="140" t="s">
        <v>74</v>
      </c>
      <c r="AF177" s="54">
        <f t="shared" si="11"/>
        <v>0</v>
      </c>
      <c r="AG177" s="87">
        <v>0</v>
      </c>
      <c r="AH177" s="87">
        <v>0</v>
      </c>
      <c r="AI177" s="140" t="s">
        <v>74</v>
      </c>
      <c r="AJ177" s="88">
        <v>0</v>
      </c>
      <c r="AK177" s="92" t="s">
        <v>74</v>
      </c>
      <c r="AL177" s="92" t="s">
        <v>74</v>
      </c>
      <c r="AM177" s="54">
        <f t="shared" si="12"/>
        <v>0</v>
      </c>
      <c r="AN177" s="54">
        <f>+K177+AC177-AH177</f>
        <v>10500000</v>
      </c>
      <c r="AO177" s="88" t="s">
        <v>66</v>
      </c>
      <c r="AP177" s="43">
        <v>10500000</v>
      </c>
      <c r="AQ177" s="88" t="s">
        <v>85</v>
      </c>
      <c r="AR177" s="87">
        <v>0</v>
      </c>
      <c r="AS177" s="96" t="s">
        <v>74</v>
      </c>
      <c r="AT177" s="282">
        <v>7420000</v>
      </c>
      <c r="AU177" s="98">
        <f t="shared" si="13"/>
        <v>3080000</v>
      </c>
      <c r="AV177" s="241">
        <f t="shared" si="14"/>
        <v>0.70666666666666667</v>
      </c>
      <c r="AW177" s="140" t="s">
        <v>74</v>
      </c>
      <c r="AX177" s="88" t="s">
        <v>86</v>
      </c>
      <c r="AY177" s="43" t="s">
        <v>6473</v>
      </c>
      <c r="AZ177" s="85" t="s">
        <v>66</v>
      </c>
      <c r="BA177" s="85" t="s">
        <v>66</v>
      </c>
    </row>
    <row r="178" spans="2:53" x14ac:dyDescent="0.25">
      <c r="B178" s="85">
        <v>2024</v>
      </c>
      <c r="C178" s="85">
        <v>891780111</v>
      </c>
      <c r="D178" s="86" t="s">
        <v>64</v>
      </c>
      <c r="E178" s="44" t="s">
        <v>6472</v>
      </c>
      <c r="F178" s="87" t="s">
        <v>6471</v>
      </c>
      <c r="G178" s="196">
        <v>0</v>
      </c>
      <c r="H178" s="88" t="s">
        <v>72</v>
      </c>
      <c r="I178" s="86" t="s">
        <v>65</v>
      </c>
      <c r="J178" s="43" t="s">
        <v>6470</v>
      </c>
      <c r="K178" s="43">
        <v>13500000</v>
      </c>
      <c r="L178" s="85" t="s">
        <v>67</v>
      </c>
      <c r="M178" s="43" t="s">
        <v>6469</v>
      </c>
      <c r="N178" s="43">
        <v>85449538</v>
      </c>
      <c r="O178" s="91">
        <v>13</v>
      </c>
      <c r="P178" s="140">
        <v>45302</v>
      </c>
      <c r="Q178" s="87">
        <v>4518689382</v>
      </c>
      <c r="R178" s="284">
        <v>45310</v>
      </c>
      <c r="S178" s="43">
        <v>13500000</v>
      </c>
      <c r="T178" s="88" t="s">
        <v>203</v>
      </c>
      <c r="U178" s="43">
        <v>36557666</v>
      </c>
      <c r="V178" s="43" t="s">
        <v>2345</v>
      </c>
      <c r="W178" s="284">
        <v>45310</v>
      </c>
      <c r="X178" s="284">
        <v>45310</v>
      </c>
      <c r="Y178" s="94" t="s">
        <v>74</v>
      </c>
      <c r="Z178" s="138">
        <v>45457</v>
      </c>
      <c r="AA178" s="54">
        <f t="shared" si="10"/>
        <v>147</v>
      </c>
      <c r="AB178" s="87">
        <v>0</v>
      </c>
      <c r="AC178" s="286">
        <v>0</v>
      </c>
      <c r="AD178" s="87">
        <v>0</v>
      </c>
      <c r="AE178" s="140" t="s">
        <v>74</v>
      </c>
      <c r="AF178" s="54">
        <f t="shared" si="11"/>
        <v>0</v>
      </c>
      <c r="AG178" s="87">
        <v>0</v>
      </c>
      <c r="AH178" s="87">
        <v>0</v>
      </c>
      <c r="AI178" s="140" t="s">
        <v>74</v>
      </c>
      <c r="AJ178" s="88">
        <v>0</v>
      </c>
      <c r="AK178" s="92" t="s">
        <v>74</v>
      </c>
      <c r="AL178" s="92" t="s">
        <v>74</v>
      </c>
      <c r="AM178" s="54">
        <f t="shared" si="12"/>
        <v>0</v>
      </c>
      <c r="AN178" s="54">
        <f>+K178+AC178-AH178</f>
        <v>13500000</v>
      </c>
      <c r="AO178" s="88" t="s">
        <v>66</v>
      </c>
      <c r="AP178" s="43">
        <v>13500000</v>
      </c>
      <c r="AQ178" s="88" t="s">
        <v>85</v>
      </c>
      <c r="AR178" s="87">
        <v>0</v>
      </c>
      <c r="AS178" s="96" t="s">
        <v>74</v>
      </c>
      <c r="AT178" s="282">
        <v>9540000</v>
      </c>
      <c r="AU178" s="98">
        <f t="shared" si="13"/>
        <v>3960000</v>
      </c>
      <c r="AV178" s="241">
        <f t="shared" si="14"/>
        <v>0.70666666666666667</v>
      </c>
      <c r="AW178" s="140" t="s">
        <v>74</v>
      </c>
      <c r="AX178" s="88" t="s">
        <v>86</v>
      </c>
      <c r="AY178" s="43" t="s">
        <v>6468</v>
      </c>
      <c r="AZ178" s="85" t="s">
        <v>66</v>
      </c>
      <c r="BA178" s="85" t="s">
        <v>66</v>
      </c>
    </row>
    <row r="179" spans="2:53" x14ac:dyDescent="0.25">
      <c r="B179" s="85">
        <v>2024</v>
      </c>
      <c r="C179" s="85">
        <v>891780111</v>
      </c>
      <c r="D179" s="86" t="s">
        <v>64</v>
      </c>
      <c r="E179" s="44" t="s">
        <v>6467</v>
      </c>
      <c r="F179" s="87" t="s">
        <v>6466</v>
      </c>
      <c r="G179" s="196">
        <v>0</v>
      </c>
      <c r="H179" s="88" t="s">
        <v>72</v>
      </c>
      <c r="I179" s="86" t="s">
        <v>65</v>
      </c>
      <c r="J179" s="43" t="s">
        <v>6465</v>
      </c>
      <c r="K179" s="43">
        <v>12500000</v>
      </c>
      <c r="L179" s="85" t="s">
        <v>67</v>
      </c>
      <c r="M179" s="43" t="s">
        <v>6464</v>
      </c>
      <c r="N179" s="43">
        <v>57434959</v>
      </c>
      <c r="O179" s="91">
        <v>14</v>
      </c>
      <c r="P179" s="284">
        <v>45302</v>
      </c>
      <c r="Q179" s="43">
        <v>2126349000</v>
      </c>
      <c r="R179" s="284">
        <v>45310</v>
      </c>
      <c r="S179" s="43">
        <v>12500000</v>
      </c>
      <c r="T179" s="88" t="s">
        <v>203</v>
      </c>
      <c r="U179" s="43">
        <v>36694483</v>
      </c>
      <c r="V179" s="43" t="s">
        <v>4202</v>
      </c>
      <c r="W179" s="284">
        <v>45310</v>
      </c>
      <c r="X179" s="284">
        <v>45310</v>
      </c>
      <c r="Y179" s="94" t="s">
        <v>74</v>
      </c>
      <c r="Z179" s="138">
        <v>45457</v>
      </c>
      <c r="AA179" s="54">
        <f t="shared" si="10"/>
        <v>147</v>
      </c>
      <c r="AB179" s="87">
        <v>0</v>
      </c>
      <c r="AC179" s="286">
        <v>0</v>
      </c>
      <c r="AD179" s="87">
        <v>0</v>
      </c>
      <c r="AE179" s="140" t="s">
        <v>74</v>
      </c>
      <c r="AF179" s="54">
        <f t="shared" si="11"/>
        <v>0</v>
      </c>
      <c r="AG179" s="87">
        <v>0</v>
      </c>
      <c r="AH179" s="87">
        <v>0</v>
      </c>
      <c r="AI179" s="140" t="s">
        <v>74</v>
      </c>
      <c r="AJ179" s="88">
        <v>0</v>
      </c>
      <c r="AK179" s="92" t="s">
        <v>74</v>
      </c>
      <c r="AL179" s="92" t="s">
        <v>74</v>
      </c>
      <c r="AM179" s="54">
        <f t="shared" si="12"/>
        <v>0</v>
      </c>
      <c r="AN179" s="54">
        <f>+K179+AC179-AH179</f>
        <v>12500000</v>
      </c>
      <c r="AO179" s="88" t="s">
        <v>66</v>
      </c>
      <c r="AP179" s="43">
        <v>12500000</v>
      </c>
      <c r="AQ179" s="88" t="s">
        <v>85</v>
      </c>
      <c r="AR179" s="87">
        <v>0</v>
      </c>
      <c r="AS179" s="96" t="s">
        <v>74</v>
      </c>
      <c r="AT179" s="282">
        <v>8833000</v>
      </c>
      <c r="AU179" s="98">
        <f t="shared" si="13"/>
        <v>3667000</v>
      </c>
      <c r="AV179" s="241">
        <f t="shared" si="14"/>
        <v>0.70664000000000005</v>
      </c>
      <c r="AW179" s="140" t="s">
        <v>74</v>
      </c>
      <c r="AX179" s="88" t="s">
        <v>86</v>
      </c>
      <c r="AY179" s="43" t="s">
        <v>6463</v>
      </c>
      <c r="AZ179" s="85" t="s">
        <v>66</v>
      </c>
      <c r="BA179" s="85" t="s">
        <v>66</v>
      </c>
    </row>
    <row r="180" spans="2:53" x14ac:dyDescent="0.25">
      <c r="B180" s="85">
        <v>2024</v>
      </c>
      <c r="C180" s="85">
        <v>891780111</v>
      </c>
      <c r="D180" s="86" t="s">
        <v>64</v>
      </c>
      <c r="E180" s="44" t="s">
        <v>6462</v>
      </c>
      <c r="F180" s="87" t="s">
        <v>6461</v>
      </c>
      <c r="G180" s="196">
        <v>0</v>
      </c>
      <c r="H180" s="88" t="s">
        <v>72</v>
      </c>
      <c r="I180" s="86" t="s">
        <v>65</v>
      </c>
      <c r="J180" s="43" t="s">
        <v>6460</v>
      </c>
      <c r="K180" s="43">
        <v>12500000</v>
      </c>
      <c r="L180" s="85" t="s">
        <v>67</v>
      </c>
      <c r="M180" s="43" t="s">
        <v>6459</v>
      </c>
      <c r="N180" s="43">
        <v>1082250050</v>
      </c>
      <c r="O180" s="91">
        <v>14</v>
      </c>
      <c r="P180" s="284">
        <v>45302</v>
      </c>
      <c r="Q180" s="43">
        <v>2126349000</v>
      </c>
      <c r="R180" s="284">
        <v>45310</v>
      </c>
      <c r="S180" s="43">
        <v>12500000</v>
      </c>
      <c r="T180" s="88" t="s">
        <v>203</v>
      </c>
      <c r="U180" s="43">
        <v>85449357</v>
      </c>
      <c r="V180" s="43" t="s">
        <v>5096</v>
      </c>
      <c r="W180" s="284">
        <v>45310</v>
      </c>
      <c r="X180" s="284">
        <v>45310</v>
      </c>
      <c r="Y180" s="94" t="s">
        <v>74</v>
      </c>
      <c r="Z180" s="138">
        <v>45457</v>
      </c>
      <c r="AA180" s="54">
        <f t="shared" si="10"/>
        <v>147</v>
      </c>
      <c r="AB180" s="87">
        <v>0</v>
      </c>
      <c r="AC180" s="286">
        <v>0</v>
      </c>
      <c r="AD180" s="87">
        <v>0</v>
      </c>
      <c r="AE180" s="140" t="s">
        <v>74</v>
      </c>
      <c r="AF180" s="54">
        <f t="shared" si="11"/>
        <v>0</v>
      </c>
      <c r="AG180" s="87">
        <v>0</v>
      </c>
      <c r="AH180" s="87">
        <v>0</v>
      </c>
      <c r="AI180" s="140" t="s">
        <v>74</v>
      </c>
      <c r="AJ180" s="88">
        <v>0</v>
      </c>
      <c r="AK180" s="92" t="s">
        <v>74</v>
      </c>
      <c r="AL180" s="92" t="s">
        <v>74</v>
      </c>
      <c r="AM180" s="54">
        <f t="shared" si="12"/>
        <v>0</v>
      </c>
      <c r="AN180" s="54">
        <f>+K180+AC180-AH180</f>
        <v>12500000</v>
      </c>
      <c r="AO180" s="88" t="s">
        <v>66</v>
      </c>
      <c r="AP180" s="43">
        <v>12500000</v>
      </c>
      <c r="AQ180" s="88" t="s">
        <v>85</v>
      </c>
      <c r="AR180" s="87">
        <v>0</v>
      </c>
      <c r="AS180" s="96" t="s">
        <v>74</v>
      </c>
      <c r="AT180" s="282">
        <v>8833000</v>
      </c>
      <c r="AU180" s="98">
        <f t="shared" si="13"/>
        <v>3667000</v>
      </c>
      <c r="AV180" s="241">
        <f t="shared" si="14"/>
        <v>0.70664000000000005</v>
      </c>
      <c r="AW180" s="140" t="s">
        <v>74</v>
      </c>
      <c r="AX180" s="88" t="s">
        <v>86</v>
      </c>
      <c r="AY180" s="43" t="s">
        <v>6458</v>
      </c>
      <c r="AZ180" s="85" t="s">
        <v>66</v>
      </c>
      <c r="BA180" s="85" t="s">
        <v>66</v>
      </c>
    </row>
    <row r="181" spans="2:53" x14ac:dyDescent="0.25">
      <c r="B181" s="85">
        <v>2024</v>
      </c>
      <c r="C181" s="85">
        <v>891780111</v>
      </c>
      <c r="D181" s="86" t="s">
        <v>64</v>
      </c>
      <c r="E181" s="44" t="s">
        <v>6457</v>
      </c>
      <c r="F181" s="87" t="s">
        <v>6456</v>
      </c>
      <c r="G181" s="196">
        <v>0</v>
      </c>
      <c r="H181" s="88" t="s">
        <v>72</v>
      </c>
      <c r="I181" s="86" t="s">
        <v>65</v>
      </c>
      <c r="J181" s="43" t="s">
        <v>6282</v>
      </c>
      <c r="K181" s="43">
        <v>16500000</v>
      </c>
      <c r="L181" s="85" t="s">
        <v>67</v>
      </c>
      <c r="M181" s="43" t="s">
        <v>6455</v>
      </c>
      <c r="N181" s="43">
        <v>1082941715</v>
      </c>
      <c r="O181" s="91">
        <v>13</v>
      </c>
      <c r="P181" s="140">
        <v>45302</v>
      </c>
      <c r="Q181" s="87">
        <v>4518689382</v>
      </c>
      <c r="R181" s="284">
        <v>45310</v>
      </c>
      <c r="S181" s="43">
        <v>16500000</v>
      </c>
      <c r="T181" s="88" t="s">
        <v>203</v>
      </c>
      <c r="U181" s="43">
        <v>84457182</v>
      </c>
      <c r="V181" s="43" t="s">
        <v>6030</v>
      </c>
      <c r="W181" s="284">
        <v>45310</v>
      </c>
      <c r="X181" s="284">
        <v>45310</v>
      </c>
      <c r="Y181" s="94" t="s">
        <v>74</v>
      </c>
      <c r="Z181" s="138">
        <v>45457</v>
      </c>
      <c r="AA181" s="54">
        <f t="shared" si="10"/>
        <v>147</v>
      </c>
      <c r="AB181" s="87">
        <v>0</v>
      </c>
      <c r="AC181" s="286">
        <v>0</v>
      </c>
      <c r="AD181" s="87">
        <v>0</v>
      </c>
      <c r="AE181" s="140" t="s">
        <v>74</v>
      </c>
      <c r="AF181" s="54">
        <f t="shared" si="11"/>
        <v>0</v>
      </c>
      <c r="AG181" s="87">
        <v>0</v>
      </c>
      <c r="AH181" s="87">
        <v>0</v>
      </c>
      <c r="AI181" s="140" t="s">
        <v>74</v>
      </c>
      <c r="AJ181" s="88">
        <v>0</v>
      </c>
      <c r="AK181" s="92" t="s">
        <v>74</v>
      </c>
      <c r="AL181" s="92" t="s">
        <v>74</v>
      </c>
      <c r="AM181" s="54">
        <f t="shared" si="12"/>
        <v>0</v>
      </c>
      <c r="AN181" s="54">
        <f>+K181+AC181-AH181</f>
        <v>16500000</v>
      </c>
      <c r="AO181" s="88" t="s">
        <v>66</v>
      </c>
      <c r="AP181" s="43">
        <v>16500000</v>
      </c>
      <c r="AQ181" s="88" t="s">
        <v>85</v>
      </c>
      <c r="AR181" s="87">
        <v>0</v>
      </c>
      <c r="AS181" s="96" t="s">
        <v>74</v>
      </c>
      <c r="AT181" s="282">
        <v>11660000</v>
      </c>
      <c r="AU181" s="98">
        <f t="shared" si="13"/>
        <v>4840000</v>
      </c>
      <c r="AV181" s="241">
        <f t="shared" si="14"/>
        <v>0.70666666666666667</v>
      </c>
      <c r="AW181" s="140" t="s">
        <v>74</v>
      </c>
      <c r="AX181" s="88" t="s">
        <v>86</v>
      </c>
      <c r="AY181" s="43" t="s">
        <v>6454</v>
      </c>
      <c r="AZ181" s="85" t="s">
        <v>66</v>
      </c>
      <c r="BA181" s="85" t="s">
        <v>66</v>
      </c>
    </row>
    <row r="182" spans="2:53" x14ac:dyDescent="0.25">
      <c r="B182" s="85">
        <v>2024</v>
      </c>
      <c r="C182" s="85">
        <v>891780111</v>
      </c>
      <c r="D182" s="86" t="s">
        <v>64</v>
      </c>
      <c r="E182" s="44" t="s">
        <v>6453</v>
      </c>
      <c r="F182" s="87" t="s">
        <v>6452</v>
      </c>
      <c r="G182" s="196">
        <v>0</v>
      </c>
      <c r="H182" s="88" t="s">
        <v>72</v>
      </c>
      <c r="I182" s="86" t="s">
        <v>65</v>
      </c>
      <c r="J182" s="43" t="s">
        <v>6451</v>
      </c>
      <c r="K182" s="43">
        <v>12833000</v>
      </c>
      <c r="L182" s="85" t="s">
        <v>67</v>
      </c>
      <c r="M182" s="43" t="s">
        <v>6450</v>
      </c>
      <c r="N182" s="43">
        <v>36548858</v>
      </c>
      <c r="O182" s="91">
        <v>14</v>
      </c>
      <c r="P182" s="284">
        <v>45302</v>
      </c>
      <c r="Q182" s="43">
        <v>2126349000</v>
      </c>
      <c r="R182" s="284">
        <v>45310</v>
      </c>
      <c r="S182" s="43">
        <v>12833000</v>
      </c>
      <c r="T182" s="88" t="s">
        <v>203</v>
      </c>
      <c r="U182" s="43">
        <v>84457182</v>
      </c>
      <c r="V182" s="43" t="s">
        <v>6030</v>
      </c>
      <c r="W182" s="284">
        <v>45310</v>
      </c>
      <c r="X182" s="284">
        <v>45310</v>
      </c>
      <c r="Y182" s="94" t="s">
        <v>74</v>
      </c>
      <c r="Z182" s="138">
        <v>45457</v>
      </c>
      <c r="AA182" s="54">
        <f t="shared" si="10"/>
        <v>147</v>
      </c>
      <c r="AB182" s="87">
        <v>0</v>
      </c>
      <c r="AC182" s="286">
        <v>0</v>
      </c>
      <c r="AD182" s="87">
        <v>0</v>
      </c>
      <c r="AE182" s="140" t="s">
        <v>74</v>
      </c>
      <c r="AF182" s="54">
        <f t="shared" si="11"/>
        <v>0</v>
      </c>
      <c r="AG182" s="87">
        <v>0</v>
      </c>
      <c r="AH182" s="87">
        <v>0</v>
      </c>
      <c r="AI182" s="140" t="s">
        <v>74</v>
      </c>
      <c r="AJ182" s="88">
        <v>0</v>
      </c>
      <c r="AK182" s="92" t="s">
        <v>74</v>
      </c>
      <c r="AL182" s="92" t="s">
        <v>74</v>
      </c>
      <c r="AM182" s="54">
        <f t="shared" si="12"/>
        <v>0</v>
      </c>
      <c r="AN182" s="54">
        <f>+K182+AC182-AH182</f>
        <v>12833000</v>
      </c>
      <c r="AO182" s="88" t="s">
        <v>66</v>
      </c>
      <c r="AP182" s="43">
        <v>12833000</v>
      </c>
      <c r="AQ182" s="88" t="s">
        <v>85</v>
      </c>
      <c r="AR182" s="87">
        <v>0</v>
      </c>
      <c r="AS182" s="96" t="s">
        <v>74</v>
      </c>
      <c r="AT182" s="282">
        <v>9167000</v>
      </c>
      <c r="AU182" s="98">
        <f t="shared" si="13"/>
        <v>3666000</v>
      </c>
      <c r="AV182" s="241">
        <f t="shared" si="14"/>
        <v>0.71433024234395703</v>
      </c>
      <c r="AW182" s="140" t="s">
        <v>74</v>
      </c>
      <c r="AX182" s="88" t="s">
        <v>86</v>
      </c>
      <c r="AY182" s="43" t="s">
        <v>6449</v>
      </c>
      <c r="AZ182" s="85" t="s">
        <v>66</v>
      </c>
      <c r="BA182" s="85" t="s">
        <v>66</v>
      </c>
    </row>
    <row r="183" spans="2:53" x14ac:dyDescent="0.25">
      <c r="B183" s="85">
        <v>2024</v>
      </c>
      <c r="C183" s="85">
        <v>891780111</v>
      </c>
      <c r="D183" s="86" t="s">
        <v>64</v>
      </c>
      <c r="E183" s="44" t="s">
        <v>6448</v>
      </c>
      <c r="F183" s="87" t="s">
        <v>6447</v>
      </c>
      <c r="G183" s="196">
        <v>0</v>
      </c>
      <c r="H183" s="88" t="s">
        <v>72</v>
      </c>
      <c r="I183" s="86" t="s">
        <v>65</v>
      </c>
      <c r="J183" s="43" t="s">
        <v>6231</v>
      </c>
      <c r="K183" s="43">
        <v>16500000</v>
      </c>
      <c r="L183" s="85" t="s">
        <v>67</v>
      </c>
      <c r="M183" s="43" t="s">
        <v>6446</v>
      </c>
      <c r="N183" s="43">
        <v>85472349</v>
      </c>
      <c r="O183" s="91">
        <v>13</v>
      </c>
      <c r="P183" s="140">
        <v>45302</v>
      </c>
      <c r="Q183" s="87">
        <v>4518689382</v>
      </c>
      <c r="R183" s="284">
        <v>45310</v>
      </c>
      <c r="S183" s="43">
        <v>16500000</v>
      </c>
      <c r="T183" s="88" t="s">
        <v>203</v>
      </c>
      <c r="U183" s="43">
        <v>85449357</v>
      </c>
      <c r="V183" s="43" t="s">
        <v>5096</v>
      </c>
      <c r="W183" s="284">
        <v>45310</v>
      </c>
      <c r="X183" s="284">
        <v>45310</v>
      </c>
      <c r="Y183" s="94" t="s">
        <v>74</v>
      </c>
      <c r="Z183" s="138">
        <v>45457</v>
      </c>
      <c r="AA183" s="54">
        <f t="shared" si="10"/>
        <v>147</v>
      </c>
      <c r="AB183" s="87">
        <v>0</v>
      </c>
      <c r="AC183" s="286">
        <v>0</v>
      </c>
      <c r="AD183" s="87">
        <v>0</v>
      </c>
      <c r="AE183" s="140" t="s">
        <v>74</v>
      </c>
      <c r="AF183" s="54">
        <f t="shared" si="11"/>
        <v>0</v>
      </c>
      <c r="AG183" s="87">
        <v>0</v>
      </c>
      <c r="AH183" s="87">
        <v>0</v>
      </c>
      <c r="AI183" s="140" t="s">
        <v>74</v>
      </c>
      <c r="AJ183" s="88">
        <v>0</v>
      </c>
      <c r="AK183" s="92" t="s">
        <v>74</v>
      </c>
      <c r="AL183" s="92" t="s">
        <v>74</v>
      </c>
      <c r="AM183" s="54">
        <f t="shared" si="12"/>
        <v>0</v>
      </c>
      <c r="AN183" s="54">
        <f>+K183+AC183-AH183</f>
        <v>16500000</v>
      </c>
      <c r="AO183" s="88" t="s">
        <v>66</v>
      </c>
      <c r="AP183" s="43">
        <v>16500000</v>
      </c>
      <c r="AQ183" s="88" t="s">
        <v>85</v>
      </c>
      <c r="AR183" s="87">
        <v>0</v>
      </c>
      <c r="AS183" s="96" t="s">
        <v>74</v>
      </c>
      <c r="AT183" s="282">
        <v>11660000</v>
      </c>
      <c r="AU183" s="98">
        <f t="shared" si="13"/>
        <v>4840000</v>
      </c>
      <c r="AV183" s="241">
        <f t="shared" si="14"/>
        <v>0.70666666666666667</v>
      </c>
      <c r="AW183" s="140" t="s">
        <v>74</v>
      </c>
      <c r="AX183" s="88" t="s">
        <v>86</v>
      </c>
      <c r="AY183" s="43" t="s">
        <v>6445</v>
      </c>
      <c r="AZ183" s="85" t="s">
        <v>66</v>
      </c>
      <c r="BA183" s="85" t="s">
        <v>66</v>
      </c>
    </row>
    <row r="184" spans="2:53" x14ac:dyDescent="0.25">
      <c r="B184" s="85">
        <v>2024</v>
      </c>
      <c r="C184" s="85">
        <v>891780111</v>
      </c>
      <c r="D184" s="86" t="s">
        <v>64</v>
      </c>
      <c r="E184" s="44" t="s">
        <v>6444</v>
      </c>
      <c r="F184" s="87" t="s">
        <v>6443</v>
      </c>
      <c r="G184" s="196">
        <v>0</v>
      </c>
      <c r="H184" s="88" t="s">
        <v>72</v>
      </c>
      <c r="I184" s="86" t="s">
        <v>65</v>
      </c>
      <c r="J184" s="43" t="s">
        <v>6442</v>
      </c>
      <c r="K184" s="43">
        <v>15400000</v>
      </c>
      <c r="L184" s="85" t="s">
        <v>67</v>
      </c>
      <c r="M184" s="43" t="s">
        <v>6441</v>
      </c>
      <c r="N184" s="43">
        <v>1082872335</v>
      </c>
      <c r="O184" s="91">
        <v>13</v>
      </c>
      <c r="P184" s="140">
        <v>45302</v>
      </c>
      <c r="Q184" s="87">
        <v>4518689382</v>
      </c>
      <c r="R184" s="284">
        <v>45310</v>
      </c>
      <c r="S184" s="43">
        <v>15400000</v>
      </c>
      <c r="T184" s="88" t="s">
        <v>203</v>
      </c>
      <c r="U184" s="43">
        <v>84457182</v>
      </c>
      <c r="V184" s="43" t="s">
        <v>6030</v>
      </c>
      <c r="W184" s="284">
        <v>45310</v>
      </c>
      <c r="X184" s="284">
        <v>45310</v>
      </c>
      <c r="Y184" s="94" t="s">
        <v>74</v>
      </c>
      <c r="Z184" s="138">
        <v>45457</v>
      </c>
      <c r="AA184" s="54">
        <f t="shared" si="10"/>
        <v>147</v>
      </c>
      <c r="AB184" s="87">
        <v>0</v>
      </c>
      <c r="AC184" s="286">
        <v>0</v>
      </c>
      <c r="AD184" s="87">
        <v>0</v>
      </c>
      <c r="AE184" s="140" t="s">
        <v>74</v>
      </c>
      <c r="AF184" s="54">
        <f t="shared" si="11"/>
        <v>0</v>
      </c>
      <c r="AG184" s="87">
        <v>0</v>
      </c>
      <c r="AH184" s="87">
        <v>0</v>
      </c>
      <c r="AI184" s="140" t="s">
        <v>74</v>
      </c>
      <c r="AJ184" s="88">
        <v>0</v>
      </c>
      <c r="AK184" s="92" t="s">
        <v>74</v>
      </c>
      <c r="AL184" s="92" t="s">
        <v>74</v>
      </c>
      <c r="AM184" s="54">
        <f t="shared" si="12"/>
        <v>0</v>
      </c>
      <c r="AN184" s="54">
        <f>+K184+AC184-AH184</f>
        <v>15400000</v>
      </c>
      <c r="AO184" s="88" t="s">
        <v>66</v>
      </c>
      <c r="AP184" s="43">
        <v>15400000</v>
      </c>
      <c r="AQ184" s="88" t="s">
        <v>85</v>
      </c>
      <c r="AR184" s="87">
        <v>0</v>
      </c>
      <c r="AS184" s="96" t="s">
        <v>74</v>
      </c>
      <c r="AT184" s="282">
        <v>11000000</v>
      </c>
      <c r="AU184" s="98">
        <f t="shared" si="13"/>
        <v>4400000</v>
      </c>
      <c r="AV184" s="241">
        <f t="shared" si="14"/>
        <v>0.7142857142857143</v>
      </c>
      <c r="AW184" s="140" t="s">
        <v>74</v>
      </c>
      <c r="AX184" s="88" t="s">
        <v>86</v>
      </c>
      <c r="AY184" s="43" t="s">
        <v>6440</v>
      </c>
      <c r="AZ184" s="85" t="s">
        <v>66</v>
      </c>
      <c r="BA184" s="85" t="s">
        <v>66</v>
      </c>
    </row>
    <row r="185" spans="2:53" x14ac:dyDescent="0.25">
      <c r="B185" s="85">
        <v>2024</v>
      </c>
      <c r="C185" s="85">
        <v>891780111</v>
      </c>
      <c r="D185" s="86" t="s">
        <v>64</v>
      </c>
      <c r="E185" s="44" t="s">
        <v>6439</v>
      </c>
      <c r="F185" s="87" t="s">
        <v>6438</v>
      </c>
      <c r="G185" s="196">
        <v>0</v>
      </c>
      <c r="H185" s="88" t="s">
        <v>72</v>
      </c>
      <c r="I185" s="86" t="s">
        <v>65</v>
      </c>
      <c r="J185" s="43" t="s">
        <v>6437</v>
      </c>
      <c r="K185" s="43">
        <v>14800000</v>
      </c>
      <c r="L185" s="85" t="s">
        <v>67</v>
      </c>
      <c r="M185" s="43" t="s">
        <v>6436</v>
      </c>
      <c r="N185" s="43">
        <v>1083039682</v>
      </c>
      <c r="O185" s="91">
        <v>13</v>
      </c>
      <c r="P185" s="140">
        <v>45302</v>
      </c>
      <c r="Q185" s="87">
        <v>4518689382</v>
      </c>
      <c r="R185" s="284">
        <v>45310</v>
      </c>
      <c r="S185" s="43">
        <v>14800000</v>
      </c>
      <c r="T185" s="88" t="s">
        <v>203</v>
      </c>
      <c r="U185" s="43">
        <v>93400727</v>
      </c>
      <c r="V185" s="43" t="s">
        <v>4334</v>
      </c>
      <c r="W185" s="284">
        <v>45310</v>
      </c>
      <c r="X185" s="284">
        <v>45310</v>
      </c>
      <c r="Y185" s="94" t="s">
        <v>74</v>
      </c>
      <c r="Z185" s="138">
        <v>45457</v>
      </c>
      <c r="AA185" s="54">
        <f t="shared" si="10"/>
        <v>147</v>
      </c>
      <c r="AB185" s="87">
        <v>0</v>
      </c>
      <c r="AC185" s="286">
        <v>0</v>
      </c>
      <c r="AD185" s="87">
        <v>0</v>
      </c>
      <c r="AE185" s="140" t="s">
        <v>74</v>
      </c>
      <c r="AF185" s="54">
        <f t="shared" si="11"/>
        <v>0</v>
      </c>
      <c r="AG185" s="87">
        <v>0</v>
      </c>
      <c r="AH185" s="87">
        <v>0</v>
      </c>
      <c r="AI185" s="140" t="s">
        <v>74</v>
      </c>
      <c r="AJ185" s="88">
        <v>0</v>
      </c>
      <c r="AK185" s="92" t="s">
        <v>74</v>
      </c>
      <c r="AL185" s="92" t="s">
        <v>74</v>
      </c>
      <c r="AM185" s="54">
        <f t="shared" si="12"/>
        <v>0</v>
      </c>
      <c r="AN185" s="54">
        <f>+K185+AC185-AH185</f>
        <v>14800000</v>
      </c>
      <c r="AO185" s="88" t="s">
        <v>66</v>
      </c>
      <c r="AP185" s="43">
        <v>14800000</v>
      </c>
      <c r="AQ185" s="88" t="s">
        <v>85</v>
      </c>
      <c r="AR185" s="87">
        <v>0</v>
      </c>
      <c r="AS185" s="96" t="s">
        <v>74</v>
      </c>
      <c r="AT185" s="282">
        <v>10400000</v>
      </c>
      <c r="AU185" s="98">
        <f t="shared" si="13"/>
        <v>4400000</v>
      </c>
      <c r="AV185" s="241">
        <f t="shared" si="14"/>
        <v>0.70270270270270274</v>
      </c>
      <c r="AW185" s="140" t="s">
        <v>74</v>
      </c>
      <c r="AX185" s="88" t="s">
        <v>86</v>
      </c>
      <c r="AY185" s="43" t="s">
        <v>6435</v>
      </c>
      <c r="AZ185" s="85" t="s">
        <v>66</v>
      </c>
      <c r="BA185" s="85" t="s">
        <v>66</v>
      </c>
    </row>
    <row r="186" spans="2:53" x14ac:dyDescent="0.25">
      <c r="B186" s="85">
        <v>2024</v>
      </c>
      <c r="C186" s="85">
        <v>891780111</v>
      </c>
      <c r="D186" s="86" t="s">
        <v>64</v>
      </c>
      <c r="E186" s="44" t="s">
        <v>6434</v>
      </c>
      <c r="F186" s="87" t="s">
        <v>6433</v>
      </c>
      <c r="G186" s="196">
        <v>0</v>
      </c>
      <c r="H186" s="88" t="s">
        <v>72</v>
      </c>
      <c r="I186" s="86" t="s">
        <v>65</v>
      </c>
      <c r="J186" s="43" t="s">
        <v>6432</v>
      </c>
      <c r="K186" s="43">
        <v>15000000</v>
      </c>
      <c r="L186" s="85" t="s">
        <v>67</v>
      </c>
      <c r="M186" s="43" t="s">
        <v>6431</v>
      </c>
      <c r="N186" s="43">
        <v>1082921709</v>
      </c>
      <c r="O186" s="91">
        <v>13</v>
      </c>
      <c r="P186" s="140">
        <v>45302</v>
      </c>
      <c r="Q186" s="87">
        <v>4518689382</v>
      </c>
      <c r="R186" s="284">
        <v>45310</v>
      </c>
      <c r="S186" s="43">
        <v>15000000</v>
      </c>
      <c r="T186" s="88" t="s">
        <v>203</v>
      </c>
      <c r="U186" s="43">
        <v>72175281</v>
      </c>
      <c r="V186" s="43" t="s">
        <v>1822</v>
      </c>
      <c r="W186" s="284">
        <v>45310</v>
      </c>
      <c r="X186" s="284">
        <v>45310</v>
      </c>
      <c r="Y186" s="94" t="s">
        <v>74</v>
      </c>
      <c r="Z186" s="138">
        <v>45457</v>
      </c>
      <c r="AA186" s="54">
        <f t="shared" si="10"/>
        <v>147</v>
      </c>
      <c r="AB186" s="87">
        <v>0</v>
      </c>
      <c r="AC186" s="286">
        <v>0</v>
      </c>
      <c r="AD186" s="87">
        <v>0</v>
      </c>
      <c r="AE186" s="140" t="s">
        <v>74</v>
      </c>
      <c r="AF186" s="54">
        <f t="shared" si="11"/>
        <v>0</v>
      </c>
      <c r="AG186" s="87">
        <v>0</v>
      </c>
      <c r="AH186" s="87">
        <v>0</v>
      </c>
      <c r="AI186" s="140" t="s">
        <v>74</v>
      </c>
      <c r="AJ186" s="88">
        <v>0</v>
      </c>
      <c r="AK186" s="92" t="s">
        <v>74</v>
      </c>
      <c r="AL186" s="92" t="s">
        <v>74</v>
      </c>
      <c r="AM186" s="54">
        <f t="shared" si="12"/>
        <v>0</v>
      </c>
      <c r="AN186" s="54">
        <f>+K186+AC186-AH186</f>
        <v>15000000</v>
      </c>
      <c r="AO186" s="88" t="s">
        <v>66</v>
      </c>
      <c r="AP186" s="43">
        <v>15000000</v>
      </c>
      <c r="AQ186" s="88" t="s">
        <v>85</v>
      </c>
      <c r="AR186" s="87">
        <v>0</v>
      </c>
      <c r="AS186" s="96" t="s">
        <v>74</v>
      </c>
      <c r="AT186" s="282">
        <v>10600000</v>
      </c>
      <c r="AU186" s="98">
        <f t="shared" si="13"/>
        <v>4400000</v>
      </c>
      <c r="AV186" s="241">
        <f t="shared" si="14"/>
        <v>0.70666666666666667</v>
      </c>
      <c r="AW186" s="140" t="s">
        <v>74</v>
      </c>
      <c r="AX186" s="88" t="s">
        <v>86</v>
      </c>
      <c r="AY186" s="43" t="s">
        <v>6430</v>
      </c>
      <c r="AZ186" s="85" t="s">
        <v>66</v>
      </c>
      <c r="BA186" s="85" t="s">
        <v>66</v>
      </c>
    </row>
    <row r="187" spans="2:53" x14ac:dyDescent="0.25">
      <c r="B187" s="85">
        <v>2024</v>
      </c>
      <c r="C187" s="85">
        <v>891780111</v>
      </c>
      <c r="D187" s="86" t="s">
        <v>64</v>
      </c>
      <c r="E187" s="44" t="s">
        <v>6429</v>
      </c>
      <c r="F187" s="87" t="s">
        <v>6428</v>
      </c>
      <c r="G187" s="196">
        <v>0</v>
      </c>
      <c r="H187" s="88" t="s">
        <v>72</v>
      </c>
      <c r="I187" s="86" t="s">
        <v>65</v>
      </c>
      <c r="J187" s="43" t="s">
        <v>6427</v>
      </c>
      <c r="K187" s="43">
        <v>15000000</v>
      </c>
      <c r="L187" s="85" t="s">
        <v>67</v>
      </c>
      <c r="M187" s="43" t="s">
        <v>6426</v>
      </c>
      <c r="N187" s="43">
        <v>1082949085</v>
      </c>
      <c r="O187" s="91">
        <v>13</v>
      </c>
      <c r="P187" s="140">
        <v>45302</v>
      </c>
      <c r="Q187" s="87">
        <v>4518689382</v>
      </c>
      <c r="R187" s="284">
        <v>45310</v>
      </c>
      <c r="S187" s="43">
        <v>15000000</v>
      </c>
      <c r="T187" s="88" t="s">
        <v>203</v>
      </c>
      <c r="U187" s="43">
        <v>72175281</v>
      </c>
      <c r="V187" s="43" t="s">
        <v>1822</v>
      </c>
      <c r="W187" s="284">
        <v>45310</v>
      </c>
      <c r="X187" s="284">
        <v>45310</v>
      </c>
      <c r="Y187" s="94" t="s">
        <v>74</v>
      </c>
      <c r="Z187" s="138">
        <v>45457</v>
      </c>
      <c r="AA187" s="54">
        <f t="shared" si="10"/>
        <v>147</v>
      </c>
      <c r="AB187" s="87">
        <v>0</v>
      </c>
      <c r="AC187" s="286">
        <v>0</v>
      </c>
      <c r="AD187" s="87">
        <v>0</v>
      </c>
      <c r="AE187" s="140" t="s">
        <v>74</v>
      </c>
      <c r="AF187" s="54">
        <f t="shared" si="11"/>
        <v>0</v>
      </c>
      <c r="AG187" s="87">
        <v>0</v>
      </c>
      <c r="AH187" s="87">
        <v>0</v>
      </c>
      <c r="AI187" s="140" t="s">
        <v>74</v>
      </c>
      <c r="AJ187" s="88">
        <v>0</v>
      </c>
      <c r="AK187" s="92" t="s">
        <v>74</v>
      </c>
      <c r="AL187" s="92" t="s">
        <v>74</v>
      </c>
      <c r="AM187" s="54">
        <f t="shared" si="12"/>
        <v>0</v>
      </c>
      <c r="AN187" s="54">
        <f>+K187+AC187-AH187</f>
        <v>15000000</v>
      </c>
      <c r="AO187" s="88" t="s">
        <v>66</v>
      </c>
      <c r="AP187" s="43">
        <v>15000000</v>
      </c>
      <c r="AQ187" s="88" t="s">
        <v>85</v>
      </c>
      <c r="AR187" s="87">
        <v>0</v>
      </c>
      <c r="AS187" s="96" t="s">
        <v>74</v>
      </c>
      <c r="AT187" s="282">
        <v>10600000</v>
      </c>
      <c r="AU187" s="98">
        <f t="shared" si="13"/>
        <v>4400000</v>
      </c>
      <c r="AV187" s="241">
        <f t="shared" si="14"/>
        <v>0.70666666666666667</v>
      </c>
      <c r="AW187" s="140" t="s">
        <v>74</v>
      </c>
      <c r="AX187" s="88" t="s">
        <v>86</v>
      </c>
      <c r="AY187" s="43" t="s">
        <v>6425</v>
      </c>
      <c r="AZ187" s="85" t="s">
        <v>66</v>
      </c>
      <c r="BA187" s="85" t="s">
        <v>66</v>
      </c>
    </row>
    <row r="188" spans="2:53" x14ac:dyDescent="0.25">
      <c r="B188" s="85">
        <v>2024</v>
      </c>
      <c r="C188" s="85">
        <v>891780111</v>
      </c>
      <c r="D188" s="86" t="s">
        <v>64</v>
      </c>
      <c r="E188" s="88" t="s">
        <v>6424</v>
      </c>
      <c r="F188" s="87" t="s">
        <v>6423</v>
      </c>
      <c r="G188" s="196">
        <v>0</v>
      </c>
      <c r="H188" s="88" t="s">
        <v>72</v>
      </c>
      <c r="I188" s="86" t="s">
        <v>65</v>
      </c>
      <c r="J188" s="87" t="s">
        <v>6422</v>
      </c>
      <c r="K188" s="87">
        <v>15000000</v>
      </c>
      <c r="L188" s="85" t="s">
        <v>67</v>
      </c>
      <c r="M188" s="87" t="s">
        <v>6421</v>
      </c>
      <c r="N188" s="87">
        <v>1082952176</v>
      </c>
      <c r="O188" s="91">
        <v>13</v>
      </c>
      <c r="P188" s="140">
        <v>45302</v>
      </c>
      <c r="Q188" s="87">
        <v>4518689382</v>
      </c>
      <c r="R188" s="138">
        <v>45310</v>
      </c>
      <c r="S188" s="87">
        <v>15000000</v>
      </c>
      <c r="T188" s="88" t="s">
        <v>203</v>
      </c>
      <c r="U188" s="87">
        <v>85449357</v>
      </c>
      <c r="V188" s="87" t="s">
        <v>5096</v>
      </c>
      <c r="W188" s="138">
        <v>45310</v>
      </c>
      <c r="X188" s="138">
        <v>45310</v>
      </c>
      <c r="Y188" s="94" t="s">
        <v>74</v>
      </c>
      <c r="Z188" s="138">
        <v>45457</v>
      </c>
      <c r="AA188" s="93">
        <f t="shared" si="10"/>
        <v>147</v>
      </c>
      <c r="AB188" s="87">
        <v>1</v>
      </c>
      <c r="AC188" s="286">
        <v>1350000</v>
      </c>
      <c r="AD188" s="87">
        <v>0</v>
      </c>
      <c r="AE188" s="140" t="s">
        <v>74</v>
      </c>
      <c r="AF188" s="93">
        <f t="shared" si="11"/>
        <v>0</v>
      </c>
      <c r="AG188" s="87">
        <v>0</v>
      </c>
      <c r="AH188" s="87">
        <v>0</v>
      </c>
      <c r="AI188" s="140" t="s">
        <v>74</v>
      </c>
      <c r="AJ188" s="88">
        <v>0</v>
      </c>
      <c r="AK188" s="92" t="s">
        <v>74</v>
      </c>
      <c r="AL188" s="92" t="s">
        <v>74</v>
      </c>
      <c r="AM188" s="93">
        <f t="shared" si="12"/>
        <v>0</v>
      </c>
      <c r="AN188" s="93">
        <f>+K188+AC188-AH188</f>
        <v>16350000</v>
      </c>
      <c r="AO188" s="88" t="s">
        <v>66</v>
      </c>
      <c r="AP188" s="87">
        <v>15000000</v>
      </c>
      <c r="AQ188" s="88" t="s">
        <v>85</v>
      </c>
      <c r="AR188" s="87">
        <v>0</v>
      </c>
      <c r="AS188" s="96" t="s">
        <v>74</v>
      </c>
      <c r="AT188" s="282">
        <v>11500000</v>
      </c>
      <c r="AU188" s="126">
        <f t="shared" si="13"/>
        <v>4850000</v>
      </c>
      <c r="AV188" s="99">
        <f t="shared" si="14"/>
        <v>0.70336391437308865</v>
      </c>
      <c r="AW188" s="140" t="s">
        <v>74</v>
      </c>
      <c r="AX188" s="88" t="s">
        <v>86</v>
      </c>
      <c r="AY188" s="87" t="s">
        <v>6420</v>
      </c>
      <c r="AZ188" s="85" t="s">
        <v>66</v>
      </c>
      <c r="BA188" s="85" t="s">
        <v>66</v>
      </c>
    </row>
    <row r="189" spans="2:53" x14ac:dyDescent="0.25">
      <c r="B189" s="85">
        <v>2024</v>
      </c>
      <c r="C189" s="85">
        <v>891780111</v>
      </c>
      <c r="D189" s="86" t="s">
        <v>64</v>
      </c>
      <c r="E189" s="88" t="s">
        <v>6419</v>
      </c>
      <c r="F189" s="87" t="s">
        <v>6418</v>
      </c>
      <c r="G189" s="196">
        <v>0</v>
      </c>
      <c r="H189" s="88" t="s">
        <v>72</v>
      </c>
      <c r="I189" s="86" t="s">
        <v>65</v>
      </c>
      <c r="J189" s="87" t="s">
        <v>6417</v>
      </c>
      <c r="K189" s="87">
        <v>13417000</v>
      </c>
      <c r="L189" s="85" t="s">
        <v>67</v>
      </c>
      <c r="M189" s="87" t="s">
        <v>6416</v>
      </c>
      <c r="N189" s="87">
        <v>1082925612</v>
      </c>
      <c r="O189" s="91">
        <v>14</v>
      </c>
      <c r="P189" s="138">
        <v>45302</v>
      </c>
      <c r="Q189" s="87">
        <v>2126349000</v>
      </c>
      <c r="R189" s="138">
        <v>45310</v>
      </c>
      <c r="S189" s="87">
        <v>13417000</v>
      </c>
      <c r="T189" s="88" t="s">
        <v>203</v>
      </c>
      <c r="U189" s="87">
        <v>84457182</v>
      </c>
      <c r="V189" s="87" t="s">
        <v>6030</v>
      </c>
      <c r="W189" s="138">
        <v>45310</v>
      </c>
      <c r="X189" s="138">
        <v>45310</v>
      </c>
      <c r="Y189" s="94" t="s">
        <v>74</v>
      </c>
      <c r="Z189" s="138">
        <v>45457</v>
      </c>
      <c r="AA189" s="93">
        <f t="shared" si="10"/>
        <v>147</v>
      </c>
      <c r="AB189" s="87">
        <v>1</v>
      </c>
      <c r="AC189" s="286">
        <v>900000</v>
      </c>
      <c r="AD189" s="87">
        <v>0</v>
      </c>
      <c r="AE189" s="140" t="s">
        <v>74</v>
      </c>
      <c r="AF189" s="93">
        <f t="shared" si="11"/>
        <v>0</v>
      </c>
      <c r="AG189" s="87">
        <v>0</v>
      </c>
      <c r="AH189" s="87">
        <v>0</v>
      </c>
      <c r="AI189" s="140" t="s">
        <v>74</v>
      </c>
      <c r="AJ189" s="88">
        <v>0</v>
      </c>
      <c r="AK189" s="92" t="s">
        <v>74</v>
      </c>
      <c r="AL189" s="92" t="s">
        <v>74</v>
      </c>
      <c r="AM189" s="93">
        <f t="shared" si="12"/>
        <v>0</v>
      </c>
      <c r="AN189" s="93">
        <f>+K189+AC189-AH189</f>
        <v>14317000</v>
      </c>
      <c r="AO189" s="88" t="s">
        <v>66</v>
      </c>
      <c r="AP189" s="87">
        <v>13417000</v>
      </c>
      <c r="AQ189" s="88" t="s">
        <v>85</v>
      </c>
      <c r="AR189" s="87">
        <v>0</v>
      </c>
      <c r="AS189" s="96" t="s">
        <v>74</v>
      </c>
      <c r="AT189" s="282">
        <v>10350000</v>
      </c>
      <c r="AU189" s="126">
        <f t="shared" si="13"/>
        <v>3967000</v>
      </c>
      <c r="AV189" s="99">
        <f t="shared" si="14"/>
        <v>0.72291681218132287</v>
      </c>
      <c r="AW189" s="140" t="s">
        <v>74</v>
      </c>
      <c r="AX189" s="88" t="s">
        <v>86</v>
      </c>
      <c r="AY189" s="87" t="s">
        <v>6415</v>
      </c>
      <c r="AZ189" s="85" t="s">
        <v>66</v>
      </c>
      <c r="BA189" s="85" t="s">
        <v>66</v>
      </c>
    </row>
    <row r="190" spans="2:53" x14ac:dyDescent="0.25">
      <c r="B190" s="85">
        <v>2024</v>
      </c>
      <c r="C190" s="85">
        <v>891780111</v>
      </c>
      <c r="D190" s="86" t="s">
        <v>64</v>
      </c>
      <c r="E190" s="44" t="s">
        <v>6414</v>
      </c>
      <c r="F190" s="87" t="s">
        <v>6413</v>
      </c>
      <c r="G190" s="196">
        <v>0</v>
      </c>
      <c r="H190" s="88" t="s">
        <v>72</v>
      </c>
      <c r="I190" s="86" t="s">
        <v>65</v>
      </c>
      <c r="J190" s="43" t="s">
        <v>6412</v>
      </c>
      <c r="K190" s="43">
        <v>16400000</v>
      </c>
      <c r="L190" s="85" t="s">
        <v>67</v>
      </c>
      <c r="M190" s="43" t="s">
        <v>6411</v>
      </c>
      <c r="N190" s="43">
        <v>1143451176</v>
      </c>
      <c r="O190" s="91">
        <v>13</v>
      </c>
      <c r="P190" s="140">
        <v>45302</v>
      </c>
      <c r="Q190" s="87">
        <v>4518689382</v>
      </c>
      <c r="R190" s="284">
        <v>45310</v>
      </c>
      <c r="S190" s="43">
        <v>16400000</v>
      </c>
      <c r="T190" s="88" t="s">
        <v>203</v>
      </c>
      <c r="U190" s="43">
        <v>41947381</v>
      </c>
      <c r="V190" s="43" t="s">
        <v>4300</v>
      </c>
      <c r="W190" s="284">
        <v>45310</v>
      </c>
      <c r="X190" s="284">
        <v>45310</v>
      </c>
      <c r="Y190" s="94" t="s">
        <v>74</v>
      </c>
      <c r="Z190" s="138">
        <v>45457</v>
      </c>
      <c r="AA190" s="54">
        <f t="shared" si="10"/>
        <v>147</v>
      </c>
      <c r="AB190" s="87">
        <v>0</v>
      </c>
      <c r="AC190" s="286">
        <v>0</v>
      </c>
      <c r="AD190" s="87">
        <v>0</v>
      </c>
      <c r="AE190" s="140" t="s">
        <v>74</v>
      </c>
      <c r="AF190" s="54">
        <f t="shared" si="11"/>
        <v>0</v>
      </c>
      <c r="AG190" s="87">
        <v>0</v>
      </c>
      <c r="AH190" s="87">
        <v>0</v>
      </c>
      <c r="AI190" s="140" t="s">
        <v>74</v>
      </c>
      <c r="AJ190" s="88">
        <v>1</v>
      </c>
      <c r="AK190" s="92">
        <v>45334</v>
      </c>
      <c r="AL190" s="92" t="s">
        <v>74</v>
      </c>
      <c r="AM190" s="54" t="e">
        <f t="shared" si="12"/>
        <v>#VALUE!</v>
      </c>
      <c r="AN190" s="54">
        <f>+K190+AC190-AH190</f>
        <v>16400000</v>
      </c>
      <c r="AO190" s="88" t="s">
        <v>66</v>
      </c>
      <c r="AP190" s="43">
        <v>16400000</v>
      </c>
      <c r="AQ190" s="88" t="s">
        <v>85</v>
      </c>
      <c r="AR190" s="87">
        <v>0</v>
      </c>
      <c r="AS190" s="96" t="s">
        <v>74</v>
      </c>
      <c r="AT190" s="282">
        <v>4200000</v>
      </c>
      <c r="AU190" s="98">
        <f t="shared" si="13"/>
        <v>12200000</v>
      </c>
      <c r="AV190" s="241">
        <f t="shared" si="14"/>
        <v>0.25609756097560976</v>
      </c>
      <c r="AW190" s="140" t="s">
        <v>74</v>
      </c>
      <c r="AX190" s="88" t="s">
        <v>86</v>
      </c>
      <c r="AY190" s="43" t="s">
        <v>6410</v>
      </c>
      <c r="AZ190" s="85" t="s">
        <v>66</v>
      </c>
      <c r="BA190" s="85" t="s">
        <v>66</v>
      </c>
    </row>
    <row r="191" spans="2:53" x14ac:dyDescent="0.25">
      <c r="B191" s="85">
        <v>2024</v>
      </c>
      <c r="C191" s="85">
        <v>891780111</v>
      </c>
      <c r="D191" s="86" t="s">
        <v>64</v>
      </c>
      <c r="E191" s="44" t="s">
        <v>6409</v>
      </c>
      <c r="F191" s="87" t="s">
        <v>6408</v>
      </c>
      <c r="G191" s="196">
        <v>0</v>
      </c>
      <c r="H191" s="88" t="s">
        <v>72</v>
      </c>
      <c r="I191" s="86" t="s">
        <v>65</v>
      </c>
      <c r="J191" s="43" t="s">
        <v>6282</v>
      </c>
      <c r="K191" s="43">
        <v>16280000</v>
      </c>
      <c r="L191" s="85" t="s">
        <v>67</v>
      </c>
      <c r="M191" s="43" t="s">
        <v>6407</v>
      </c>
      <c r="N191" s="43">
        <v>85155379</v>
      </c>
      <c r="O191" s="91">
        <v>13</v>
      </c>
      <c r="P191" s="140">
        <v>45302</v>
      </c>
      <c r="Q191" s="87">
        <v>4518689382</v>
      </c>
      <c r="R191" s="284">
        <v>45310</v>
      </c>
      <c r="S191" s="43">
        <v>16280000</v>
      </c>
      <c r="T191" s="88" t="s">
        <v>203</v>
      </c>
      <c r="U191" s="43">
        <v>84457182</v>
      </c>
      <c r="V191" s="43" t="s">
        <v>6030</v>
      </c>
      <c r="W191" s="284">
        <v>45310</v>
      </c>
      <c r="X191" s="284">
        <v>45310</v>
      </c>
      <c r="Y191" s="94" t="s">
        <v>74</v>
      </c>
      <c r="Z191" s="138">
        <v>45457</v>
      </c>
      <c r="AA191" s="54">
        <f t="shared" si="10"/>
        <v>147</v>
      </c>
      <c r="AB191" s="87">
        <v>0</v>
      </c>
      <c r="AC191" s="286">
        <v>0</v>
      </c>
      <c r="AD191" s="87">
        <v>0</v>
      </c>
      <c r="AE191" s="140" t="s">
        <v>74</v>
      </c>
      <c r="AF191" s="54">
        <f t="shared" si="11"/>
        <v>0</v>
      </c>
      <c r="AG191" s="87">
        <v>0</v>
      </c>
      <c r="AH191" s="87">
        <v>0</v>
      </c>
      <c r="AI191" s="140" t="s">
        <v>74</v>
      </c>
      <c r="AJ191" s="88">
        <v>0</v>
      </c>
      <c r="AK191" s="92" t="s">
        <v>74</v>
      </c>
      <c r="AL191" s="92" t="s">
        <v>74</v>
      </c>
      <c r="AM191" s="54">
        <f t="shared" si="12"/>
        <v>0</v>
      </c>
      <c r="AN191" s="54">
        <f>+K191+AC191-AH191</f>
        <v>16280000</v>
      </c>
      <c r="AO191" s="88" t="s">
        <v>66</v>
      </c>
      <c r="AP191" s="43">
        <v>16280000</v>
      </c>
      <c r="AQ191" s="88" t="s">
        <v>85</v>
      </c>
      <c r="AR191" s="87">
        <v>0</v>
      </c>
      <c r="AS191" s="96" t="s">
        <v>74</v>
      </c>
      <c r="AT191" s="282">
        <v>11440000</v>
      </c>
      <c r="AU191" s="98">
        <f t="shared" si="13"/>
        <v>4840000</v>
      </c>
      <c r="AV191" s="241">
        <f t="shared" si="14"/>
        <v>0.70270270270270274</v>
      </c>
      <c r="AW191" s="140" t="s">
        <v>74</v>
      </c>
      <c r="AX191" s="88" t="s">
        <v>86</v>
      </c>
      <c r="AY191" s="43" t="s">
        <v>6406</v>
      </c>
      <c r="AZ191" s="85" t="s">
        <v>66</v>
      </c>
      <c r="BA191" s="85" t="s">
        <v>66</v>
      </c>
    </row>
    <row r="192" spans="2:53" x14ac:dyDescent="0.25">
      <c r="B192" s="85">
        <v>2024</v>
      </c>
      <c r="C192" s="85">
        <v>891780111</v>
      </c>
      <c r="D192" s="86" t="s">
        <v>64</v>
      </c>
      <c r="E192" s="88" t="s">
        <v>6405</v>
      </c>
      <c r="F192" s="87" t="s">
        <v>6404</v>
      </c>
      <c r="G192" s="196">
        <v>0</v>
      </c>
      <c r="H192" s="88" t="s">
        <v>72</v>
      </c>
      <c r="I192" s="86" t="s">
        <v>65</v>
      </c>
      <c r="J192" s="87" t="s">
        <v>6403</v>
      </c>
      <c r="K192" s="87">
        <v>15000000</v>
      </c>
      <c r="L192" s="85" t="s">
        <v>67</v>
      </c>
      <c r="M192" s="87" t="s">
        <v>6402</v>
      </c>
      <c r="N192" s="87">
        <v>1082908421</v>
      </c>
      <c r="O192" s="91">
        <v>13</v>
      </c>
      <c r="P192" s="140">
        <v>45302</v>
      </c>
      <c r="Q192" s="87">
        <v>4518689382</v>
      </c>
      <c r="R192" s="138">
        <v>45310</v>
      </c>
      <c r="S192" s="87">
        <v>15000000</v>
      </c>
      <c r="T192" s="88" t="s">
        <v>203</v>
      </c>
      <c r="U192" s="87">
        <v>85449357</v>
      </c>
      <c r="V192" s="87" t="s">
        <v>5096</v>
      </c>
      <c r="W192" s="138">
        <v>45310</v>
      </c>
      <c r="X192" s="138">
        <v>45310</v>
      </c>
      <c r="Y192" s="94" t="s">
        <v>74</v>
      </c>
      <c r="Z192" s="138">
        <v>45457</v>
      </c>
      <c r="AA192" s="93">
        <f t="shared" si="10"/>
        <v>147</v>
      </c>
      <c r="AB192" s="87">
        <v>1</v>
      </c>
      <c r="AC192" s="286">
        <v>1350000</v>
      </c>
      <c r="AD192" s="87">
        <v>0</v>
      </c>
      <c r="AE192" s="140" t="s">
        <v>74</v>
      </c>
      <c r="AF192" s="93">
        <f t="shared" si="11"/>
        <v>0</v>
      </c>
      <c r="AG192" s="87">
        <v>0</v>
      </c>
      <c r="AH192" s="87">
        <v>0</v>
      </c>
      <c r="AI192" s="140" t="s">
        <v>74</v>
      </c>
      <c r="AJ192" s="88">
        <v>0</v>
      </c>
      <c r="AK192" s="92" t="s">
        <v>74</v>
      </c>
      <c r="AL192" s="92" t="s">
        <v>74</v>
      </c>
      <c r="AM192" s="93">
        <f t="shared" si="12"/>
        <v>0</v>
      </c>
      <c r="AN192" s="93">
        <f>+K192+AC192-AH192</f>
        <v>16350000</v>
      </c>
      <c r="AO192" s="88" t="s">
        <v>66</v>
      </c>
      <c r="AP192" s="87">
        <v>15000000</v>
      </c>
      <c r="AQ192" s="88" t="s">
        <v>85</v>
      </c>
      <c r="AR192" s="87">
        <v>0</v>
      </c>
      <c r="AS192" s="96" t="s">
        <v>74</v>
      </c>
      <c r="AT192" s="282">
        <v>11500000</v>
      </c>
      <c r="AU192" s="126">
        <f t="shared" si="13"/>
        <v>4850000</v>
      </c>
      <c r="AV192" s="99">
        <f t="shared" si="14"/>
        <v>0.70336391437308865</v>
      </c>
      <c r="AW192" s="140" t="s">
        <v>74</v>
      </c>
      <c r="AX192" s="88" t="s">
        <v>86</v>
      </c>
      <c r="AY192" s="87" t="s">
        <v>6401</v>
      </c>
      <c r="AZ192" s="85" t="s">
        <v>66</v>
      </c>
      <c r="BA192" s="85" t="s">
        <v>66</v>
      </c>
    </row>
    <row r="193" spans="2:53" x14ac:dyDescent="0.25">
      <c r="B193" s="85">
        <v>2024</v>
      </c>
      <c r="C193" s="85">
        <v>891780111</v>
      </c>
      <c r="D193" s="86" t="s">
        <v>64</v>
      </c>
      <c r="E193" s="44" t="s">
        <v>6400</v>
      </c>
      <c r="F193" s="87" t="s">
        <v>6399</v>
      </c>
      <c r="G193" s="196">
        <v>0</v>
      </c>
      <c r="H193" s="88" t="s">
        <v>72</v>
      </c>
      <c r="I193" s="86" t="s">
        <v>65</v>
      </c>
      <c r="J193" s="43" t="s">
        <v>6398</v>
      </c>
      <c r="K193" s="43">
        <v>16500000</v>
      </c>
      <c r="L193" s="85" t="s">
        <v>67</v>
      </c>
      <c r="M193" s="43" t="s">
        <v>6397</v>
      </c>
      <c r="N193" s="43">
        <v>1082925821</v>
      </c>
      <c r="O193" s="91">
        <v>13</v>
      </c>
      <c r="P193" s="140">
        <v>45302</v>
      </c>
      <c r="Q193" s="87">
        <v>4518689382</v>
      </c>
      <c r="R193" s="284">
        <v>45310</v>
      </c>
      <c r="S193" s="43">
        <v>16500000</v>
      </c>
      <c r="T193" s="88" t="s">
        <v>203</v>
      </c>
      <c r="U193" s="43">
        <v>72175281</v>
      </c>
      <c r="V193" s="43" t="s">
        <v>1822</v>
      </c>
      <c r="W193" s="284">
        <v>45310</v>
      </c>
      <c r="X193" s="284">
        <v>45310</v>
      </c>
      <c r="Y193" s="94" t="s">
        <v>74</v>
      </c>
      <c r="Z193" s="138">
        <v>45457</v>
      </c>
      <c r="AA193" s="54">
        <f t="shared" si="10"/>
        <v>147</v>
      </c>
      <c r="AB193" s="87">
        <v>0</v>
      </c>
      <c r="AC193" s="286">
        <v>0</v>
      </c>
      <c r="AD193" s="87">
        <v>0</v>
      </c>
      <c r="AE193" s="140" t="s">
        <v>74</v>
      </c>
      <c r="AF193" s="54">
        <f t="shared" si="11"/>
        <v>0</v>
      </c>
      <c r="AG193" s="87">
        <v>0</v>
      </c>
      <c r="AH193" s="87">
        <v>0</v>
      </c>
      <c r="AI193" s="140" t="s">
        <v>74</v>
      </c>
      <c r="AJ193" s="88">
        <v>0</v>
      </c>
      <c r="AK193" s="92" t="s">
        <v>74</v>
      </c>
      <c r="AL193" s="92" t="s">
        <v>74</v>
      </c>
      <c r="AM193" s="54">
        <f t="shared" si="12"/>
        <v>0</v>
      </c>
      <c r="AN193" s="54">
        <f>+K193+AC193-AH193</f>
        <v>16500000</v>
      </c>
      <c r="AO193" s="88" t="s">
        <v>66</v>
      </c>
      <c r="AP193" s="43">
        <v>16500000</v>
      </c>
      <c r="AQ193" s="88" t="s">
        <v>85</v>
      </c>
      <c r="AR193" s="87">
        <v>0</v>
      </c>
      <c r="AS193" s="96" t="s">
        <v>74</v>
      </c>
      <c r="AT193" s="282">
        <v>11660000</v>
      </c>
      <c r="AU193" s="98">
        <f t="shared" si="13"/>
        <v>4840000</v>
      </c>
      <c r="AV193" s="241">
        <f t="shared" si="14"/>
        <v>0.70666666666666667</v>
      </c>
      <c r="AW193" s="140" t="s">
        <v>74</v>
      </c>
      <c r="AX193" s="88" t="s">
        <v>86</v>
      </c>
      <c r="AY193" s="43" t="s">
        <v>6396</v>
      </c>
      <c r="AZ193" s="85" t="s">
        <v>66</v>
      </c>
      <c r="BA193" s="85" t="s">
        <v>66</v>
      </c>
    </row>
    <row r="194" spans="2:53" x14ac:dyDescent="0.25">
      <c r="B194" s="85">
        <v>2024</v>
      </c>
      <c r="C194" s="85">
        <v>891780111</v>
      </c>
      <c r="D194" s="86" t="s">
        <v>64</v>
      </c>
      <c r="E194" s="44" t="s">
        <v>6395</v>
      </c>
      <c r="F194" s="87" t="s">
        <v>6394</v>
      </c>
      <c r="G194" s="196">
        <v>0</v>
      </c>
      <c r="H194" s="88" t="s">
        <v>72</v>
      </c>
      <c r="I194" s="86" t="s">
        <v>65</v>
      </c>
      <c r="J194" s="43" t="s">
        <v>6393</v>
      </c>
      <c r="K194" s="43">
        <v>13500000</v>
      </c>
      <c r="L194" s="85" t="s">
        <v>67</v>
      </c>
      <c r="M194" s="43" t="s">
        <v>6392</v>
      </c>
      <c r="N194" s="43">
        <v>57462117</v>
      </c>
      <c r="O194" s="91">
        <v>13</v>
      </c>
      <c r="P194" s="140">
        <v>45302</v>
      </c>
      <c r="Q194" s="87">
        <v>4518689382</v>
      </c>
      <c r="R194" s="284">
        <v>45310</v>
      </c>
      <c r="S194" s="43">
        <v>13500000</v>
      </c>
      <c r="T194" s="88" t="s">
        <v>203</v>
      </c>
      <c r="U194" s="43">
        <v>36694483</v>
      </c>
      <c r="V194" s="43" t="s">
        <v>4202</v>
      </c>
      <c r="W194" s="284">
        <v>45310</v>
      </c>
      <c r="X194" s="284">
        <v>45310</v>
      </c>
      <c r="Y194" s="94" t="s">
        <v>74</v>
      </c>
      <c r="Z194" s="138">
        <v>45457</v>
      </c>
      <c r="AA194" s="54">
        <f t="shared" si="10"/>
        <v>147</v>
      </c>
      <c r="AB194" s="87">
        <v>0</v>
      </c>
      <c r="AC194" s="286">
        <v>0</v>
      </c>
      <c r="AD194" s="87">
        <v>0</v>
      </c>
      <c r="AE194" s="140" t="s">
        <v>74</v>
      </c>
      <c r="AF194" s="54">
        <f t="shared" si="11"/>
        <v>0</v>
      </c>
      <c r="AG194" s="87">
        <v>0</v>
      </c>
      <c r="AH194" s="87">
        <v>0</v>
      </c>
      <c r="AI194" s="140" t="s">
        <v>74</v>
      </c>
      <c r="AJ194" s="88">
        <v>0</v>
      </c>
      <c r="AK194" s="92" t="s">
        <v>74</v>
      </c>
      <c r="AL194" s="92" t="s">
        <v>74</v>
      </c>
      <c r="AM194" s="54">
        <f t="shared" si="12"/>
        <v>0</v>
      </c>
      <c r="AN194" s="54">
        <f>+K194+AC194-AH194</f>
        <v>13500000</v>
      </c>
      <c r="AO194" s="88" t="s">
        <v>66</v>
      </c>
      <c r="AP194" s="43">
        <v>13500000</v>
      </c>
      <c r="AQ194" s="88" t="s">
        <v>85</v>
      </c>
      <c r="AR194" s="87">
        <v>0</v>
      </c>
      <c r="AS194" s="96" t="s">
        <v>74</v>
      </c>
      <c r="AT194" s="282">
        <v>6840000</v>
      </c>
      <c r="AU194" s="98">
        <f t="shared" si="13"/>
        <v>6660000</v>
      </c>
      <c r="AV194" s="241">
        <f t="shared" si="14"/>
        <v>0.50666666666666671</v>
      </c>
      <c r="AW194" s="140" t="s">
        <v>74</v>
      </c>
      <c r="AX194" s="88" t="s">
        <v>86</v>
      </c>
      <c r="AY194" s="43" t="s">
        <v>6391</v>
      </c>
      <c r="AZ194" s="85" t="s">
        <v>66</v>
      </c>
      <c r="BA194" s="85" t="s">
        <v>66</v>
      </c>
    </row>
    <row r="195" spans="2:53" x14ac:dyDescent="0.25">
      <c r="B195" s="85">
        <v>2024</v>
      </c>
      <c r="C195" s="85">
        <v>891780111</v>
      </c>
      <c r="D195" s="86" t="s">
        <v>64</v>
      </c>
      <c r="E195" s="44" t="s">
        <v>6390</v>
      </c>
      <c r="F195" s="87" t="s">
        <v>6389</v>
      </c>
      <c r="G195" s="196">
        <v>0</v>
      </c>
      <c r="H195" s="88" t="s">
        <v>72</v>
      </c>
      <c r="I195" s="86" t="s">
        <v>65</v>
      </c>
      <c r="J195" s="43" t="s">
        <v>6388</v>
      </c>
      <c r="K195" s="43">
        <v>19500000</v>
      </c>
      <c r="L195" s="85" t="s">
        <v>67</v>
      </c>
      <c r="M195" s="43" t="s">
        <v>6387</v>
      </c>
      <c r="N195" s="43">
        <v>1018414715</v>
      </c>
      <c r="O195" s="91">
        <v>13</v>
      </c>
      <c r="P195" s="140">
        <v>45302</v>
      </c>
      <c r="Q195" s="87">
        <v>4518689382</v>
      </c>
      <c r="R195" s="284">
        <v>45310</v>
      </c>
      <c r="S195" s="43">
        <v>19500000</v>
      </c>
      <c r="T195" s="88" t="s">
        <v>203</v>
      </c>
      <c r="U195" s="43">
        <v>72175281</v>
      </c>
      <c r="V195" s="43" t="s">
        <v>1822</v>
      </c>
      <c r="W195" s="284">
        <v>45310</v>
      </c>
      <c r="X195" s="284">
        <v>45310</v>
      </c>
      <c r="Y195" s="94" t="s">
        <v>74</v>
      </c>
      <c r="Z195" s="138">
        <v>45457</v>
      </c>
      <c r="AA195" s="54">
        <f t="shared" si="10"/>
        <v>147</v>
      </c>
      <c r="AB195" s="87">
        <v>0</v>
      </c>
      <c r="AC195" s="286">
        <v>0</v>
      </c>
      <c r="AD195" s="87">
        <v>0</v>
      </c>
      <c r="AE195" s="140" t="s">
        <v>74</v>
      </c>
      <c r="AF195" s="54">
        <f t="shared" si="11"/>
        <v>0</v>
      </c>
      <c r="AG195" s="87">
        <v>0</v>
      </c>
      <c r="AH195" s="87">
        <v>0</v>
      </c>
      <c r="AI195" s="140" t="s">
        <v>74</v>
      </c>
      <c r="AJ195" s="88">
        <v>0</v>
      </c>
      <c r="AK195" s="92" t="s">
        <v>74</v>
      </c>
      <c r="AL195" s="92" t="s">
        <v>74</v>
      </c>
      <c r="AM195" s="54">
        <f t="shared" si="12"/>
        <v>0</v>
      </c>
      <c r="AN195" s="54">
        <f>+K195+AC195-AH195</f>
        <v>19500000</v>
      </c>
      <c r="AO195" s="88" t="s">
        <v>66</v>
      </c>
      <c r="AP195" s="43">
        <v>19500000</v>
      </c>
      <c r="AQ195" s="88" t="s">
        <v>85</v>
      </c>
      <c r="AR195" s="87">
        <v>0</v>
      </c>
      <c r="AS195" s="96" t="s">
        <v>74</v>
      </c>
      <c r="AT195" s="282">
        <v>13780000</v>
      </c>
      <c r="AU195" s="98">
        <f t="shared" si="13"/>
        <v>5720000</v>
      </c>
      <c r="AV195" s="241">
        <f t="shared" si="14"/>
        <v>0.70666666666666667</v>
      </c>
      <c r="AW195" s="140" t="s">
        <v>74</v>
      </c>
      <c r="AX195" s="88" t="s">
        <v>86</v>
      </c>
      <c r="AY195" s="43" t="s">
        <v>6386</v>
      </c>
      <c r="AZ195" s="85" t="s">
        <v>66</v>
      </c>
      <c r="BA195" s="85" t="s">
        <v>66</v>
      </c>
    </row>
    <row r="196" spans="2:53" x14ac:dyDescent="0.25">
      <c r="B196" s="85">
        <v>2024</v>
      </c>
      <c r="C196" s="85">
        <v>891780111</v>
      </c>
      <c r="D196" s="86" t="s">
        <v>64</v>
      </c>
      <c r="E196" s="44" t="s">
        <v>6385</v>
      </c>
      <c r="F196" s="87" t="s">
        <v>6384</v>
      </c>
      <c r="G196" s="196">
        <v>0</v>
      </c>
      <c r="H196" s="88" t="s">
        <v>72</v>
      </c>
      <c r="I196" s="86" t="s">
        <v>65</v>
      </c>
      <c r="J196" s="43" t="s">
        <v>6383</v>
      </c>
      <c r="K196" s="43">
        <v>11480000</v>
      </c>
      <c r="L196" s="85" t="s">
        <v>67</v>
      </c>
      <c r="M196" s="43" t="s">
        <v>6382</v>
      </c>
      <c r="N196" s="43">
        <v>1007934124</v>
      </c>
      <c r="O196" s="91">
        <v>14</v>
      </c>
      <c r="P196" s="284">
        <v>45302</v>
      </c>
      <c r="Q196" s="43">
        <v>2126349000</v>
      </c>
      <c r="R196" s="284">
        <v>45310</v>
      </c>
      <c r="S196" s="43">
        <v>11480000</v>
      </c>
      <c r="T196" s="88" t="s">
        <v>203</v>
      </c>
      <c r="U196" s="43">
        <v>85459497</v>
      </c>
      <c r="V196" s="43" t="s">
        <v>1747</v>
      </c>
      <c r="W196" s="284">
        <v>45310</v>
      </c>
      <c r="X196" s="284">
        <v>45310</v>
      </c>
      <c r="Y196" s="94" t="s">
        <v>74</v>
      </c>
      <c r="Z196" s="138">
        <v>45457</v>
      </c>
      <c r="AA196" s="54">
        <f t="shared" si="10"/>
        <v>147</v>
      </c>
      <c r="AB196" s="87">
        <v>0</v>
      </c>
      <c r="AC196" s="286">
        <v>0</v>
      </c>
      <c r="AD196" s="87">
        <v>0</v>
      </c>
      <c r="AE196" s="140" t="s">
        <v>74</v>
      </c>
      <c r="AF196" s="54">
        <f t="shared" si="11"/>
        <v>0</v>
      </c>
      <c r="AG196" s="87">
        <v>0</v>
      </c>
      <c r="AH196" s="87">
        <v>0</v>
      </c>
      <c r="AI196" s="140" t="s">
        <v>74</v>
      </c>
      <c r="AJ196" s="88">
        <v>0</v>
      </c>
      <c r="AK196" s="92" t="s">
        <v>74</v>
      </c>
      <c r="AL196" s="92" t="s">
        <v>74</v>
      </c>
      <c r="AM196" s="54">
        <f t="shared" si="12"/>
        <v>0</v>
      </c>
      <c r="AN196" s="54">
        <f>+K196+AC196-AH196</f>
        <v>11480000</v>
      </c>
      <c r="AO196" s="88" t="s">
        <v>66</v>
      </c>
      <c r="AP196" s="43">
        <v>11480000</v>
      </c>
      <c r="AQ196" s="88" t="s">
        <v>85</v>
      </c>
      <c r="AR196" s="87">
        <v>0</v>
      </c>
      <c r="AS196" s="96" t="s">
        <v>74</v>
      </c>
      <c r="AT196" s="282">
        <v>8400000</v>
      </c>
      <c r="AU196" s="98">
        <f t="shared" si="13"/>
        <v>3080000</v>
      </c>
      <c r="AV196" s="241">
        <f t="shared" si="14"/>
        <v>0.73170731707317072</v>
      </c>
      <c r="AW196" s="140" t="s">
        <v>74</v>
      </c>
      <c r="AX196" s="88" t="s">
        <v>86</v>
      </c>
      <c r="AY196" s="43" t="s">
        <v>6381</v>
      </c>
      <c r="AZ196" s="85" t="s">
        <v>66</v>
      </c>
      <c r="BA196" s="85" t="s">
        <v>66</v>
      </c>
    </row>
    <row r="197" spans="2:53" x14ac:dyDescent="0.25">
      <c r="B197" s="85">
        <v>2024</v>
      </c>
      <c r="C197" s="85">
        <v>891780111</v>
      </c>
      <c r="D197" s="86" t="s">
        <v>64</v>
      </c>
      <c r="E197" s="44" t="s">
        <v>6380</v>
      </c>
      <c r="F197" s="87" t="s">
        <v>6379</v>
      </c>
      <c r="G197" s="196">
        <v>0</v>
      </c>
      <c r="H197" s="88" t="s">
        <v>72</v>
      </c>
      <c r="I197" s="86" t="s">
        <v>65</v>
      </c>
      <c r="J197" s="43" t="s">
        <v>6378</v>
      </c>
      <c r="K197" s="43">
        <v>16500000</v>
      </c>
      <c r="L197" s="85" t="s">
        <v>67</v>
      </c>
      <c r="M197" s="43" t="s">
        <v>6377</v>
      </c>
      <c r="N197" s="43">
        <v>85468611</v>
      </c>
      <c r="O197" s="91">
        <v>13</v>
      </c>
      <c r="P197" s="140">
        <v>45302</v>
      </c>
      <c r="Q197" s="87">
        <v>4518689382</v>
      </c>
      <c r="R197" s="284">
        <v>45313</v>
      </c>
      <c r="S197" s="43">
        <v>16500000</v>
      </c>
      <c r="T197" s="88" t="s">
        <v>203</v>
      </c>
      <c r="U197" s="43">
        <v>72175281</v>
      </c>
      <c r="V197" s="43" t="s">
        <v>1822</v>
      </c>
      <c r="W197" s="284">
        <v>45313</v>
      </c>
      <c r="X197" s="284">
        <v>45313</v>
      </c>
      <c r="Y197" s="94" t="s">
        <v>74</v>
      </c>
      <c r="Z197" s="138">
        <v>45457</v>
      </c>
      <c r="AA197" s="54">
        <f t="shared" si="10"/>
        <v>144</v>
      </c>
      <c r="AB197" s="87">
        <v>0</v>
      </c>
      <c r="AC197" s="286">
        <v>0</v>
      </c>
      <c r="AD197" s="87">
        <v>0</v>
      </c>
      <c r="AE197" s="140" t="s">
        <v>74</v>
      </c>
      <c r="AF197" s="54">
        <f t="shared" si="11"/>
        <v>0</v>
      </c>
      <c r="AG197" s="87">
        <v>0</v>
      </c>
      <c r="AH197" s="87">
        <v>0</v>
      </c>
      <c r="AI197" s="140" t="s">
        <v>74</v>
      </c>
      <c r="AJ197" s="88">
        <v>0</v>
      </c>
      <c r="AK197" s="92" t="s">
        <v>74</v>
      </c>
      <c r="AL197" s="92" t="s">
        <v>74</v>
      </c>
      <c r="AM197" s="54">
        <f t="shared" si="12"/>
        <v>0</v>
      </c>
      <c r="AN197" s="54">
        <f>+K197+AC197-AH197</f>
        <v>16500000</v>
      </c>
      <c r="AO197" s="88" t="s">
        <v>66</v>
      </c>
      <c r="AP197" s="43">
        <v>16500000</v>
      </c>
      <c r="AQ197" s="88" t="s">
        <v>85</v>
      </c>
      <c r="AR197" s="87">
        <v>0</v>
      </c>
      <c r="AS197" s="96" t="s">
        <v>74</v>
      </c>
      <c r="AT197" s="282">
        <v>11660000</v>
      </c>
      <c r="AU197" s="98">
        <f t="shared" si="13"/>
        <v>4840000</v>
      </c>
      <c r="AV197" s="241">
        <f t="shared" si="14"/>
        <v>0.70666666666666667</v>
      </c>
      <c r="AW197" s="140" t="s">
        <v>74</v>
      </c>
      <c r="AX197" s="88" t="s">
        <v>86</v>
      </c>
      <c r="AY197" s="43" t="s">
        <v>6376</v>
      </c>
      <c r="AZ197" s="85" t="s">
        <v>66</v>
      </c>
      <c r="BA197" s="85" t="s">
        <v>66</v>
      </c>
    </row>
    <row r="198" spans="2:53" x14ac:dyDescent="0.25">
      <c r="B198" s="85">
        <v>2024</v>
      </c>
      <c r="C198" s="85">
        <v>891780111</v>
      </c>
      <c r="D198" s="86" t="s">
        <v>64</v>
      </c>
      <c r="E198" s="44" t="s">
        <v>6375</v>
      </c>
      <c r="F198" s="87" t="s">
        <v>6374</v>
      </c>
      <c r="G198" s="196">
        <v>0</v>
      </c>
      <c r="H198" s="88" t="s">
        <v>72</v>
      </c>
      <c r="I198" s="86" t="s">
        <v>65</v>
      </c>
      <c r="J198" s="43" t="s">
        <v>6373</v>
      </c>
      <c r="K198" s="43">
        <v>6800000</v>
      </c>
      <c r="L198" s="85" t="s">
        <v>67</v>
      </c>
      <c r="M198" s="43" t="s">
        <v>4270</v>
      </c>
      <c r="N198" s="43">
        <v>1114816077</v>
      </c>
      <c r="O198" s="43">
        <v>50</v>
      </c>
      <c r="P198" s="284">
        <v>45306</v>
      </c>
      <c r="Q198" s="43">
        <v>318249309.38</v>
      </c>
      <c r="R198" s="284">
        <v>45313</v>
      </c>
      <c r="S198" s="43">
        <v>6800000</v>
      </c>
      <c r="T198" s="88" t="s">
        <v>203</v>
      </c>
      <c r="U198" s="43">
        <v>1082870070</v>
      </c>
      <c r="V198" s="43" t="s">
        <v>4243</v>
      </c>
      <c r="W198" s="284">
        <v>45313</v>
      </c>
      <c r="X198" s="284">
        <v>45313</v>
      </c>
      <c r="Y198" s="94" t="s">
        <v>74</v>
      </c>
      <c r="Z198" s="284">
        <v>45351</v>
      </c>
      <c r="AA198" s="54">
        <f t="shared" si="10"/>
        <v>38</v>
      </c>
      <c r="AB198" s="87">
        <v>0</v>
      </c>
      <c r="AC198" s="286">
        <v>0</v>
      </c>
      <c r="AD198" s="87">
        <v>0</v>
      </c>
      <c r="AE198" s="140" t="s">
        <v>74</v>
      </c>
      <c r="AF198" s="54">
        <f t="shared" si="11"/>
        <v>0</v>
      </c>
      <c r="AG198" s="87">
        <v>0</v>
      </c>
      <c r="AH198" s="87">
        <v>0</v>
      </c>
      <c r="AI198" s="140" t="s">
        <v>74</v>
      </c>
      <c r="AJ198" s="88">
        <v>0</v>
      </c>
      <c r="AK198" s="92" t="s">
        <v>74</v>
      </c>
      <c r="AL198" s="92" t="s">
        <v>74</v>
      </c>
      <c r="AM198" s="54">
        <f t="shared" si="12"/>
        <v>0</v>
      </c>
      <c r="AN198" s="54">
        <f>+K198+AC198-AH198</f>
        <v>6800000</v>
      </c>
      <c r="AO198" s="88" t="s">
        <v>66</v>
      </c>
      <c r="AP198" s="43">
        <v>6800000</v>
      </c>
      <c r="AQ198" s="88" t="s">
        <v>85</v>
      </c>
      <c r="AR198" s="87">
        <v>0</v>
      </c>
      <c r="AS198" s="96" t="s">
        <v>74</v>
      </c>
      <c r="AT198" s="282">
        <v>6800000</v>
      </c>
      <c r="AU198" s="98">
        <f t="shared" si="13"/>
        <v>0</v>
      </c>
      <c r="AV198" s="241">
        <f t="shared" si="14"/>
        <v>1</v>
      </c>
      <c r="AW198" s="140" t="s">
        <v>74</v>
      </c>
      <c r="AX198" s="88" t="s">
        <v>156</v>
      </c>
      <c r="AY198" s="43" t="s">
        <v>6372</v>
      </c>
      <c r="AZ198" s="85" t="s">
        <v>66</v>
      </c>
      <c r="BA198" s="85" t="s">
        <v>66</v>
      </c>
    </row>
    <row r="199" spans="2:53" x14ac:dyDescent="0.25">
      <c r="B199" s="85">
        <v>2024</v>
      </c>
      <c r="C199" s="85">
        <v>891780111</v>
      </c>
      <c r="D199" s="86" t="s">
        <v>64</v>
      </c>
      <c r="E199" s="44" t="s">
        <v>6371</v>
      </c>
      <c r="F199" s="87" t="s">
        <v>6370</v>
      </c>
      <c r="G199" s="196">
        <v>0</v>
      </c>
      <c r="H199" s="88" t="s">
        <v>72</v>
      </c>
      <c r="I199" s="86" t="s">
        <v>65</v>
      </c>
      <c r="J199" s="43" t="s">
        <v>6369</v>
      </c>
      <c r="K199" s="43">
        <v>5750000</v>
      </c>
      <c r="L199" s="85" t="s">
        <v>67</v>
      </c>
      <c r="M199" s="43" t="s">
        <v>4248</v>
      </c>
      <c r="N199" s="43">
        <v>1083014411</v>
      </c>
      <c r="O199" s="43">
        <v>50</v>
      </c>
      <c r="P199" s="284">
        <v>45306</v>
      </c>
      <c r="Q199" s="43">
        <v>318249309.38</v>
      </c>
      <c r="R199" s="284">
        <v>45313</v>
      </c>
      <c r="S199" s="43">
        <v>5750000</v>
      </c>
      <c r="T199" s="88" t="s">
        <v>203</v>
      </c>
      <c r="U199" s="43">
        <v>1082870070</v>
      </c>
      <c r="V199" s="43" t="s">
        <v>4243</v>
      </c>
      <c r="W199" s="284">
        <v>45313</v>
      </c>
      <c r="X199" s="284">
        <v>45313</v>
      </c>
      <c r="Y199" s="94" t="s">
        <v>74</v>
      </c>
      <c r="Z199" s="284">
        <v>45351</v>
      </c>
      <c r="AA199" s="54">
        <f t="shared" si="10"/>
        <v>38</v>
      </c>
      <c r="AB199" s="87">
        <v>0</v>
      </c>
      <c r="AC199" s="286">
        <v>0</v>
      </c>
      <c r="AD199" s="87">
        <v>0</v>
      </c>
      <c r="AE199" s="140" t="s">
        <v>74</v>
      </c>
      <c r="AF199" s="54">
        <f t="shared" si="11"/>
        <v>0</v>
      </c>
      <c r="AG199" s="87">
        <v>0</v>
      </c>
      <c r="AH199" s="87">
        <v>0</v>
      </c>
      <c r="AI199" s="140" t="s">
        <v>74</v>
      </c>
      <c r="AJ199" s="88">
        <v>0</v>
      </c>
      <c r="AK199" s="92" t="s">
        <v>74</v>
      </c>
      <c r="AL199" s="92" t="s">
        <v>74</v>
      </c>
      <c r="AM199" s="54">
        <f t="shared" si="12"/>
        <v>0</v>
      </c>
      <c r="AN199" s="54">
        <f>+K199+AC199-AH199</f>
        <v>5750000</v>
      </c>
      <c r="AO199" s="88" t="s">
        <v>66</v>
      </c>
      <c r="AP199" s="43">
        <v>5750000</v>
      </c>
      <c r="AQ199" s="88" t="s">
        <v>85</v>
      </c>
      <c r="AR199" s="87">
        <v>0</v>
      </c>
      <c r="AS199" s="96" t="s">
        <v>74</v>
      </c>
      <c r="AT199" s="282">
        <v>5750000</v>
      </c>
      <c r="AU199" s="98">
        <f t="shared" si="13"/>
        <v>0</v>
      </c>
      <c r="AV199" s="241">
        <f t="shared" si="14"/>
        <v>1</v>
      </c>
      <c r="AW199" s="140" t="s">
        <v>74</v>
      </c>
      <c r="AX199" s="88" t="s">
        <v>156</v>
      </c>
      <c r="AY199" s="43" t="s">
        <v>6368</v>
      </c>
      <c r="AZ199" s="85" t="s">
        <v>66</v>
      </c>
      <c r="BA199" s="85" t="s">
        <v>66</v>
      </c>
    </row>
    <row r="200" spans="2:53" x14ac:dyDescent="0.25">
      <c r="B200" s="85">
        <v>2024</v>
      </c>
      <c r="C200" s="85">
        <v>891780111</v>
      </c>
      <c r="D200" s="86" t="s">
        <v>64</v>
      </c>
      <c r="E200" s="44" t="s">
        <v>6367</v>
      </c>
      <c r="F200" s="87" t="s">
        <v>6366</v>
      </c>
      <c r="G200" s="196">
        <v>0</v>
      </c>
      <c r="H200" s="88" t="s">
        <v>72</v>
      </c>
      <c r="I200" s="86" t="s">
        <v>65</v>
      </c>
      <c r="J200" s="43" t="s">
        <v>6365</v>
      </c>
      <c r="K200" s="43">
        <v>7000000</v>
      </c>
      <c r="L200" s="85" t="s">
        <v>67</v>
      </c>
      <c r="M200" s="43" t="s">
        <v>4278</v>
      </c>
      <c r="N200" s="43">
        <v>1143224044</v>
      </c>
      <c r="O200" s="43">
        <v>50</v>
      </c>
      <c r="P200" s="284">
        <v>45306</v>
      </c>
      <c r="Q200" s="43">
        <v>318249309.38</v>
      </c>
      <c r="R200" s="284">
        <v>45313</v>
      </c>
      <c r="S200" s="43">
        <v>7000000</v>
      </c>
      <c r="T200" s="88" t="s">
        <v>203</v>
      </c>
      <c r="U200" s="43">
        <v>1082870070</v>
      </c>
      <c r="V200" s="43" t="s">
        <v>4243</v>
      </c>
      <c r="W200" s="284">
        <v>45313</v>
      </c>
      <c r="X200" s="284">
        <v>45313</v>
      </c>
      <c r="Y200" s="94" t="s">
        <v>74</v>
      </c>
      <c r="Z200" s="284">
        <v>45351</v>
      </c>
      <c r="AA200" s="54">
        <f t="shared" ref="AA200:AA263" si="15">+IF(Y200="1800-01-01",Z200-X200,Z200-Y200)</f>
        <v>38</v>
      </c>
      <c r="AB200" s="87">
        <v>0</v>
      </c>
      <c r="AC200" s="286">
        <v>0</v>
      </c>
      <c r="AD200" s="87">
        <v>0</v>
      </c>
      <c r="AE200" s="140" t="s">
        <v>74</v>
      </c>
      <c r="AF200" s="54">
        <f t="shared" ref="AF200:AF263" si="16">+IF(AE200="1800-01-01",0,AE200-Z200)</f>
        <v>0</v>
      </c>
      <c r="AG200" s="87">
        <v>0</v>
      </c>
      <c r="AH200" s="87">
        <v>0</v>
      </c>
      <c r="AI200" s="140" t="s">
        <v>74</v>
      </c>
      <c r="AJ200" s="88">
        <v>0</v>
      </c>
      <c r="AK200" s="92" t="s">
        <v>74</v>
      </c>
      <c r="AL200" s="92" t="s">
        <v>74</v>
      </c>
      <c r="AM200" s="54">
        <f t="shared" ref="AM200:AM263" si="17">+IF(AK200="1800-01-01",0,AL200-AK200)</f>
        <v>0</v>
      </c>
      <c r="AN200" s="54">
        <f>+K200+AC200-AH200</f>
        <v>7000000</v>
      </c>
      <c r="AO200" s="88" t="s">
        <v>66</v>
      </c>
      <c r="AP200" s="43">
        <v>7000000</v>
      </c>
      <c r="AQ200" s="88" t="s">
        <v>85</v>
      </c>
      <c r="AR200" s="87">
        <v>0</v>
      </c>
      <c r="AS200" s="96" t="s">
        <v>74</v>
      </c>
      <c r="AT200" s="282">
        <v>7000000</v>
      </c>
      <c r="AU200" s="98">
        <f t="shared" ref="AU200:AU263" si="18">AN200-AT200</f>
        <v>0</v>
      </c>
      <c r="AV200" s="241">
        <f t="shared" ref="AV200:AV263" si="19">+IFERROR(AT200/AN200,"_")</f>
        <v>1</v>
      </c>
      <c r="AW200" s="140" t="s">
        <v>74</v>
      </c>
      <c r="AX200" s="88" t="s">
        <v>156</v>
      </c>
      <c r="AY200" s="43" t="s">
        <v>6364</v>
      </c>
      <c r="AZ200" s="85" t="s">
        <v>66</v>
      </c>
      <c r="BA200" s="85" t="s">
        <v>66</v>
      </c>
    </row>
    <row r="201" spans="2:53" x14ac:dyDescent="0.25">
      <c r="B201" s="85">
        <v>2024</v>
      </c>
      <c r="C201" s="85">
        <v>891780111</v>
      </c>
      <c r="D201" s="86" t="s">
        <v>64</v>
      </c>
      <c r="E201" s="44" t="s">
        <v>6363</v>
      </c>
      <c r="F201" s="87" t="s">
        <v>6362</v>
      </c>
      <c r="G201" s="196">
        <v>0</v>
      </c>
      <c r="H201" s="88" t="s">
        <v>72</v>
      </c>
      <c r="I201" s="86" t="s">
        <v>65</v>
      </c>
      <c r="J201" s="43" t="s">
        <v>4245</v>
      </c>
      <c r="K201" s="43">
        <v>6800000</v>
      </c>
      <c r="L201" s="85" t="s">
        <v>67</v>
      </c>
      <c r="M201" s="43" t="s">
        <v>4244</v>
      </c>
      <c r="N201" s="43">
        <v>1082909211</v>
      </c>
      <c r="O201" s="43">
        <v>50</v>
      </c>
      <c r="P201" s="284">
        <v>45306</v>
      </c>
      <c r="Q201" s="43">
        <v>318249309.38</v>
      </c>
      <c r="R201" s="284">
        <v>45313</v>
      </c>
      <c r="S201" s="43">
        <v>6800000</v>
      </c>
      <c r="T201" s="88" t="s">
        <v>203</v>
      </c>
      <c r="U201" s="43">
        <v>1082870070</v>
      </c>
      <c r="V201" s="43" t="s">
        <v>4243</v>
      </c>
      <c r="W201" s="284">
        <v>45313</v>
      </c>
      <c r="X201" s="284">
        <v>45313</v>
      </c>
      <c r="Y201" s="94" t="s">
        <v>74</v>
      </c>
      <c r="Z201" s="284">
        <v>45351</v>
      </c>
      <c r="AA201" s="54">
        <f t="shared" si="15"/>
        <v>38</v>
      </c>
      <c r="AB201" s="87">
        <v>0</v>
      </c>
      <c r="AC201" s="286">
        <v>0</v>
      </c>
      <c r="AD201" s="87">
        <v>0</v>
      </c>
      <c r="AE201" s="140" t="s">
        <v>74</v>
      </c>
      <c r="AF201" s="54">
        <f t="shared" si="16"/>
        <v>0</v>
      </c>
      <c r="AG201" s="87">
        <v>0</v>
      </c>
      <c r="AH201" s="87">
        <v>0</v>
      </c>
      <c r="AI201" s="140" t="s">
        <v>74</v>
      </c>
      <c r="AJ201" s="88">
        <v>0</v>
      </c>
      <c r="AK201" s="92" t="s">
        <v>74</v>
      </c>
      <c r="AL201" s="92" t="s">
        <v>74</v>
      </c>
      <c r="AM201" s="54">
        <f t="shared" si="17"/>
        <v>0</v>
      </c>
      <c r="AN201" s="54">
        <f>+K201+AC201-AH201</f>
        <v>6800000</v>
      </c>
      <c r="AO201" s="88" t="s">
        <v>66</v>
      </c>
      <c r="AP201" s="43">
        <v>6800000</v>
      </c>
      <c r="AQ201" s="88" t="s">
        <v>85</v>
      </c>
      <c r="AR201" s="87">
        <v>0</v>
      </c>
      <c r="AS201" s="96" t="s">
        <v>74</v>
      </c>
      <c r="AT201" s="282">
        <v>6800000</v>
      </c>
      <c r="AU201" s="98">
        <f t="shared" si="18"/>
        <v>0</v>
      </c>
      <c r="AV201" s="241">
        <f t="shared" si="19"/>
        <v>1</v>
      </c>
      <c r="AW201" s="140" t="s">
        <v>74</v>
      </c>
      <c r="AX201" s="88" t="s">
        <v>156</v>
      </c>
      <c r="AY201" s="43" t="s">
        <v>6361</v>
      </c>
      <c r="AZ201" s="85" t="s">
        <v>66</v>
      </c>
      <c r="BA201" s="85" t="s">
        <v>66</v>
      </c>
    </row>
    <row r="202" spans="2:53" x14ac:dyDescent="0.25">
      <c r="B202" s="85">
        <v>2024</v>
      </c>
      <c r="C202" s="85">
        <v>891780111</v>
      </c>
      <c r="D202" s="86" t="s">
        <v>64</v>
      </c>
      <c r="E202" s="44" t="s">
        <v>6360</v>
      </c>
      <c r="F202" s="87" t="s">
        <v>6359</v>
      </c>
      <c r="G202" s="196">
        <v>0</v>
      </c>
      <c r="H202" s="88" t="s">
        <v>72</v>
      </c>
      <c r="I202" s="86" t="s">
        <v>65</v>
      </c>
      <c r="J202" s="43" t="s">
        <v>4286</v>
      </c>
      <c r="K202" s="43">
        <v>5000000</v>
      </c>
      <c r="L202" s="85" t="s">
        <v>67</v>
      </c>
      <c r="M202" s="43" t="s">
        <v>4285</v>
      </c>
      <c r="N202" s="43">
        <v>1052983008</v>
      </c>
      <c r="O202" s="43">
        <v>50</v>
      </c>
      <c r="P202" s="284">
        <v>45306</v>
      </c>
      <c r="Q202" s="43">
        <v>318249309.38</v>
      </c>
      <c r="R202" s="284">
        <v>45313</v>
      </c>
      <c r="S202" s="43">
        <v>5000000</v>
      </c>
      <c r="T202" s="88" t="s">
        <v>203</v>
      </c>
      <c r="U202" s="43">
        <v>1082870070</v>
      </c>
      <c r="V202" s="43" t="s">
        <v>4243</v>
      </c>
      <c r="W202" s="284">
        <v>45313</v>
      </c>
      <c r="X202" s="284">
        <v>45313</v>
      </c>
      <c r="Y202" s="94" t="s">
        <v>74</v>
      </c>
      <c r="Z202" s="284">
        <v>45351</v>
      </c>
      <c r="AA202" s="54">
        <f t="shared" si="15"/>
        <v>38</v>
      </c>
      <c r="AB202" s="87">
        <v>0</v>
      </c>
      <c r="AC202" s="286">
        <v>0</v>
      </c>
      <c r="AD202" s="87">
        <v>0</v>
      </c>
      <c r="AE202" s="140" t="s">
        <v>74</v>
      </c>
      <c r="AF202" s="54">
        <f t="shared" si="16"/>
        <v>0</v>
      </c>
      <c r="AG202" s="87">
        <v>0</v>
      </c>
      <c r="AH202" s="87">
        <v>0</v>
      </c>
      <c r="AI202" s="140" t="s">
        <v>74</v>
      </c>
      <c r="AJ202" s="88">
        <v>0</v>
      </c>
      <c r="AK202" s="92" t="s">
        <v>74</v>
      </c>
      <c r="AL202" s="92" t="s">
        <v>74</v>
      </c>
      <c r="AM202" s="54">
        <f t="shared" si="17"/>
        <v>0</v>
      </c>
      <c r="AN202" s="54">
        <f>+K202+AC202-AH202</f>
        <v>5000000</v>
      </c>
      <c r="AO202" s="88" t="s">
        <v>66</v>
      </c>
      <c r="AP202" s="43">
        <v>5000000</v>
      </c>
      <c r="AQ202" s="88" t="s">
        <v>85</v>
      </c>
      <c r="AR202" s="87">
        <v>0</v>
      </c>
      <c r="AS202" s="96" t="s">
        <v>74</v>
      </c>
      <c r="AT202" s="282">
        <v>5000000</v>
      </c>
      <c r="AU202" s="98">
        <f t="shared" si="18"/>
        <v>0</v>
      </c>
      <c r="AV202" s="241">
        <f t="shared" si="19"/>
        <v>1</v>
      </c>
      <c r="AW202" s="140" t="s">
        <v>74</v>
      </c>
      <c r="AX202" s="88" t="s">
        <v>156</v>
      </c>
      <c r="AY202" s="43" t="s">
        <v>6358</v>
      </c>
      <c r="AZ202" s="85" t="s">
        <v>66</v>
      </c>
      <c r="BA202" s="85" t="s">
        <v>66</v>
      </c>
    </row>
    <row r="203" spans="2:53" x14ac:dyDescent="0.25">
      <c r="B203" s="85">
        <v>2024</v>
      </c>
      <c r="C203" s="85">
        <v>891780111</v>
      </c>
      <c r="D203" s="86" t="s">
        <v>64</v>
      </c>
      <c r="E203" s="44" t="s">
        <v>6357</v>
      </c>
      <c r="F203" s="87" t="s">
        <v>6356</v>
      </c>
      <c r="G203" s="196">
        <v>0</v>
      </c>
      <c r="H203" s="88" t="s">
        <v>72</v>
      </c>
      <c r="I203" s="86" t="s">
        <v>65</v>
      </c>
      <c r="J203" s="43" t="s">
        <v>4263</v>
      </c>
      <c r="K203" s="43">
        <v>4800000</v>
      </c>
      <c r="L203" s="85" t="s">
        <v>67</v>
      </c>
      <c r="M203" s="43" t="s">
        <v>3294</v>
      </c>
      <c r="N203" s="43">
        <v>33224219</v>
      </c>
      <c r="O203" s="43">
        <v>50</v>
      </c>
      <c r="P203" s="284">
        <v>45306</v>
      </c>
      <c r="Q203" s="43">
        <v>318249309.38</v>
      </c>
      <c r="R203" s="284">
        <v>45313</v>
      </c>
      <c r="S203" s="43">
        <v>4800000</v>
      </c>
      <c r="T203" s="88" t="s">
        <v>203</v>
      </c>
      <c r="U203" s="43">
        <v>1082870070</v>
      </c>
      <c r="V203" s="43" t="s">
        <v>4243</v>
      </c>
      <c r="W203" s="284">
        <v>45313</v>
      </c>
      <c r="X203" s="284">
        <v>45313</v>
      </c>
      <c r="Y203" s="94" t="s">
        <v>74</v>
      </c>
      <c r="Z203" s="284">
        <v>45351</v>
      </c>
      <c r="AA203" s="54">
        <f t="shared" si="15"/>
        <v>38</v>
      </c>
      <c r="AB203" s="87">
        <v>0</v>
      </c>
      <c r="AC203" s="286">
        <v>0</v>
      </c>
      <c r="AD203" s="87">
        <v>0</v>
      </c>
      <c r="AE203" s="140" t="s">
        <v>74</v>
      </c>
      <c r="AF203" s="54">
        <f t="shared" si="16"/>
        <v>0</v>
      </c>
      <c r="AG203" s="87">
        <v>0</v>
      </c>
      <c r="AH203" s="87">
        <v>0</v>
      </c>
      <c r="AI203" s="140" t="s">
        <v>74</v>
      </c>
      <c r="AJ203" s="88">
        <v>0</v>
      </c>
      <c r="AK203" s="92" t="s">
        <v>74</v>
      </c>
      <c r="AL203" s="92" t="s">
        <v>74</v>
      </c>
      <c r="AM203" s="54">
        <f t="shared" si="17"/>
        <v>0</v>
      </c>
      <c r="AN203" s="54">
        <f>+K203+AC203-AH203</f>
        <v>4800000</v>
      </c>
      <c r="AO203" s="88" t="s">
        <v>66</v>
      </c>
      <c r="AP203" s="43">
        <v>4800000</v>
      </c>
      <c r="AQ203" s="88" t="s">
        <v>85</v>
      </c>
      <c r="AR203" s="87">
        <v>0</v>
      </c>
      <c r="AS203" s="96" t="s">
        <v>74</v>
      </c>
      <c r="AT203" s="282">
        <v>4800000</v>
      </c>
      <c r="AU203" s="98">
        <f t="shared" si="18"/>
        <v>0</v>
      </c>
      <c r="AV203" s="241">
        <f t="shared" si="19"/>
        <v>1</v>
      </c>
      <c r="AW203" s="140" t="s">
        <v>74</v>
      </c>
      <c r="AX203" s="88" t="s">
        <v>156</v>
      </c>
      <c r="AY203" s="43" t="s">
        <v>6355</v>
      </c>
      <c r="AZ203" s="85" t="s">
        <v>66</v>
      </c>
      <c r="BA203" s="85" t="s">
        <v>66</v>
      </c>
    </row>
    <row r="204" spans="2:53" x14ac:dyDescent="0.25">
      <c r="B204" s="85">
        <v>2024</v>
      </c>
      <c r="C204" s="85">
        <v>891780111</v>
      </c>
      <c r="D204" s="86" t="s">
        <v>64</v>
      </c>
      <c r="E204" s="44" t="s">
        <v>6354</v>
      </c>
      <c r="F204" s="87" t="s">
        <v>6353</v>
      </c>
      <c r="G204" s="196">
        <v>0</v>
      </c>
      <c r="H204" s="88" t="s">
        <v>72</v>
      </c>
      <c r="I204" s="86" t="s">
        <v>65</v>
      </c>
      <c r="J204" s="43" t="s">
        <v>6352</v>
      </c>
      <c r="K204" s="43">
        <v>18000000</v>
      </c>
      <c r="L204" s="85" t="s">
        <v>67</v>
      </c>
      <c r="M204" s="43" t="s">
        <v>6351</v>
      </c>
      <c r="N204" s="43">
        <v>85154107</v>
      </c>
      <c r="O204" s="91">
        <v>13</v>
      </c>
      <c r="P204" s="140">
        <v>45302</v>
      </c>
      <c r="Q204" s="87">
        <v>4518689382</v>
      </c>
      <c r="R204" s="284">
        <v>45313</v>
      </c>
      <c r="S204" s="43">
        <v>18000000</v>
      </c>
      <c r="T204" s="88" t="s">
        <v>203</v>
      </c>
      <c r="U204" s="43">
        <v>84452087</v>
      </c>
      <c r="V204" s="43" t="s">
        <v>4321</v>
      </c>
      <c r="W204" s="284">
        <v>45313</v>
      </c>
      <c r="X204" s="284">
        <v>45313</v>
      </c>
      <c r="Y204" s="94" t="s">
        <v>74</v>
      </c>
      <c r="Z204" s="138">
        <v>45457</v>
      </c>
      <c r="AA204" s="54">
        <f t="shared" si="15"/>
        <v>144</v>
      </c>
      <c r="AB204" s="87">
        <v>0</v>
      </c>
      <c r="AC204" s="286">
        <v>0</v>
      </c>
      <c r="AD204" s="87">
        <v>0</v>
      </c>
      <c r="AE204" s="140" t="s">
        <v>74</v>
      </c>
      <c r="AF204" s="54">
        <f t="shared" si="16"/>
        <v>0</v>
      </c>
      <c r="AG204" s="87">
        <v>0</v>
      </c>
      <c r="AH204" s="87">
        <v>0</v>
      </c>
      <c r="AI204" s="140" t="s">
        <v>74</v>
      </c>
      <c r="AJ204" s="88">
        <v>0</v>
      </c>
      <c r="AK204" s="92" t="s">
        <v>74</v>
      </c>
      <c r="AL204" s="92" t="s">
        <v>74</v>
      </c>
      <c r="AM204" s="54">
        <f t="shared" si="17"/>
        <v>0</v>
      </c>
      <c r="AN204" s="54">
        <f>+K204+AC204-AH204</f>
        <v>18000000</v>
      </c>
      <c r="AO204" s="88" t="s">
        <v>66</v>
      </c>
      <c r="AP204" s="43">
        <v>18000000</v>
      </c>
      <c r="AQ204" s="88" t="s">
        <v>85</v>
      </c>
      <c r="AR204" s="87">
        <v>0</v>
      </c>
      <c r="AS204" s="96" t="s">
        <v>74</v>
      </c>
      <c r="AT204" s="282">
        <v>12720000</v>
      </c>
      <c r="AU204" s="98">
        <f t="shared" si="18"/>
        <v>5280000</v>
      </c>
      <c r="AV204" s="241">
        <f t="shared" si="19"/>
        <v>0.70666666666666667</v>
      </c>
      <c r="AW204" s="140" t="s">
        <v>74</v>
      </c>
      <c r="AX204" s="88" t="s">
        <v>86</v>
      </c>
      <c r="AY204" s="43" t="s">
        <v>6350</v>
      </c>
      <c r="AZ204" s="85" t="s">
        <v>66</v>
      </c>
      <c r="BA204" s="85" t="s">
        <v>66</v>
      </c>
    </row>
    <row r="205" spans="2:53" x14ac:dyDescent="0.25">
      <c r="B205" s="85">
        <v>2024</v>
      </c>
      <c r="C205" s="85">
        <v>891780111</v>
      </c>
      <c r="D205" s="86" t="s">
        <v>64</v>
      </c>
      <c r="E205" s="44" t="s">
        <v>6349</v>
      </c>
      <c r="F205" s="87" t="s">
        <v>6348</v>
      </c>
      <c r="G205" s="196">
        <v>0</v>
      </c>
      <c r="H205" s="88" t="s">
        <v>72</v>
      </c>
      <c r="I205" s="86" t="s">
        <v>2705</v>
      </c>
      <c r="J205" s="43" t="s">
        <v>6347</v>
      </c>
      <c r="K205" s="43">
        <v>14300000</v>
      </c>
      <c r="L205" s="85" t="s">
        <v>67</v>
      </c>
      <c r="M205" s="43" t="s">
        <v>6346</v>
      </c>
      <c r="N205" s="43">
        <v>1085045367</v>
      </c>
      <c r="O205" s="43">
        <v>93</v>
      </c>
      <c r="P205" s="284">
        <v>45309</v>
      </c>
      <c r="Q205" s="43">
        <v>14300000</v>
      </c>
      <c r="R205" s="284">
        <v>45313</v>
      </c>
      <c r="S205" s="43">
        <v>14300000</v>
      </c>
      <c r="T205" s="88" t="s">
        <v>203</v>
      </c>
      <c r="U205" s="43">
        <v>57461216</v>
      </c>
      <c r="V205" s="43" t="s">
        <v>1733</v>
      </c>
      <c r="W205" s="284">
        <v>45313</v>
      </c>
      <c r="X205" s="284">
        <v>45313</v>
      </c>
      <c r="Y205" s="94" t="s">
        <v>74</v>
      </c>
      <c r="Z205" s="138">
        <v>45457</v>
      </c>
      <c r="AA205" s="54">
        <f t="shared" si="15"/>
        <v>144</v>
      </c>
      <c r="AB205" s="87">
        <v>0</v>
      </c>
      <c r="AC205" s="286">
        <v>0</v>
      </c>
      <c r="AD205" s="87">
        <v>0</v>
      </c>
      <c r="AE205" s="140" t="s">
        <v>74</v>
      </c>
      <c r="AF205" s="54">
        <f t="shared" si="16"/>
        <v>0</v>
      </c>
      <c r="AG205" s="87">
        <v>0</v>
      </c>
      <c r="AH205" s="87">
        <v>0</v>
      </c>
      <c r="AI205" s="140" t="s">
        <v>74</v>
      </c>
      <c r="AJ205" s="88">
        <v>0</v>
      </c>
      <c r="AK205" s="92" t="s">
        <v>74</v>
      </c>
      <c r="AL205" s="92" t="s">
        <v>74</v>
      </c>
      <c r="AM205" s="54">
        <f t="shared" si="17"/>
        <v>0</v>
      </c>
      <c r="AN205" s="54">
        <f>+K205+AC205-AH205</f>
        <v>14300000</v>
      </c>
      <c r="AO205" s="88" t="s">
        <v>66</v>
      </c>
      <c r="AP205" s="43">
        <v>14300000</v>
      </c>
      <c r="AQ205" s="88" t="s">
        <v>85</v>
      </c>
      <c r="AR205" s="87">
        <v>0</v>
      </c>
      <c r="AS205" s="96" t="s">
        <v>74</v>
      </c>
      <c r="AT205" s="282">
        <v>10105000</v>
      </c>
      <c r="AU205" s="98">
        <f t="shared" si="18"/>
        <v>4195000</v>
      </c>
      <c r="AV205" s="241">
        <f t="shared" si="19"/>
        <v>0.70664335664335665</v>
      </c>
      <c r="AW205" s="140" t="s">
        <v>74</v>
      </c>
      <c r="AX205" s="88" t="s">
        <v>86</v>
      </c>
      <c r="AY205" s="43" t="s">
        <v>6345</v>
      </c>
      <c r="AZ205" s="85" t="s">
        <v>66</v>
      </c>
      <c r="BA205" s="85" t="s">
        <v>66</v>
      </c>
    </row>
    <row r="206" spans="2:53" x14ac:dyDescent="0.25">
      <c r="B206" s="85">
        <v>2024</v>
      </c>
      <c r="C206" s="85">
        <v>891780111</v>
      </c>
      <c r="D206" s="86" t="s">
        <v>64</v>
      </c>
      <c r="E206" s="44" t="s">
        <v>6344</v>
      </c>
      <c r="F206" s="87" t="s">
        <v>6343</v>
      </c>
      <c r="G206" s="196">
        <v>0</v>
      </c>
      <c r="H206" s="88" t="s">
        <v>72</v>
      </c>
      <c r="I206" s="86" t="s">
        <v>65</v>
      </c>
      <c r="J206" s="43" t="s">
        <v>6342</v>
      </c>
      <c r="K206" s="43">
        <v>14490000</v>
      </c>
      <c r="L206" s="85" t="s">
        <v>67</v>
      </c>
      <c r="M206" s="43" t="s">
        <v>6341</v>
      </c>
      <c r="N206" s="43">
        <v>1082852952</v>
      </c>
      <c r="O206" s="91">
        <v>13</v>
      </c>
      <c r="P206" s="140">
        <v>45302</v>
      </c>
      <c r="Q206" s="87">
        <v>4518689382</v>
      </c>
      <c r="R206" s="284">
        <v>45313</v>
      </c>
      <c r="S206" s="43">
        <v>14490000</v>
      </c>
      <c r="T206" s="88" t="s">
        <v>203</v>
      </c>
      <c r="U206" s="43">
        <v>84457182</v>
      </c>
      <c r="V206" s="43" t="s">
        <v>6030</v>
      </c>
      <c r="W206" s="284">
        <v>45313</v>
      </c>
      <c r="X206" s="284">
        <v>45313</v>
      </c>
      <c r="Y206" s="94" t="s">
        <v>74</v>
      </c>
      <c r="Z206" s="138">
        <v>45457</v>
      </c>
      <c r="AA206" s="54">
        <f t="shared" si="15"/>
        <v>144</v>
      </c>
      <c r="AB206" s="87">
        <v>0</v>
      </c>
      <c r="AC206" s="286">
        <v>0</v>
      </c>
      <c r="AD206" s="87">
        <v>0</v>
      </c>
      <c r="AE206" s="140" t="s">
        <v>74</v>
      </c>
      <c r="AF206" s="54">
        <f t="shared" si="16"/>
        <v>0</v>
      </c>
      <c r="AG206" s="87">
        <v>0</v>
      </c>
      <c r="AH206" s="87">
        <v>0</v>
      </c>
      <c r="AI206" s="140" t="s">
        <v>74</v>
      </c>
      <c r="AJ206" s="88">
        <v>0</v>
      </c>
      <c r="AK206" s="92" t="s">
        <v>74</v>
      </c>
      <c r="AL206" s="92" t="s">
        <v>74</v>
      </c>
      <c r="AM206" s="54">
        <f t="shared" si="17"/>
        <v>0</v>
      </c>
      <c r="AN206" s="54">
        <f>+K206+AC206-AH206</f>
        <v>14490000</v>
      </c>
      <c r="AO206" s="88" t="s">
        <v>66</v>
      </c>
      <c r="AP206" s="43">
        <v>14490000</v>
      </c>
      <c r="AQ206" s="88" t="s">
        <v>85</v>
      </c>
      <c r="AR206" s="87">
        <v>0</v>
      </c>
      <c r="AS206" s="96" t="s">
        <v>74</v>
      </c>
      <c r="AT206" s="282">
        <v>10530000</v>
      </c>
      <c r="AU206" s="98">
        <f t="shared" si="18"/>
        <v>3960000</v>
      </c>
      <c r="AV206" s="241">
        <f t="shared" si="19"/>
        <v>0.72670807453416153</v>
      </c>
      <c r="AW206" s="140" t="s">
        <v>74</v>
      </c>
      <c r="AX206" s="88" t="s">
        <v>86</v>
      </c>
      <c r="AY206" s="43" t="s">
        <v>6340</v>
      </c>
      <c r="AZ206" s="85" t="s">
        <v>66</v>
      </c>
      <c r="BA206" s="85" t="s">
        <v>66</v>
      </c>
    </row>
    <row r="207" spans="2:53" x14ac:dyDescent="0.25">
      <c r="B207" s="85">
        <v>2024</v>
      </c>
      <c r="C207" s="85">
        <v>891780111</v>
      </c>
      <c r="D207" s="86" t="s">
        <v>64</v>
      </c>
      <c r="E207" s="44" t="s">
        <v>6339</v>
      </c>
      <c r="F207" s="87" t="s">
        <v>6338</v>
      </c>
      <c r="G207" s="196">
        <v>0</v>
      </c>
      <c r="H207" s="88" t="s">
        <v>72</v>
      </c>
      <c r="I207" s="86" t="s">
        <v>65</v>
      </c>
      <c r="J207" s="43" t="s">
        <v>6337</v>
      </c>
      <c r="K207" s="43">
        <v>21320000</v>
      </c>
      <c r="L207" s="85" t="s">
        <v>67</v>
      </c>
      <c r="M207" s="43" t="s">
        <v>6336</v>
      </c>
      <c r="N207" s="43">
        <v>7601763</v>
      </c>
      <c r="O207" s="91">
        <v>13</v>
      </c>
      <c r="P207" s="140">
        <v>45302</v>
      </c>
      <c r="Q207" s="87">
        <v>4518689382</v>
      </c>
      <c r="R207" s="284">
        <v>45313</v>
      </c>
      <c r="S207" s="43">
        <v>21320000</v>
      </c>
      <c r="T207" s="88" t="s">
        <v>203</v>
      </c>
      <c r="U207" s="43">
        <v>26671578</v>
      </c>
      <c r="V207" s="43" t="s">
        <v>6335</v>
      </c>
      <c r="W207" s="284">
        <v>45313</v>
      </c>
      <c r="X207" s="284">
        <v>45313</v>
      </c>
      <c r="Y207" s="94" t="s">
        <v>74</v>
      </c>
      <c r="Z207" s="138">
        <v>45457</v>
      </c>
      <c r="AA207" s="54">
        <f t="shared" si="15"/>
        <v>144</v>
      </c>
      <c r="AB207" s="87">
        <v>0</v>
      </c>
      <c r="AC207" s="286">
        <v>0</v>
      </c>
      <c r="AD207" s="87">
        <v>0</v>
      </c>
      <c r="AE207" s="140" t="s">
        <v>74</v>
      </c>
      <c r="AF207" s="54">
        <f t="shared" si="16"/>
        <v>0</v>
      </c>
      <c r="AG207" s="87">
        <v>0</v>
      </c>
      <c r="AH207" s="87">
        <v>0</v>
      </c>
      <c r="AI207" s="140" t="s">
        <v>74</v>
      </c>
      <c r="AJ207" s="88">
        <v>0</v>
      </c>
      <c r="AK207" s="92" t="s">
        <v>74</v>
      </c>
      <c r="AL207" s="92" t="s">
        <v>74</v>
      </c>
      <c r="AM207" s="54">
        <f t="shared" si="17"/>
        <v>0</v>
      </c>
      <c r="AN207" s="54">
        <f>+K207+AC207-AH207</f>
        <v>21320000</v>
      </c>
      <c r="AO207" s="88" t="s">
        <v>66</v>
      </c>
      <c r="AP207" s="43">
        <v>21320000</v>
      </c>
      <c r="AQ207" s="88" t="s">
        <v>85</v>
      </c>
      <c r="AR207" s="87">
        <v>0</v>
      </c>
      <c r="AS207" s="96" t="s">
        <v>74</v>
      </c>
      <c r="AT207" s="282">
        <v>15600000</v>
      </c>
      <c r="AU207" s="98">
        <f t="shared" si="18"/>
        <v>5720000</v>
      </c>
      <c r="AV207" s="241">
        <f t="shared" si="19"/>
        <v>0.73170731707317072</v>
      </c>
      <c r="AW207" s="140" t="s">
        <v>74</v>
      </c>
      <c r="AX207" s="88" t="s">
        <v>86</v>
      </c>
      <c r="AY207" s="43" t="s">
        <v>6334</v>
      </c>
      <c r="AZ207" s="85" t="s">
        <v>66</v>
      </c>
      <c r="BA207" s="85" t="s">
        <v>66</v>
      </c>
    </row>
    <row r="208" spans="2:53" x14ac:dyDescent="0.25">
      <c r="B208" s="85">
        <v>2024</v>
      </c>
      <c r="C208" s="85">
        <v>891780111</v>
      </c>
      <c r="D208" s="86" t="s">
        <v>64</v>
      </c>
      <c r="E208" s="44" t="s">
        <v>6333</v>
      </c>
      <c r="F208" s="87" t="s">
        <v>6332</v>
      </c>
      <c r="G208" s="196">
        <v>0</v>
      </c>
      <c r="H208" s="88" t="s">
        <v>72</v>
      </c>
      <c r="I208" s="86" t="s">
        <v>65</v>
      </c>
      <c r="J208" s="43" t="s">
        <v>6331</v>
      </c>
      <c r="K208" s="43">
        <v>10500000</v>
      </c>
      <c r="L208" s="85" t="s">
        <v>67</v>
      </c>
      <c r="M208" s="43" t="s">
        <v>6330</v>
      </c>
      <c r="N208" s="43">
        <v>36555376</v>
      </c>
      <c r="O208" s="91">
        <v>14</v>
      </c>
      <c r="P208" s="284">
        <v>45302</v>
      </c>
      <c r="Q208" s="43">
        <v>2126349000</v>
      </c>
      <c r="R208" s="284">
        <v>45313</v>
      </c>
      <c r="S208" s="43">
        <v>10500000</v>
      </c>
      <c r="T208" s="88" t="s">
        <v>203</v>
      </c>
      <c r="U208" s="43">
        <v>36564011</v>
      </c>
      <c r="V208" s="43" t="s">
        <v>5125</v>
      </c>
      <c r="W208" s="284">
        <v>45313</v>
      </c>
      <c r="X208" s="284">
        <v>45313</v>
      </c>
      <c r="Y208" s="94" t="s">
        <v>74</v>
      </c>
      <c r="Z208" s="138">
        <v>45457</v>
      </c>
      <c r="AA208" s="54">
        <f t="shared" si="15"/>
        <v>144</v>
      </c>
      <c r="AB208" s="87">
        <v>0</v>
      </c>
      <c r="AC208" s="286">
        <v>0</v>
      </c>
      <c r="AD208" s="87">
        <v>0</v>
      </c>
      <c r="AE208" s="140" t="s">
        <v>74</v>
      </c>
      <c r="AF208" s="54">
        <f t="shared" si="16"/>
        <v>0</v>
      </c>
      <c r="AG208" s="87">
        <v>0</v>
      </c>
      <c r="AH208" s="87">
        <v>0</v>
      </c>
      <c r="AI208" s="140" t="s">
        <v>74</v>
      </c>
      <c r="AJ208" s="88">
        <v>0</v>
      </c>
      <c r="AK208" s="92" t="s">
        <v>74</v>
      </c>
      <c r="AL208" s="92" t="s">
        <v>74</v>
      </c>
      <c r="AM208" s="54">
        <f t="shared" si="17"/>
        <v>0</v>
      </c>
      <c r="AN208" s="54">
        <f>+K208+AC208-AH208</f>
        <v>10500000</v>
      </c>
      <c r="AO208" s="88" t="s">
        <v>66</v>
      </c>
      <c r="AP208" s="43">
        <v>10500000</v>
      </c>
      <c r="AQ208" s="88" t="s">
        <v>85</v>
      </c>
      <c r="AR208" s="87">
        <v>0</v>
      </c>
      <c r="AS208" s="96" t="s">
        <v>74</v>
      </c>
      <c r="AT208" s="282">
        <v>7420000</v>
      </c>
      <c r="AU208" s="98">
        <f t="shared" si="18"/>
        <v>3080000</v>
      </c>
      <c r="AV208" s="241">
        <f t="shared" si="19"/>
        <v>0.70666666666666667</v>
      </c>
      <c r="AW208" s="140" t="s">
        <v>74</v>
      </c>
      <c r="AX208" s="88" t="s">
        <v>86</v>
      </c>
      <c r="AY208" s="43" t="s">
        <v>6329</v>
      </c>
      <c r="AZ208" s="85" t="s">
        <v>66</v>
      </c>
      <c r="BA208" s="85" t="s">
        <v>66</v>
      </c>
    </row>
    <row r="209" spans="2:53" x14ac:dyDescent="0.25">
      <c r="B209" s="85">
        <v>2024</v>
      </c>
      <c r="C209" s="85">
        <v>891780111</v>
      </c>
      <c r="D209" s="86" t="s">
        <v>64</v>
      </c>
      <c r="E209" s="44" t="s">
        <v>6328</v>
      </c>
      <c r="F209" s="87" t="s">
        <v>6327</v>
      </c>
      <c r="G209" s="203">
        <v>2020000100417</v>
      </c>
      <c r="H209" s="88" t="s">
        <v>72</v>
      </c>
      <c r="I209" s="86" t="s">
        <v>2705</v>
      </c>
      <c r="J209" s="43" t="s">
        <v>6326</v>
      </c>
      <c r="K209" s="43">
        <v>13750000</v>
      </c>
      <c r="L209" s="85" t="s">
        <v>67</v>
      </c>
      <c r="M209" s="43" t="s">
        <v>6325</v>
      </c>
      <c r="N209" s="43">
        <v>4979940</v>
      </c>
      <c r="O209" s="43">
        <v>52</v>
      </c>
      <c r="P209" s="284">
        <v>45306</v>
      </c>
      <c r="Q209" s="43">
        <v>27500000</v>
      </c>
      <c r="R209" s="284">
        <v>45313</v>
      </c>
      <c r="S209" s="43">
        <v>13750000</v>
      </c>
      <c r="T209" s="88" t="s">
        <v>203</v>
      </c>
      <c r="U209" s="43">
        <v>36722626</v>
      </c>
      <c r="V209" s="43" t="s">
        <v>5922</v>
      </c>
      <c r="W209" s="284">
        <v>45313</v>
      </c>
      <c r="X209" s="284">
        <v>45313</v>
      </c>
      <c r="Y209" s="94" t="s">
        <v>74</v>
      </c>
      <c r="Z209" s="284">
        <v>45473</v>
      </c>
      <c r="AA209" s="54">
        <f t="shared" si="15"/>
        <v>160</v>
      </c>
      <c r="AB209" s="87">
        <v>0</v>
      </c>
      <c r="AC209" s="286">
        <v>0</v>
      </c>
      <c r="AD209" s="87">
        <v>0</v>
      </c>
      <c r="AE209" s="140" t="s">
        <v>74</v>
      </c>
      <c r="AF209" s="54">
        <f t="shared" si="16"/>
        <v>0</v>
      </c>
      <c r="AG209" s="87">
        <v>0</v>
      </c>
      <c r="AH209" s="87">
        <v>0</v>
      </c>
      <c r="AI209" s="140" t="s">
        <v>74</v>
      </c>
      <c r="AJ209" s="88">
        <v>0</v>
      </c>
      <c r="AK209" s="92" t="s">
        <v>74</v>
      </c>
      <c r="AL209" s="92" t="s">
        <v>74</v>
      </c>
      <c r="AM209" s="54">
        <f t="shared" si="17"/>
        <v>0</v>
      </c>
      <c r="AN209" s="54">
        <f>+K209+AC209-AH209</f>
        <v>13750000</v>
      </c>
      <c r="AO209" s="44" t="s">
        <v>85</v>
      </c>
      <c r="AP209" s="43">
        <v>0</v>
      </c>
      <c r="AQ209" s="88" t="s">
        <v>85</v>
      </c>
      <c r="AR209" s="87">
        <v>0</v>
      </c>
      <c r="AS209" s="96" t="s">
        <v>74</v>
      </c>
      <c r="AT209" s="282">
        <v>8750000</v>
      </c>
      <c r="AU209" s="98">
        <f t="shared" si="18"/>
        <v>5000000</v>
      </c>
      <c r="AV209" s="241">
        <f t="shared" si="19"/>
        <v>0.63636363636363635</v>
      </c>
      <c r="AW209" s="140" t="s">
        <v>74</v>
      </c>
      <c r="AX209" s="88" t="s">
        <v>86</v>
      </c>
      <c r="AY209" s="43" t="s">
        <v>6324</v>
      </c>
      <c r="AZ209" s="85" t="s">
        <v>66</v>
      </c>
      <c r="BA209" s="85" t="s">
        <v>66</v>
      </c>
    </row>
    <row r="210" spans="2:53" x14ac:dyDescent="0.25">
      <c r="B210" s="85">
        <v>2024</v>
      </c>
      <c r="C210" s="85">
        <v>891780111</v>
      </c>
      <c r="D210" s="86" t="s">
        <v>64</v>
      </c>
      <c r="E210" s="88" t="s">
        <v>6323</v>
      </c>
      <c r="F210" s="87" t="s">
        <v>6322</v>
      </c>
      <c r="G210" s="196">
        <v>2020000100417</v>
      </c>
      <c r="H210" s="88" t="s">
        <v>72</v>
      </c>
      <c r="I210" s="86" t="s">
        <v>2705</v>
      </c>
      <c r="J210" s="87" t="s">
        <v>6321</v>
      </c>
      <c r="K210" s="87">
        <v>13750000</v>
      </c>
      <c r="L210" s="85" t="s">
        <v>67</v>
      </c>
      <c r="M210" s="87" t="s">
        <v>6320</v>
      </c>
      <c r="N210" s="87">
        <v>1221976238</v>
      </c>
      <c r="O210" s="87">
        <v>52</v>
      </c>
      <c r="P210" s="138">
        <v>45306</v>
      </c>
      <c r="Q210" s="87">
        <v>27500000</v>
      </c>
      <c r="R210" s="138">
        <v>45313</v>
      </c>
      <c r="S210" s="87">
        <v>13750000</v>
      </c>
      <c r="T210" s="88" t="s">
        <v>203</v>
      </c>
      <c r="U210" s="87">
        <v>36722626</v>
      </c>
      <c r="V210" s="87" t="s">
        <v>5922</v>
      </c>
      <c r="W210" s="138">
        <v>45313</v>
      </c>
      <c r="X210" s="138">
        <v>45313</v>
      </c>
      <c r="Y210" s="94" t="s">
        <v>74</v>
      </c>
      <c r="Z210" s="138">
        <v>45473</v>
      </c>
      <c r="AA210" s="93">
        <f t="shared" si="15"/>
        <v>160</v>
      </c>
      <c r="AB210" s="87">
        <v>1</v>
      </c>
      <c r="AC210" s="286">
        <v>800000</v>
      </c>
      <c r="AD210" s="87">
        <v>0</v>
      </c>
      <c r="AE210" s="140" t="s">
        <v>74</v>
      </c>
      <c r="AF210" s="93">
        <f t="shared" si="16"/>
        <v>0</v>
      </c>
      <c r="AG210" s="87">
        <v>0</v>
      </c>
      <c r="AH210" s="87">
        <v>0</v>
      </c>
      <c r="AI210" s="140" t="s">
        <v>74</v>
      </c>
      <c r="AJ210" s="88">
        <v>0</v>
      </c>
      <c r="AK210" s="92" t="s">
        <v>74</v>
      </c>
      <c r="AL210" s="92" t="s">
        <v>74</v>
      </c>
      <c r="AM210" s="93">
        <f t="shared" si="17"/>
        <v>0</v>
      </c>
      <c r="AN210" s="93">
        <f>+K210+AC210-AH210</f>
        <v>14550000</v>
      </c>
      <c r="AO210" s="88" t="s">
        <v>85</v>
      </c>
      <c r="AP210" s="87">
        <v>0</v>
      </c>
      <c r="AQ210" s="88" t="s">
        <v>85</v>
      </c>
      <c r="AR210" s="87">
        <v>0</v>
      </c>
      <c r="AS210" s="96" t="s">
        <v>74</v>
      </c>
      <c r="AT210" s="282">
        <v>9150000</v>
      </c>
      <c r="AU210" s="126">
        <f t="shared" si="18"/>
        <v>5400000</v>
      </c>
      <c r="AV210" s="99">
        <f t="shared" si="19"/>
        <v>0.62886597938144329</v>
      </c>
      <c r="AW210" s="140" t="s">
        <v>74</v>
      </c>
      <c r="AX210" s="88" t="s">
        <v>86</v>
      </c>
      <c r="AY210" s="87" t="s">
        <v>6319</v>
      </c>
      <c r="AZ210" s="85" t="s">
        <v>66</v>
      </c>
      <c r="BA210" s="85" t="s">
        <v>66</v>
      </c>
    </row>
    <row r="211" spans="2:53" x14ac:dyDescent="0.25">
      <c r="B211" s="85">
        <v>2024</v>
      </c>
      <c r="C211" s="85">
        <v>891780111</v>
      </c>
      <c r="D211" s="86" t="s">
        <v>64</v>
      </c>
      <c r="E211" s="44" t="s">
        <v>6318</v>
      </c>
      <c r="F211" s="87" t="s">
        <v>6317</v>
      </c>
      <c r="G211" s="196">
        <v>0</v>
      </c>
      <c r="H211" s="88" t="s">
        <v>72</v>
      </c>
      <c r="I211" s="86" t="s">
        <v>2705</v>
      </c>
      <c r="J211" s="43" t="s">
        <v>6316</v>
      </c>
      <c r="K211" s="43">
        <v>11250000</v>
      </c>
      <c r="L211" s="85" t="s">
        <v>67</v>
      </c>
      <c r="M211" s="43" t="s">
        <v>4173</v>
      </c>
      <c r="N211" s="43">
        <v>1082982258</v>
      </c>
      <c r="O211" s="43">
        <v>104</v>
      </c>
      <c r="P211" s="284">
        <v>45310</v>
      </c>
      <c r="Q211" s="43">
        <v>77400000</v>
      </c>
      <c r="R211" s="284">
        <v>45313</v>
      </c>
      <c r="S211" s="43">
        <v>11250000</v>
      </c>
      <c r="T211" s="88" t="s">
        <v>203</v>
      </c>
      <c r="U211" s="43">
        <v>1192791759</v>
      </c>
      <c r="V211" s="43" t="s">
        <v>3082</v>
      </c>
      <c r="W211" s="284">
        <v>45313</v>
      </c>
      <c r="X211" s="284">
        <v>45313</v>
      </c>
      <c r="Y211" s="94" t="s">
        <v>74</v>
      </c>
      <c r="Z211" s="284">
        <v>45382</v>
      </c>
      <c r="AA211" s="54">
        <f t="shared" si="15"/>
        <v>69</v>
      </c>
      <c r="AB211" s="87">
        <v>0</v>
      </c>
      <c r="AC211" s="286">
        <v>0</v>
      </c>
      <c r="AD211" s="87">
        <v>0</v>
      </c>
      <c r="AE211" s="140" t="s">
        <v>74</v>
      </c>
      <c r="AF211" s="54">
        <f t="shared" si="16"/>
        <v>0</v>
      </c>
      <c r="AG211" s="87">
        <v>0</v>
      </c>
      <c r="AH211" s="87">
        <v>0</v>
      </c>
      <c r="AI211" s="140" t="s">
        <v>74</v>
      </c>
      <c r="AJ211" s="88">
        <v>0</v>
      </c>
      <c r="AK211" s="92" t="s">
        <v>74</v>
      </c>
      <c r="AL211" s="92" t="s">
        <v>74</v>
      </c>
      <c r="AM211" s="54">
        <f t="shared" si="17"/>
        <v>0</v>
      </c>
      <c r="AN211" s="54">
        <f>+K211+AC211-AH211</f>
        <v>11250000</v>
      </c>
      <c r="AO211" s="88" t="s">
        <v>66</v>
      </c>
      <c r="AP211" s="43">
        <v>11250000</v>
      </c>
      <c r="AQ211" s="88" t="s">
        <v>85</v>
      </c>
      <c r="AR211" s="87">
        <v>0</v>
      </c>
      <c r="AS211" s="96" t="s">
        <v>74</v>
      </c>
      <c r="AT211" s="282">
        <v>11250000</v>
      </c>
      <c r="AU211" s="98">
        <f t="shared" si="18"/>
        <v>0</v>
      </c>
      <c r="AV211" s="241">
        <f t="shared" si="19"/>
        <v>1</v>
      </c>
      <c r="AW211" s="140" t="s">
        <v>74</v>
      </c>
      <c r="AX211" s="88" t="s">
        <v>156</v>
      </c>
      <c r="AY211" s="43" t="s">
        <v>6315</v>
      </c>
      <c r="AZ211" s="85" t="s">
        <v>66</v>
      </c>
      <c r="BA211" s="85" t="s">
        <v>66</v>
      </c>
    </row>
    <row r="212" spans="2:53" x14ac:dyDescent="0.25">
      <c r="B212" s="85">
        <v>2024</v>
      </c>
      <c r="C212" s="85">
        <v>891780111</v>
      </c>
      <c r="D212" s="86" t="s">
        <v>64</v>
      </c>
      <c r="E212" s="44" t="s">
        <v>6314</v>
      </c>
      <c r="F212" s="87" t="s">
        <v>6313</v>
      </c>
      <c r="G212" s="196">
        <v>0</v>
      </c>
      <c r="H212" s="88" t="s">
        <v>72</v>
      </c>
      <c r="I212" s="86" t="s">
        <v>2705</v>
      </c>
      <c r="J212" s="43" t="s">
        <v>4160</v>
      </c>
      <c r="K212" s="43">
        <v>9000000</v>
      </c>
      <c r="L212" s="85" t="s">
        <v>67</v>
      </c>
      <c r="M212" s="43" t="s">
        <v>4164</v>
      </c>
      <c r="N212" s="43">
        <v>1081823159</v>
      </c>
      <c r="O212" s="43">
        <v>104</v>
      </c>
      <c r="P212" s="284">
        <v>45310</v>
      </c>
      <c r="Q212" s="43">
        <v>77400000</v>
      </c>
      <c r="R212" s="284">
        <v>45313</v>
      </c>
      <c r="S212" s="43">
        <v>9000000</v>
      </c>
      <c r="T212" s="88" t="s">
        <v>203</v>
      </c>
      <c r="U212" s="43">
        <v>1192791759</v>
      </c>
      <c r="V212" s="43" t="s">
        <v>3082</v>
      </c>
      <c r="W212" s="284">
        <v>45313</v>
      </c>
      <c r="X212" s="284">
        <v>45313</v>
      </c>
      <c r="Y212" s="94" t="s">
        <v>74</v>
      </c>
      <c r="Z212" s="284">
        <v>45382</v>
      </c>
      <c r="AA212" s="54">
        <f t="shared" si="15"/>
        <v>69</v>
      </c>
      <c r="AB212" s="87">
        <v>0</v>
      </c>
      <c r="AC212" s="286">
        <v>0</v>
      </c>
      <c r="AD212" s="87">
        <v>0</v>
      </c>
      <c r="AE212" s="140" t="s">
        <v>74</v>
      </c>
      <c r="AF212" s="54">
        <f t="shared" si="16"/>
        <v>0</v>
      </c>
      <c r="AG212" s="87">
        <v>0</v>
      </c>
      <c r="AH212" s="87">
        <v>0</v>
      </c>
      <c r="AI212" s="140" t="s">
        <v>74</v>
      </c>
      <c r="AJ212" s="88">
        <v>0</v>
      </c>
      <c r="AK212" s="92" t="s">
        <v>74</v>
      </c>
      <c r="AL212" s="92" t="s">
        <v>74</v>
      </c>
      <c r="AM212" s="54">
        <f t="shared" si="17"/>
        <v>0</v>
      </c>
      <c r="AN212" s="54">
        <f>+K212+AC212-AH212</f>
        <v>9000000</v>
      </c>
      <c r="AO212" s="88" t="s">
        <v>66</v>
      </c>
      <c r="AP212" s="43">
        <v>9000000</v>
      </c>
      <c r="AQ212" s="88" t="s">
        <v>85</v>
      </c>
      <c r="AR212" s="87">
        <v>0</v>
      </c>
      <c r="AS212" s="96" t="s">
        <v>74</v>
      </c>
      <c r="AT212" s="282">
        <v>9000000</v>
      </c>
      <c r="AU212" s="98">
        <f t="shared" si="18"/>
        <v>0</v>
      </c>
      <c r="AV212" s="241">
        <f t="shared" si="19"/>
        <v>1</v>
      </c>
      <c r="AW212" s="140" t="s">
        <v>74</v>
      </c>
      <c r="AX212" s="88" t="s">
        <v>156</v>
      </c>
      <c r="AY212" s="43" t="s">
        <v>6312</v>
      </c>
      <c r="AZ212" s="85" t="s">
        <v>66</v>
      </c>
      <c r="BA212" s="85" t="s">
        <v>66</v>
      </c>
    </row>
    <row r="213" spans="2:53" x14ac:dyDescent="0.25">
      <c r="B213" s="85">
        <v>2024</v>
      </c>
      <c r="C213" s="85">
        <v>891780111</v>
      </c>
      <c r="D213" s="86" t="s">
        <v>64</v>
      </c>
      <c r="E213" s="44" t="s">
        <v>6311</v>
      </c>
      <c r="F213" s="87" t="s">
        <v>6310</v>
      </c>
      <c r="G213" s="196">
        <v>0</v>
      </c>
      <c r="H213" s="88" t="s">
        <v>72</v>
      </c>
      <c r="I213" s="86" t="s">
        <v>2705</v>
      </c>
      <c r="J213" s="43" t="s">
        <v>6309</v>
      </c>
      <c r="K213" s="43">
        <v>9000000</v>
      </c>
      <c r="L213" s="85" t="s">
        <v>67</v>
      </c>
      <c r="M213" s="43" t="s">
        <v>4178</v>
      </c>
      <c r="N213" s="43">
        <v>1045684931</v>
      </c>
      <c r="O213" s="43">
        <v>104</v>
      </c>
      <c r="P213" s="284">
        <v>45310</v>
      </c>
      <c r="Q213" s="43">
        <v>77400000</v>
      </c>
      <c r="R213" s="284">
        <v>45313</v>
      </c>
      <c r="S213" s="43">
        <v>9000000</v>
      </c>
      <c r="T213" s="88" t="s">
        <v>203</v>
      </c>
      <c r="U213" s="43">
        <v>1192791759</v>
      </c>
      <c r="V213" s="43" t="s">
        <v>3082</v>
      </c>
      <c r="W213" s="284">
        <v>45313</v>
      </c>
      <c r="X213" s="284">
        <v>45313</v>
      </c>
      <c r="Y213" s="94" t="s">
        <v>74</v>
      </c>
      <c r="Z213" s="284">
        <v>45382</v>
      </c>
      <c r="AA213" s="54">
        <f t="shared" si="15"/>
        <v>69</v>
      </c>
      <c r="AB213" s="87">
        <v>0</v>
      </c>
      <c r="AC213" s="286">
        <v>0</v>
      </c>
      <c r="AD213" s="87">
        <v>0</v>
      </c>
      <c r="AE213" s="140" t="s">
        <v>74</v>
      </c>
      <c r="AF213" s="54">
        <f t="shared" si="16"/>
        <v>0</v>
      </c>
      <c r="AG213" s="87">
        <v>0</v>
      </c>
      <c r="AH213" s="87">
        <v>0</v>
      </c>
      <c r="AI213" s="140" t="s">
        <v>74</v>
      </c>
      <c r="AJ213" s="88">
        <v>0</v>
      </c>
      <c r="AK213" s="92" t="s">
        <v>74</v>
      </c>
      <c r="AL213" s="92" t="s">
        <v>74</v>
      </c>
      <c r="AM213" s="54">
        <f t="shared" si="17"/>
        <v>0</v>
      </c>
      <c r="AN213" s="54">
        <f>+K213+AC213-AH213</f>
        <v>9000000</v>
      </c>
      <c r="AO213" s="88" t="s">
        <v>66</v>
      </c>
      <c r="AP213" s="43">
        <v>9000000</v>
      </c>
      <c r="AQ213" s="88" t="s">
        <v>85</v>
      </c>
      <c r="AR213" s="87">
        <v>0</v>
      </c>
      <c r="AS213" s="96" t="s">
        <v>74</v>
      </c>
      <c r="AT213" s="282">
        <v>9000000</v>
      </c>
      <c r="AU213" s="98">
        <f t="shared" si="18"/>
        <v>0</v>
      </c>
      <c r="AV213" s="241">
        <f t="shared" si="19"/>
        <v>1</v>
      </c>
      <c r="AW213" s="140" t="s">
        <v>74</v>
      </c>
      <c r="AX213" s="88" t="s">
        <v>156</v>
      </c>
      <c r="AY213" s="43" t="s">
        <v>6308</v>
      </c>
      <c r="AZ213" s="85" t="s">
        <v>66</v>
      </c>
      <c r="BA213" s="85" t="s">
        <v>66</v>
      </c>
    </row>
    <row r="214" spans="2:53" x14ac:dyDescent="0.25">
      <c r="B214" s="85">
        <v>2024</v>
      </c>
      <c r="C214" s="85">
        <v>891780111</v>
      </c>
      <c r="D214" s="86" t="s">
        <v>64</v>
      </c>
      <c r="E214" s="44" t="s">
        <v>6307</v>
      </c>
      <c r="F214" s="87" t="s">
        <v>6306</v>
      </c>
      <c r="G214" s="196">
        <v>0</v>
      </c>
      <c r="H214" s="88" t="s">
        <v>72</v>
      </c>
      <c r="I214" s="86" t="s">
        <v>2705</v>
      </c>
      <c r="J214" s="43" t="s">
        <v>6305</v>
      </c>
      <c r="K214" s="43">
        <v>9000000</v>
      </c>
      <c r="L214" s="85" t="s">
        <v>67</v>
      </c>
      <c r="M214" s="43" t="s">
        <v>4159</v>
      </c>
      <c r="N214" s="43">
        <v>1082983016</v>
      </c>
      <c r="O214" s="43">
        <v>104</v>
      </c>
      <c r="P214" s="284">
        <v>45310</v>
      </c>
      <c r="Q214" s="43">
        <v>77400000</v>
      </c>
      <c r="R214" s="284">
        <v>45313</v>
      </c>
      <c r="S214" s="43">
        <v>9000000</v>
      </c>
      <c r="T214" s="88" t="s">
        <v>203</v>
      </c>
      <c r="U214" s="43">
        <v>1192791759</v>
      </c>
      <c r="V214" s="43" t="s">
        <v>3082</v>
      </c>
      <c r="W214" s="284">
        <v>45313</v>
      </c>
      <c r="X214" s="284">
        <v>45313</v>
      </c>
      <c r="Y214" s="94" t="s">
        <v>74</v>
      </c>
      <c r="Z214" s="284">
        <v>45382</v>
      </c>
      <c r="AA214" s="54">
        <f t="shared" si="15"/>
        <v>69</v>
      </c>
      <c r="AB214" s="87">
        <v>0</v>
      </c>
      <c r="AC214" s="286">
        <v>0</v>
      </c>
      <c r="AD214" s="87">
        <v>0</v>
      </c>
      <c r="AE214" s="140" t="s">
        <v>74</v>
      </c>
      <c r="AF214" s="54">
        <f t="shared" si="16"/>
        <v>0</v>
      </c>
      <c r="AG214" s="87">
        <v>0</v>
      </c>
      <c r="AH214" s="87">
        <v>0</v>
      </c>
      <c r="AI214" s="140" t="s">
        <v>74</v>
      </c>
      <c r="AJ214" s="88">
        <v>0</v>
      </c>
      <c r="AK214" s="92" t="s">
        <v>74</v>
      </c>
      <c r="AL214" s="92" t="s">
        <v>74</v>
      </c>
      <c r="AM214" s="54">
        <f t="shared" si="17"/>
        <v>0</v>
      </c>
      <c r="AN214" s="54">
        <f>+K214+AC214-AH214</f>
        <v>9000000</v>
      </c>
      <c r="AO214" s="88" t="s">
        <v>66</v>
      </c>
      <c r="AP214" s="43">
        <v>9000000</v>
      </c>
      <c r="AQ214" s="88" t="s">
        <v>85</v>
      </c>
      <c r="AR214" s="87">
        <v>0</v>
      </c>
      <c r="AS214" s="96" t="s">
        <v>74</v>
      </c>
      <c r="AT214" s="282">
        <v>9000000</v>
      </c>
      <c r="AU214" s="98">
        <f t="shared" si="18"/>
        <v>0</v>
      </c>
      <c r="AV214" s="241">
        <f t="shared" si="19"/>
        <v>1</v>
      </c>
      <c r="AW214" s="140" t="s">
        <v>74</v>
      </c>
      <c r="AX214" s="88" t="s">
        <v>156</v>
      </c>
      <c r="AY214" s="43" t="s">
        <v>6304</v>
      </c>
      <c r="AZ214" s="85" t="s">
        <v>66</v>
      </c>
      <c r="BA214" s="85" t="s">
        <v>66</v>
      </c>
    </row>
    <row r="215" spans="2:53" x14ac:dyDescent="0.25">
      <c r="B215" s="85">
        <v>2024</v>
      </c>
      <c r="C215" s="85">
        <v>891780111</v>
      </c>
      <c r="D215" s="86" t="s">
        <v>64</v>
      </c>
      <c r="E215" s="44" t="s">
        <v>6303</v>
      </c>
      <c r="F215" s="87" t="s">
        <v>6302</v>
      </c>
      <c r="G215" s="196">
        <v>0</v>
      </c>
      <c r="H215" s="88" t="s">
        <v>72</v>
      </c>
      <c r="I215" s="86" t="s">
        <v>2705</v>
      </c>
      <c r="J215" s="43" t="s">
        <v>6301</v>
      </c>
      <c r="K215" s="43">
        <v>7500000</v>
      </c>
      <c r="L215" s="85" t="s">
        <v>67</v>
      </c>
      <c r="M215" s="43" t="s">
        <v>4182</v>
      </c>
      <c r="N215" s="43">
        <v>1082932668</v>
      </c>
      <c r="O215" s="43">
        <v>104</v>
      </c>
      <c r="P215" s="284">
        <v>45310</v>
      </c>
      <c r="Q215" s="43">
        <v>77400000</v>
      </c>
      <c r="R215" s="284">
        <v>45313</v>
      </c>
      <c r="S215" s="43">
        <v>7500000</v>
      </c>
      <c r="T215" s="88" t="s">
        <v>203</v>
      </c>
      <c r="U215" s="43">
        <v>1192791759</v>
      </c>
      <c r="V215" s="43" t="s">
        <v>3082</v>
      </c>
      <c r="W215" s="284">
        <v>45313</v>
      </c>
      <c r="X215" s="284">
        <v>45313</v>
      </c>
      <c r="Y215" s="94" t="s">
        <v>74</v>
      </c>
      <c r="Z215" s="284">
        <v>45382</v>
      </c>
      <c r="AA215" s="54">
        <f t="shared" si="15"/>
        <v>69</v>
      </c>
      <c r="AB215" s="87">
        <v>0</v>
      </c>
      <c r="AC215" s="286">
        <v>0</v>
      </c>
      <c r="AD215" s="87">
        <v>0</v>
      </c>
      <c r="AE215" s="140" t="s">
        <v>74</v>
      </c>
      <c r="AF215" s="54">
        <f t="shared" si="16"/>
        <v>0</v>
      </c>
      <c r="AG215" s="87">
        <v>0</v>
      </c>
      <c r="AH215" s="87">
        <v>0</v>
      </c>
      <c r="AI215" s="140" t="s">
        <v>74</v>
      </c>
      <c r="AJ215" s="88">
        <v>0</v>
      </c>
      <c r="AK215" s="92" t="s">
        <v>74</v>
      </c>
      <c r="AL215" s="92" t="s">
        <v>74</v>
      </c>
      <c r="AM215" s="54">
        <f t="shared" si="17"/>
        <v>0</v>
      </c>
      <c r="AN215" s="54">
        <f>+K215+AC215-AH215</f>
        <v>7500000</v>
      </c>
      <c r="AO215" s="88" t="s">
        <v>66</v>
      </c>
      <c r="AP215" s="43">
        <v>7500000</v>
      </c>
      <c r="AQ215" s="88" t="s">
        <v>85</v>
      </c>
      <c r="AR215" s="87">
        <v>0</v>
      </c>
      <c r="AS215" s="96" t="s">
        <v>74</v>
      </c>
      <c r="AT215" s="282">
        <v>7500000</v>
      </c>
      <c r="AU215" s="98">
        <f t="shared" si="18"/>
        <v>0</v>
      </c>
      <c r="AV215" s="241">
        <f t="shared" si="19"/>
        <v>1</v>
      </c>
      <c r="AW215" s="140" t="s">
        <v>74</v>
      </c>
      <c r="AX215" s="88" t="s">
        <v>156</v>
      </c>
      <c r="AY215" s="43" t="s">
        <v>6300</v>
      </c>
      <c r="AZ215" s="85" t="s">
        <v>66</v>
      </c>
      <c r="BA215" s="85" t="s">
        <v>66</v>
      </c>
    </row>
    <row r="216" spans="2:53" x14ac:dyDescent="0.25">
      <c r="B216" s="85">
        <v>2024</v>
      </c>
      <c r="C216" s="85">
        <v>891780111</v>
      </c>
      <c r="D216" s="86" t="s">
        <v>64</v>
      </c>
      <c r="E216" s="44" t="s">
        <v>6299</v>
      </c>
      <c r="F216" s="87" t="s">
        <v>6298</v>
      </c>
      <c r="G216" s="196">
        <v>0</v>
      </c>
      <c r="H216" s="88" t="s">
        <v>72</v>
      </c>
      <c r="I216" s="86" t="s">
        <v>2705</v>
      </c>
      <c r="J216" s="43" t="s">
        <v>6297</v>
      </c>
      <c r="K216" s="43">
        <v>9000000</v>
      </c>
      <c r="L216" s="85" t="s">
        <v>67</v>
      </c>
      <c r="M216" s="43" t="s">
        <v>6296</v>
      </c>
      <c r="N216" s="43">
        <v>7602961</v>
      </c>
      <c r="O216" s="43">
        <v>104</v>
      </c>
      <c r="P216" s="284">
        <v>45310</v>
      </c>
      <c r="Q216" s="43">
        <v>77400000</v>
      </c>
      <c r="R216" s="284">
        <v>45313</v>
      </c>
      <c r="S216" s="43">
        <v>9000000</v>
      </c>
      <c r="T216" s="88" t="s">
        <v>203</v>
      </c>
      <c r="U216" s="43">
        <v>1192791759</v>
      </c>
      <c r="V216" s="43" t="s">
        <v>3082</v>
      </c>
      <c r="W216" s="284">
        <v>45313</v>
      </c>
      <c r="X216" s="284">
        <v>45313</v>
      </c>
      <c r="Y216" s="94" t="s">
        <v>74</v>
      </c>
      <c r="Z216" s="284">
        <v>45382</v>
      </c>
      <c r="AA216" s="54">
        <f t="shared" si="15"/>
        <v>69</v>
      </c>
      <c r="AB216" s="87">
        <v>0</v>
      </c>
      <c r="AC216" s="286">
        <v>0</v>
      </c>
      <c r="AD216" s="87">
        <v>0</v>
      </c>
      <c r="AE216" s="140" t="s">
        <v>74</v>
      </c>
      <c r="AF216" s="54">
        <f t="shared" si="16"/>
        <v>0</v>
      </c>
      <c r="AG216" s="87">
        <v>0</v>
      </c>
      <c r="AH216" s="87">
        <v>0</v>
      </c>
      <c r="AI216" s="140" t="s">
        <v>74</v>
      </c>
      <c r="AJ216" s="88">
        <v>0</v>
      </c>
      <c r="AK216" s="92" t="s">
        <v>74</v>
      </c>
      <c r="AL216" s="92" t="s">
        <v>74</v>
      </c>
      <c r="AM216" s="54">
        <f t="shared" si="17"/>
        <v>0</v>
      </c>
      <c r="AN216" s="54">
        <f>+K216+AC216-AH216</f>
        <v>9000000</v>
      </c>
      <c r="AO216" s="88" t="s">
        <v>66</v>
      </c>
      <c r="AP216" s="43">
        <v>9000000</v>
      </c>
      <c r="AQ216" s="88" t="s">
        <v>85</v>
      </c>
      <c r="AR216" s="87">
        <v>0</v>
      </c>
      <c r="AS216" s="96" t="s">
        <v>74</v>
      </c>
      <c r="AT216" s="282">
        <v>5400000</v>
      </c>
      <c r="AU216" s="98">
        <f t="shared" si="18"/>
        <v>3600000</v>
      </c>
      <c r="AV216" s="241">
        <f t="shared" si="19"/>
        <v>0.6</v>
      </c>
      <c r="AW216" s="140" t="s">
        <v>74</v>
      </c>
      <c r="AX216" s="88" t="s">
        <v>86</v>
      </c>
      <c r="AY216" s="43" t="s">
        <v>6295</v>
      </c>
      <c r="AZ216" s="85" t="s">
        <v>66</v>
      </c>
      <c r="BA216" s="85" t="s">
        <v>66</v>
      </c>
    </row>
    <row r="217" spans="2:53" x14ac:dyDescent="0.25">
      <c r="B217" s="85">
        <v>2024</v>
      </c>
      <c r="C217" s="85">
        <v>891780111</v>
      </c>
      <c r="D217" s="86" t="s">
        <v>64</v>
      </c>
      <c r="E217" s="44" t="s">
        <v>6294</v>
      </c>
      <c r="F217" s="87" t="s">
        <v>6293</v>
      </c>
      <c r="G217" s="196">
        <v>0</v>
      </c>
      <c r="H217" s="88" t="s">
        <v>72</v>
      </c>
      <c r="I217" s="86" t="s">
        <v>65</v>
      </c>
      <c r="J217" s="43" t="s">
        <v>6292</v>
      </c>
      <c r="K217" s="43">
        <v>13320000</v>
      </c>
      <c r="L217" s="85" t="s">
        <v>67</v>
      </c>
      <c r="M217" s="43" t="s">
        <v>6291</v>
      </c>
      <c r="N217" s="43">
        <v>35117743</v>
      </c>
      <c r="O217" s="91">
        <v>13</v>
      </c>
      <c r="P217" s="140">
        <v>45302</v>
      </c>
      <c r="Q217" s="87">
        <v>4518689382</v>
      </c>
      <c r="R217" s="284">
        <v>45313</v>
      </c>
      <c r="S217" s="43">
        <v>13320000</v>
      </c>
      <c r="T217" s="88" t="s">
        <v>203</v>
      </c>
      <c r="U217" s="43">
        <v>84457182</v>
      </c>
      <c r="V217" s="43" t="s">
        <v>6030</v>
      </c>
      <c r="W217" s="284">
        <v>45313</v>
      </c>
      <c r="X217" s="284">
        <v>45313</v>
      </c>
      <c r="Y217" s="94" t="s">
        <v>74</v>
      </c>
      <c r="Z217" s="138">
        <v>45457</v>
      </c>
      <c r="AA217" s="54">
        <f t="shared" si="15"/>
        <v>144</v>
      </c>
      <c r="AB217" s="87">
        <v>0</v>
      </c>
      <c r="AC217" s="286">
        <v>0</v>
      </c>
      <c r="AD217" s="87">
        <v>0</v>
      </c>
      <c r="AE217" s="140" t="s">
        <v>74</v>
      </c>
      <c r="AF217" s="54">
        <f t="shared" si="16"/>
        <v>0</v>
      </c>
      <c r="AG217" s="87">
        <v>0</v>
      </c>
      <c r="AH217" s="87">
        <v>0</v>
      </c>
      <c r="AI217" s="140" t="s">
        <v>74</v>
      </c>
      <c r="AJ217" s="88">
        <v>0</v>
      </c>
      <c r="AK217" s="92" t="s">
        <v>74</v>
      </c>
      <c r="AL217" s="92" t="s">
        <v>74</v>
      </c>
      <c r="AM217" s="54">
        <f t="shared" si="17"/>
        <v>0</v>
      </c>
      <c r="AN217" s="54">
        <f>+K217+AC217-AH217</f>
        <v>13320000</v>
      </c>
      <c r="AO217" s="88" t="s">
        <v>66</v>
      </c>
      <c r="AP217" s="43">
        <v>13320000</v>
      </c>
      <c r="AQ217" s="88" t="s">
        <v>85</v>
      </c>
      <c r="AR217" s="87">
        <v>0</v>
      </c>
      <c r="AS217" s="96" t="s">
        <v>74</v>
      </c>
      <c r="AT217" s="282">
        <v>9360000</v>
      </c>
      <c r="AU217" s="98">
        <f t="shared" si="18"/>
        <v>3960000</v>
      </c>
      <c r="AV217" s="241">
        <f t="shared" si="19"/>
        <v>0.70270270270270274</v>
      </c>
      <c r="AW217" s="140" t="s">
        <v>74</v>
      </c>
      <c r="AX217" s="88" t="s">
        <v>86</v>
      </c>
      <c r="AY217" s="43" t="s">
        <v>6290</v>
      </c>
      <c r="AZ217" s="85" t="s">
        <v>66</v>
      </c>
      <c r="BA217" s="85" t="s">
        <v>66</v>
      </c>
    </row>
    <row r="218" spans="2:53" x14ac:dyDescent="0.25">
      <c r="B218" s="85">
        <v>2024</v>
      </c>
      <c r="C218" s="85">
        <v>891780111</v>
      </c>
      <c r="D218" s="86" t="s">
        <v>64</v>
      </c>
      <c r="E218" s="44" t="s">
        <v>6289</v>
      </c>
      <c r="F218" s="87" t="s">
        <v>6288</v>
      </c>
      <c r="G218" s="196">
        <v>0</v>
      </c>
      <c r="H218" s="88" t="s">
        <v>72</v>
      </c>
      <c r="I218" s="86" t="s">
        <v>65</v>
      </c>
      <c r="J218" s="43" t="s">
        <v>6287</v>
      </c>
      <c r="K218" s="43">
        <v>16940000</v>
      </c>
      <c r="L218" s="85" t="s">
        <v>67</v>
      </c>
      <c r="M218" s="43" t="s">
        <v>6286</v>
      </c>
      <c r="N218" s="43">
        <v>7634396</v>
      </c>
      <c r="O218" s="91">
        <v>13</v>
      </c>
      <c r="P218" s="140">
        <v>45302</v>
      </c>
      <c r="Q218" s="87">
        <v>4518689382</v>
      </c>
      <c r="R218" s="284">
        <v>45313</v>
      </c>
      <c r="S218" s="43">
        <v>16940000</v>
      </c>
      <c r="T218" s="88" t="s">
        <v>203</v>
      </c>
      <c r="U218" s="43">
        <v>84457182</v>
      </c>
      <c r="V218" s="43" t="s">
        <v>6030</v>
      </c>
      <c r="W218" s="284">
        <v>45313</v>
      </c>
      <c r="X218" s="284">
        <v>45313</v>
      </c>
      <c r="Y218" s="94" t="s">
        <v>74</v>
      </c>
      <c r="Z218" s="138">
        <v>45457</v>
      </c>
      <c r="AA218" s="54">
        <f t="shared" si="15"/>
        <v>144</v>
      </c>
      <c r="AB218" s="87">
        <v>0</v>
      </c>
      <c r="AC218" s="286">
        <v>0</v>
      </c>
      <c r="AD218" s="87">
        <v>0</v>
      </c>
      <c r="AE218" s="140" t="s">
        <v>74</v>
      </c>
      <c r="AF218" s="54">
        <f t="shared" si="16"/>
        <v>0</v>
      </c>
      <c r="AG218" s="87">
        <v>0</v>
      </c>
      <c r="AH218" s="87">
        <v>0</v>
      </c>
      <c r="AI218" s="140" t="s">
        <v>74</v>
      </c>
      <c r="AJ218" s="88">
        <v>0</v>
      </c>
      <c r="AK218" s="92" t="s">
        <v>74</v>
      </c>
      <c r="AL218" s="92" t="s">
        <v>74</v>
      </c>
      <c r="AM218" s="54">
        <f t="shared" si="17"/>
        <v>0</v>
      </c>
      <c r="AN218" s="54">
        <f>+K218+AC218-AH218</f>
        <v>16940000</v>
      </c>
      <c r="AO218" s="88" t="s">
        <v>66</v>
      </c>
      <c r="AP218" s="43">
        <v>16940000</v>
      </c>
      <c r="AQ218" s="88" t="s">
        <v>85</v>
      </c>
      <c r="AR218" s="87">
        <v>0</v>
      </c>
      <c r="AS218" s="96" t="s">
        <v>74</v>
      </c>
      <c r="AT218" s="282">
        <v>12100000</v>
      </c>
      <c r="AU218" s="98">
        <f t="shared" si="18"/>
        <v>4840000</v>
      </c>
      <c r="AV218" s="241">
        <f t="shared" si="19"/>
        <v>0.7142857142857143</v>
      </c>
      <c r="AW218" s="140" t="s">
        <v>74</v>
      </c>
      <c r="AX218" s="88" t="s">
        <v>86</v>
      </c>
      <c r="AY218" s="43" t="s">
        <v>6285</v>
      </c>
      <c r="AZ218" s="85" t="s">
        <v>66</v>
      </c>
      <c r="BA218" s="85" t="s">
        <v>66</v>
      </c>
    </row>
    <row r="219" spans="2:53" x14ac:dyDescent="0.25">
      <c r="B219" s="85">
        <v>2024</v>
      </c>
      <c r="C219" s="85">
        <v>891780111</v>
      </c>
      <c r="D219" s="86" t="s">
        <v>64</v>
      </c>
      <c r="E219" s="44" t="s">
        <v>6284</v>
      </c>
      <c r="F219" s="87" t="s">
        <v>6283</v>
      </c>
      <c r="G219" s="196">
        <v>0</v>
      </c>
      <c r="H219" s="88" t="s">
        <v>72</v>
      </c>
      <c r="I219" s="86" t="s">
        <v>65</v>
      </c>
      <c r="J219" s="43" t="s">
        <v>6282</v>
      </c>
      <c r="K219" s="43">
        <v>16500000</v>
      </c>
      <c r="L219" s="85" t="s">
        <v>67</v>
      </c>
      <c r="M219" s="43" t="s">
        <v>6281</v>
      </c>
      <c r="N219" s="43">
        <v>1083554776</v>
      </c>
      <c r="O219" s="91">
        <v>13</v>
      </c>
      <c r="P219" s="140">
        <v>45302</v>
      </c>
      <c r="Q219" s="87">
        <v>4518689382</v>
      </c>
      <c r="R219" s="284">
        <v>45313</v>
      </c>
      <c r="S219" s="43">
        <v>16500000</v>
      </c>
      <c r="T219" s="88" t="s">
        <v>203</v>
      </c>
      <c r="U219" s="43">
        <v>84457182</v>
      </c>
      <c r="V219" s="43" t="s">
        <v>6030</v>
      </c>
      <c r="W219" s="284">
        <v>45313</v>
      </c>
      <c r="X219" s="284">
        <v>45313</v>
      </c>
      <c r="Y219" s="94" t="s">
        <v>74</v>
      </c>
      <c r="Z219" s="138">
        <v>45457</v>
      </c>
      <c r="AA219" s="54">
        <f t="shared" si="15"/>
        <v>144</v>
      </c>
      <c r="AB219" s="87">
        <v>0</v>
      </c>
      <c r="AC219" s="286">
        <v>0</v>
      </c>
      <c r="AD219" s="87">
        <v>0</v>
      </c>
      <c r="AE219" s="140" t="s">
        <v>74</v>
      </c>
      <c r="AF219" s="54">
        <f t="shared" si="16"/>
        <v>0</v>
      </c>
      <c r="AG219" s="87">
        <v>0</v>
      </c>
      <c r="AH219" s="87">
        <v>0</v>
      </c>
      <c r="AI219" s="140" t="s">
        <v>74</v>
      </c>
      <c r="AJ219" s="88">
        <v>0</v>
      </c>
      <c r="AK219" s="92" t="s">
        <v>74</v>
      </c>
      <c r="AL219" s="92" t="s">
        <v>74</v>
      </c>
      <c r="AM219" s="54">
        <f t="shared" si="17"/>
        <v>0</v>
      </c>
      <c r="AN219" s="54">
        <f>+K219+AC219-AH219</f>
        <v>16500000</v>
      </c>
      <c r="AO219" s="88" t="s">
        <v>66</v>
      </c>
      <c r="AP219" s="43">
        <v>16500000</v>
      </c>
      <c r="AQ219" s="88" t="s">
        <v>85</v>
      </c>
      <c r="AR219" s="87">
        <v>0</v>
      </c>
      <c r="AS219" s="96" t="s">
        <v>74</v>
      </c>
      <c r="AT219" s="282">
        <v>11660000</v>
      </c>
      <c r="AU219" s="98">
        <f t="shared" si="18"/>
        <v>4840000</v>
      </c>
      <c r="AV219" s="241">
        <f t="shared" si="19"/>
        <v>0.70666666666666667</v>
      </c>
      <c r="AW219" s="140" t="s">
        <v>74</v>
      </c>
      <c r="AX219" s="88" t="s">
        <v>86</v>
      </c>
      <c r="AY219" s="43" t="s">
        <v>6280</v>
      </c>
      <c r="AZ219" s="85" t="s">
        <v>66</v>
      </c>
      <c r="BA219" s="85" t="s">
        <v>66</v>
      </c>
    </row>
    <row r="220" spans="2:53" x14ac:dyDescent="0.25">
      <c r="B220" s="85">
        <v>2024</v>
      </c>
      <c r="C220" s="85">
        <v>891780111</v>
      </c>
      <c r="D220" s="86" t="s">
        <v>64</v>
      </c>
      <c r="E220" s="44" t="s">
        <v>6279</v>
      </c>
      <c r="F220" s="87" t="s">
        <v>6278</v>
      </c>
      <c r="G220" s="196">
        <v>0</v>
      </c>
      <c r="H220" s="88" t="s">
        <v>72</v>
      </c>
      <c r="I220" s="86" t="s">
        <v>65</v>
      </c>
      <c r="J220" s="43" t="s">
        <v>6277</v>
      </c>
      <c r="K220" s="43">
        <v>15400000</v>
      </c>
      <c r="L220" s="85" t="s">
        <v>67</v>
      </c>
      <c r="M220" s="43" t="s">
        <v>6276</v>
      </c>
      <c r="N220" s="43">
        <v>36718392</v>
      </c>
      <c r="O220" s="91">
        <v>13</v>
      </c>
      <c r="P220" s="140">
        <v>45302</v>
      </c>
      <c r="Q220" s="87">
        <v>4518689382</v>
      </c>
      <c r="R220" s="284">
        <v>45313</v>
      </c>
      <c r="S220" s="43">
        <v>15400000</v>
      </c>
      <c r="T220" s="88" t="s">
        <v>203</v>
      </c>
      <c r="U220" s="43">
        <v>84457182</v>
      </c>
      <c r="V220" s="43" t="s">
        <v>6030</v>
      </c>
      <c r="W220" s="284">
        <v>45313</v>
      </c>
      <c r="X220" s="284">
        <v>45313</v>
      </c>
      <c r="Y220" s="94" t="s">
        <v>74</v>
      </c>
      <c r="Z220" s="138">
        <v>45457</v>
      </c>
      <c r="AA220" s="54">
        <f t="shared" si="15"/>
        <v>144</v>
      </c>
      <c r="AB220" s="87">
        <v>0</v>
      </c>
      <c r="AC220" s="286">
        <v>0</v>
      </c>
      <c r="AD220" s="87">
        <v>0</v>
      </c>
      <c r="AE220" s="140" t="s">
        <v>74</v>
      </c>
      <c r="AF220" s="54">
        <f t="shared" si="16"/>
        <v>0</v>
      </c>
      <c r="AG220" s="87">
        <v>0</v>
      </c>
      <c r="AH220" s="87">
        <v>0</v>
      </c>
      <c r="AI220" s="140" t="s">
        <v>74</v>
      </c>
      <c r="AJ220" s="88">
        <v>0</v>
      </c>
      <c r="AK220" s="92" t="s">
        <v>74</v>
      </c>
      <c r="AL220" s="92" t="s">
        <v>74</v>
      </c>
      <c r="AM220" s="54">
        <f t="shared" si="17"/>
        <v>0</v>
      </c>
      <c r="AN220" s="54">
        <f>+K220+AC220-AH220</f>
        <v>15400000</v>
      </c>
      <c r="AO220" s="88" t="s">
        <v>66</v>
      </c>
      <c r="AP220" s="43">
        <v>15400000</v>
      </c>
      <c r="AQ220" s="88" t="s">
        <v>85</v>
      </c>
      <c r="AR220" s="87">
        <v>0</v>
      </c>
      <c r="AS220" s="96" t="s">
        <v>74</v>
      </c>
      <c r="AT220" s="282">
        <v>11000000</v>
      </c>
      <c r="AU220" s="98">
        <f t="shared" si="18"/>
        <v>4400000</v>
      </c>
      <c r="AV220" s="241">
        <f t="shared" si="19"/>
        <v>0.7142857142857143</v>
      </c>
      <c r="AW220" s="140" t="s">
        <v>74</v>
      </c>
      <c r="AX220" s="88" t="s">
        <v>86</v>
      </c>
      <c r="AY220" s="43" t="s">
        <v>6275</v>
      </c>
      <c r="AZ220" s="85" t="s">
        <v>66</v>
      </c>
      <c r="BA220" s="85" t="s">
        <v>66</v>
      </c>
    </row>
    <row r="221" spans="2:53" x14ac:dyDescent="0.25">
      <c r="B221" s="85">
        <v>2024</v>
      </c>
      <c r="C221" s="85">
        <v>891780111</v>
      </c>
      <c r="D221" s="86" t="s">
        <v>64</v>
      </c>
      <c r="E221" s="44" t="s">
        <v>6274</v>
      </c>
      <c r="F221" s="87" t="s">
        <v>6273</v>
      </c>
      <c r="G221" s="196">
        <v>0</v>
      </c>
      <c r="H221" s="88" t="s">
        <v>72</v>
      </c>
      <c r="I221" s="86" t="s">
        <v>65</v>
      </c>
      <c r="J221" s="43" t="s">
        <v>6272</v>
      </c>
      <c r="K221" s="43">
        <v>14700000</v>
      </c>
      <c r="L221" s="85" t="s">
        <v>67</v>
      </c>
      <c r="M221" s="43" t="s">
        <v>6271</v>
      </c>
      <c r="N221" s="43">
        <v>1066000092</v>
      </c>
      <c r="O221" s="91">
        <v>13</v>
      </c>
      <c r="P221" s="140">
        <v>45302</v>
      </c>
      <c r="Q221" s="87">
        <v>4518689382</v>
      </c>
      <c r="R221" s="284">
        <v>45313</v>
      </c>
      <c r="S221" s="43">
        <v>14700000</v>
      </c>
      <c r="T221" s="88" t="s">
        <v>203</v>
      </c>
      <c r="U221" s="43">
        <v>21400608</v>
      </c>
      <c r="V221" s="43" t="s">
        <v>6265</v>
      </c>
      <c r="W221" s="284">
        <v>45313</v>
      </c>
      <c r="X221" s="284">
        <v>45313</v>
      </c>
      <c r="Y221" s="94" t="s">
        <v>74</v>
      </c>
      <c r="Z221" s="138">
        <v>45457</v>
      </c>
      <c r="AA221" s="54">
        <f t="shared" si="15"/>
        <v>144</v>
      </c>
      <c r="AB221" s="87">
        <v>0</v>
      </c>
      <c r="AC221" s="286">
        <v>0</v>
      </c>
      <c r="AD221" s="87">
        <v>0</v>
      </c>
      <c r="AE221" s="140" t="s">
        <v>74</v>
      </c>
      <c r="AF221" s="54">
        <f t="shared" si="16"/>
        <v>0</v>
      </c>
      <c r="AG221" s="87">
        <v>0</v>
      </c>
      <c r="AH221" s="87">
        <v>0</v>
      </c>
      <c r="AI221" s="140" t="s">
        <v>74</v>
      </c>
      <c r="AJ221" s="88">
        <v>0</v>
      </c>
      <c r="AK221" s="92" t="s">
        <v>74</v>
      </c>
      <c r="AL221" s="92" t="s">
        <v>74</v>
      </c>
      <c r="AM221" s="54">
        <f t="shared" si="17"/>
        <v>0</v>
      </c>
      <c r="AN221" s="54">
        <f>+K221+AC221-AH221</f>
        <v>14700000</v>
      </c>
      <c r="AO221" s="88" t="s">
        <v>66</v>
      </c>
      <c r="AP221" s="43">
        <v>14700000</v>
      </c>
      <c r="AQ221" s="88" t="s">
        <v>85</v>
      </c>
      <c r="AR221" s="87">
        <v>0</v>
      </c>
      <c r="AS221" s="96" t="s">
        <v>74</v>
      </c>
      <c r="AT221" s="282">
        <v>10300000</v>
      </c>
      <c r="AU221" s="98">
        <f t="shared" si="18"/>
        <v>4400000</v>
      </c>
      <c r="AV221" s="241">
        <f t="shared" si="19"/>
        <v>0.70068027210884354</v>
      </c>
      <c r="AW221" s="140" t="s">
        <v>74</v>
      </c>
      <c r="AX221" s="88" t="s">
        <v>86</v>
      </c>
      <c r="AY221" s="43" t="s">
        <v>6270</v>
      </c>
      <c r="AZ221" s="85" t="s">
        <v>66</v>
      </c>
      <c r="BA221" s="85" t="s">
        <v>66</v>
      </c>
    </row>
    <row r="222" spans="2:53" x14ac:dyDescent="0.25">
      <c r="B222" s="85">
        <v>2024</v>
      </c>
      <c r="C222" s="85">
        <v>891780111</v>
      </c>
      <c r="D222" s="86" t="s">
        <v>64</v>
      </c>
      <c r="E222" s="44" t="s">
        <v>6269</v>
      </c>
      <c r="F222" s="87" t="s">
        <v>6268</v>
      </c>
      <c r="G222" s="196">
        <v>0</v>
      </c>
      <c r="H222" s="88" t="s">
        <v>72</v>
      </c>
      <c r="I222" s="86" t="s">
        <v>65</v>
      </c>
      <c r="J222" s="43" t="s">
        <v>6267</v>
      </c>
      <c r="K222" s="43">
        <v>13230000</v>
      </c>
      <c r="L222" s="85" t="s">
        <v>67</v>
      </c>
      <c r="M222" s="43" t="s">
        <v>6266</v>
      </c>
      <c r="N222" s="43">
        <v>1102880046</v>
      </c>
      <c r="O222" s="91">
        <v>13</v>
      </c>
      <c r="P222" s="140">
        <v>45302</v>
      </c>
      <c r="Q222" s="87">
        <v>4518689382</v>
      </c>
      <c r="R222" s="284">
        <v>45313</v>
      </c>
      <c r="S222" s="43">
        <v>13230000</v>
      </c>
      <c r="T222" s="88" t="s">
        <v>203</v>
      </c>
      <c r="U222" s="43">
        <v>21400608</v>
      </c>
      <c r="V222" s="43" t="s">
        <v>6265</v>
      </c>
      <c r="W222" s="284">
        <v>45313</v>
      </c>
      <c r="X222" s="284">
        <v>45313</v>
      </c>
      <c r="Y222" s="94" t="s">
        <v>74</v>
      </c>
      <c r="Z222" s="138">
        <v>45457</v>
      </c>
      <c r="AA222" s="54">
        <f t="shared" si="15"/>
        <v>144</v>
      </c>
      <c r="AB222" s="87">
        <v>0</v>
      </c>
      <c r="AC222" s="286">
        <v>0</v>
      </c>
      <c r="AD222" s="87">
        <v>0</v>
      </c>
      <c r="AE222" s="140" t="s">
        <v>74</v>
      </c>
      <c r="AF222" s="54">
        <f t="shared" si="16"/>
        <v>0</v>
      </c>
      <c r="AG222" s="87">
        <v>0</v>
      </c>
      <c r="AH222" s="87">
        <v>0</v>
      </c>
      <c r="AI222" s="140" t="s">
        <v>74</v>
      </c>
      <c r="AJ222" s="88">
        <v>0</v>
      </c>
      <c r="AK222" s="92" t="s">
        <v>74</v>
      </c>
      <c r="AL222" s="92" t="s">
        <v>74</v>
      </c>
      <c r="AM222" s="54">
        <f t="shared" si="17"/>
        <v>0</v>
      </c>
      <c r="AN222" s="54">
        <f>+K222+AC222-AH222</f>
        <v>13230000</v>
      </c>
      <c r="AO222" s="88" t="s">
        <v>66</v>
      </c>
      <c r="AP222" s="43">
        <v>13230000</v>
      </c>
      <c r="AQ222" s="88" t="s">
        <v>85</v>
      </c>
      <c r="AR222" s="87">
        <v>0</v>
      </c>
      <c r="AS222" s="96" t="s">
        <v>74</v>
      </c>
      <c r="AT222" s="282">
        <v>9270000</v>
      </c>
      <c r="AU222" s="98">
        <f t="shared" si="18"/>
        <v>3960000</v>
      </c>
      <c r="AV222" s="241">
        <f t="shared" si="19"/>
        <v>0.70068027210884354</v>
      </c>
      <c r="AW222" s="140" t="s">
        <v>74</v>
      </c>
      <c r="AX222" s="88" t="s">
        <v>86</v>
      </c>
      <c r="AY222" s="43" t="s">
        <v>6264</v>
      </c>
      <c r="AZ222" s="85" t="s">
        <v>66</v>
      </c>
      <c r="BA222" s="85" t="s">
        <v>66</v>
      </c>
    </row>
    <row r="223" spans="2:53" x14ac:dyDescent="0.25">
      <c r="B223" s="85">
        <v>2024</v>
      </c>
      <c r="C223" s="85">
        <v>891780111</v>
      </c>
      <c r="D223" s="86" t="s">
        <v>64</v>
      </c>
      <c r="E223" s="44" t="s">
        <v>6263</v>
      </c>
      <c r="F223" s="87" t="s">
        <v>6262</v>
      </c>
      <c r="G223" s="196">
        <v>0</v>
      </c>
      <c r="H223" s="88" t="s">
        <v>72</v>
      </c>
      <c r="I223" s="86" t="s">
        <v>65</v>
      </c>
      <c r="J223" s="43" t="s">
        <v>6261</v>
      </c>
      <c r="K223" s="43">
        <v>10360000</v>
      </c>
      <c r="L223" s="85" t="s">
        <v>67</v>
      </c>
      <c r="M223" s="43" t="s">
        <v>6260</v>
      </c>
      <c r="N223" s="43">
        <v>1083023147</v>
      </c>
      <c r="O223" s="91">
        <v>14</v>
      </c>
      <c r="P223" s="284">
        <v>45302</v>
      </c>
      <c r="Q223" s="43">
        <v>2126349000</v>
      </c>
      <c r="R223" s="284">
        <v>45313</v>
      </c>
      <c r="S223" s="43">
        <v>10360000</v>
      </c>
      <c r="T223" s="88" t="s">
        <v>203</v>
      </c>
      <c r="U223" s="43">
        <v>93400727</v>
      </c>
      <c r="V223" s="43" t="s">
        <v>4334</v>
      </c>
      <c r="W223" s="284">
        <v>45313</v>
      </c>
      <c r="X223" s="284">
        <v>45313</v>
      </c>
      <c r="Y223" s="94" t="s">
        <v>74</v>
      </c>
      <c r="Z223" s="138">
        <v>45457</v>
      </c>
      <c r="AA223" s="54">
        <f t="shared" si="15"/>
        <v>144</v>
      </c>
      <c r="AB223" s="87">
        <v>0</v>
      </c>
      <c r="AC223" s="286">
        <v>0</v>
      </c>
      <c r="AD223" s="87">
        <v>0</v>
      </c>
      <c r="AE223" s="140" t="s">
        <v>74</v>
      </c>
      <c r="AF223" s="54">
        <f t="shared" si="16"/>
        <v>0</v>
      </c>
      <c r="AG223" s="87">
        <v>0</v>
      </c>
      <c r="AH223" s="87">
        <v>0</v>
      </c>
      <c r="AI223" s="140" t="s">
        <v>74</v>
      </c>
      <c r="AJ223" s="88">
        <v>0</v>
      </c>
      <c r="AK223" s="92" t="s">
        <v>74</v>
      </c>
      <c r="AL223" s="92" t="s">
        <v>74</v>
      </c>
      <c r="AM223" s="54">
        <f t="shared" si="17"/>
        <v>0</v>
      </c>
      <c r="AN223" s="54">
        <f>+K223+AC223-AH223</f>
        <v>10360000</v>
      </c>
      <c r="AO223" s="88" t="s">
        <v>66</v>
      </c>
      <c r="AP223" s="43">
        <v>10360000</v>
      </c>
      <c r="AQ223" s="88" t="s">
        <v>85</v>
      </c>
      <c r="AR223" s="87">
        <v>0</v>
      </c>
      <c r="AS223" s="96" t="s">
        <v>74</v>
      </c>
      <c r="AT223" s="282">
        <v>7280000</v>
      </c>
      <c r="AU223" s="98">
        <f t="shared" si="18"/>
        <v>3080000</v>
      </c>
      <c r="AV223" s="241">
        <f t="shared" si="19"/>
        <v>0.70270270270270274</v>
      </c>
      <c r="AW223" s="140" t="s">
        <v>74</v>
      </c>
      <c r="AX223" s="88" t="s">
        <v>86</v>
      </c>
      <c r="AY223" s="43" t="s">
        <v>6259</v>
      </c>
      <c r="AZ223" s="85" t="s">
        <v>66</v>
      </c>
      <c r="BA223" s="85" t="s">
        <v>66</v>
      </c>
    </row>
    <row r="224" spans="2:53" x14ac:dyDescent="0.25">
      <c r="B224" s="85">
        <v>2024</v>
      </c>
      <c r="C224" s="85">
        <v>891780111</v>
      </c>
      <c r="D224" s="86" t="s">
        <v>64</v>
      </c>
      <c r="E224" s="88" t="s">
        <v>6258</v>
      </c>
      <c r="F224" s="87" t="s">
        <v>6257</v>
      </c>
      <c r="G224" s="196">
        <v>0</v>
      </c>
      <c r="H224" s="88" t="s">
        <v>72</v>
      </c>
      <c r="I224" s="86" t="s">
        <v>65</v>
      </c>
      <c r="J224" s="87" t="s">
        <v>6256</v>
      </c>
      <c r="K224" s="87">
        <v>14760000</v>
      </c>
      <c r="L224" s="85" t="s">
        <v>67</v>
      </c>
      <c r="M224" s="87" t="s">
        <v>6255</v>
      </c>
      <c r="N224" s="87">
        <v>36667908</v>
      </c>
      <c r="O224" s="91">
        <v>13</v>
      </c>
      <c r="P224" s="140">
        <v>45302</v>
      </c>
      <c r="Q224" s="87">
        <v>4518689382</v>
      </c>
      <c r="R224" s="138">
        <v>45313</v>
      </c>
      <c r="S224" s="87">
        <v>14760000</v>
      </c>
      <c r="T224" s="88" t="s">
        <v>203</v>
      </c>
      <c r="U224" s="87">
        <v>7634885</v>
      </c>
      <c r="V224" s="87" t="s">
        <v>1138</v>
      </c>
      <c r="W224" s="138">
        <v>45313</v>
      </c>
      <c r="X224" s="138">
        <v>45313</v>
      </c>
      <c r="Y224" s="94" t="s">
        <v>74</v>
      </c>
      <c r="Z224" s="138">
        <v>45457</v>
      </c>
      <c r="AA224" s="93">
        <f t="shared" si="15"/>
        <v>144</v>
      </c>
      <c r="AB224" s="87">
        <v>1</v>
      </c>
      <c r="AC224" s="286">
        <v>2700000</v>
      </c>
      <c r="AD224" s="87">
        <v>0</v>
      </c>
      <c r="AE224" s="140" t="s">
        <v>74</v>
      </c>
      <c r="AF224" s="93">
        <f t="shared" si="16"/>
        <v>0</v>
      </c>
      <c r="AG224" s="87">
        <v>0</v>
      </c>
      <c r="AH224" s="87">
        <v>0</v>
      </c>
      <c r="AI224" s="140" t="s">
        <v>74</v>
      </c>
      <c r="AJ224" s="88">
        <v>0</v>
      </c>
      <c r="AK224" s="92" t="s">
        <v>74</v>
      </c>
      <c r="AL224" s="92" t="s">
        <v>74</v>
      </c>
      <c r="AM224" s="93">
        <f t="shared" si="17"/>
        <v>0</v>
      </c>
      <c r="AN224" s="93">
        <f>+K224+AC224-AH224</f>
        <v>17460000</v>
      </c>
      <c r="AO224" s="88" t="s">
        <v>66</v>
      </c>
      <c r="AP224" s="87">
        <v>14760000</v>
      </c>
      <c r="AQ224" s="88" t="s">
        <v>85</v>
      </c>
      <c r="AR224" s="87">
        <v>0</v>
      </c>
      <c r="AS224" s="96" t="s">
        <v>74</v>
      </c>
      <c r="AT224" s="282">
        <v>12600000</v>
      </c>
      <c r="AU224" s="126">
        <f t="shared" si="18"/>
        <v>4860000</v>
      </c>
      <c r="AV224" s="99">
        <f t="shared" si="19"/>
        <v>0.72164948453608246</v>
      </c>
      <c r="AW224" s="140" t="s">
        <v>74</v>
      </c>
      <c r="AX224" s="88" t="s">
        <v>86</v>
      </c>
      <c r="AY224" s="87" t="s">
        <v>6254</v>
      </c>
      <c r="AZ224" s="85" t="s">
        <v>66</v>
      </c>
      <c r="BA224" s="85" t="s">
        <v>66</v>
      </c>
    </row>
    <row r="225" spans="2:53" x14ac:dyDescent="0.25">
      <c r="B225" s="85">
        <v>2024</v>
      </c>
      <c r="C225" s="85">
        <v>891780111</v>
      </c>
      <c r="D225" s="86" t="s">
        <v>64</v>
      </c>
      <c r="E225" s="44" t="s">
        <v>6253</v>
      </c>
      <c r="F225" s="87" t="s">
        <v>6252</v>
      </c>
      <c r="G225" s="196">
        <v>0</v>
      </c>
      <c r="H225" s="88" t="s">
        <v>72</v>
      </c>
      <c r="I225" s="86" t="s">
        <v>65</v>
      </c>
      <c r="J225" s="43" t="s">
        <v>6251</v>
      </c>
      <c r="K225" s="43">
        <v>16500000</v>
      </c>
      <c r="L225" s="85" t="s">
        <v>67</v>
      </c>
      <c r="M225" s="43" t="s">
        <v>6250</v>
      </c>
      <c r="N225" s="43">
        <v>1081826881</v>
      </c>
      <c r="O225" s="91">
        <v>13</v>
      </c>
      <c r="P225" s="140">
        <v>45302</v>
      </c>
      <c r="Q225" s="87">
        <v>4518689382</v>
      </c>
      <c r="R225" s="284">
        <v>45313</v>
      </c>
      <c r="S225" s="43">
        <v>16500000</v>
      </c>
      <c r="T225" s="88" t="s">
        <v>203</v>
      </c>
      <c r="U225" s="43">
        <v>1192791759</v>
      </c>
      <c r="V225" s="43" t="s">
        <v>3082</v>
      </c>
      <c r="W225" s="284">
        <v>45313</v>
      </c>
      <c r="X225" s="284">
        <v>45313</v>
      </c>
      <c r="Y225" s="94" t="s">
        <v>74</v>
      </c>
      <c r="Z225" s="138">
        <v>45457</v>
      </c>
      <c r="AA225" s="54">
        <f t="shared" si="15"/>
        <v>144</v>
      </c>
      <c r="AB225" s="87">
        <v>0</v>
      </c>
      <c r="AC225" s="286">
        <v>0</v>
      </c>
      <c r="AD225" s="87">
        <v>0</v>
      </c>
      <c r="AE225" s="140" t="s">
        <v>74</v>
      </c>
      <c r="AF225" s="54">
        <f t="shared" si="16"/>
        <v>0</v>
      </c>
      <c r="AG225" s="87">
        <v>0</v>
      </c>
      <c r="AH225" s="87">
        <v>0</v>
      </c>
      <c r="AI225" s="140" t="s">
        <v>74</v>
      </c>
      <c r="AJ225" s="88">
        <v>0</v>
      </c>
      <c r="AK225" s="92" t="s">
        <v>74</v>
      </c>
      <c r="AL225" s="92" t="s">
        <v>74</v>
      </c>
      <c r="AM225" s="54">
        <f t="shared" si="17"/>
        <v>0</v>
      </c>
      <c r="AN225" s="54">
        <f>+K225+AC225-AH225</f>
        <v>16500000</v>
      </c>
      <c r="AO225" s="88" t="s">
        <v>66</v>
      </c>
      <c r="AP225" s="43">
        <v>16500000</v>
      </c>
      <c r="AQ225" s="88" t="s">
        <v>85</v>
      </c>
      <c r="AR225" s="87">
        <v>0</v>
      </c>
      <c r="AS225" s="96" t="s">
        <v>74</v>
      </c>
      <c r="AT225" s="282">
        <v>11660000</v>
      </c>
      <c r="AU225" s="98">
        <f t="shared" si="18"/>
        <v>4840000</v>
      </c>
      <c r="AV225" s="241">
        <f t="shared" si="19"/>
        <v>0.70666666666666667</v>
      </c>
      <c r="AW225" s="140" t="s">
        <v>74</v>
      </c>
      <c r="AX225" s="88" t="s">
        <v>86</v>
      </c>
      <c r="AY225" s="43" t="s">
        <v>6249</v>
      </c>
      <c r="AZ225" s="85" t="s">
        <v>66</v>
      </c>
      <c r="BA225" s="85" t="s">
        <v>66</v>
      </c>
    </row>
    <row r="226" spans="2:53" x14ac:dyDescent="0.25">
      <c r="B226" s="85">
        <v>2024</v>
      </c>
      <c r="C226" s="85">
        <v>891780111</v>
      </c>
      <c r="D226" s="86" t="s">
        <v>64</v>
      </c>
      <c r="E226" s="44" t="s">
        <v>6248</v>
      </c>
      <c r="F226" s="87" t="s">
        <v>6247</v>
      </c>
      <c r="G226" s="196">
        <v>0</v>
      </c>
      <c r="H226" s="88" t="s">
        <v>72</v>
      </c>
      <c r="I226" s="86" t="s">
        <v>65</v>
      </c>
      <c r="J226" s="43" t="s">
        <v>6246</v>
      </c>
      <c r="K226" s="43">
        <v>16500000</v>
      </c>
      <c r="L226" s="85" t="s">
        <v>67</v>
      </c>
      <c r="M226" s="43" t="s">
        <v>6245</v>
      </c>
      <c r="N226" s="43">
        <v>1064804291</v>
      </c>
      <c r="O226" s="91">
        <v>13</v>
      </c>
      <c r="P226" s="140">
        <v>45302</v>
      </c>
      <c r="Q226" s="87">
        <v>4518689382</v>
      </c>
      <c r="R226" s="284">
        <v>45313</v>
      </c>
      <c r="S226" s="43">
        <v>16500000</v>
      </c>
      <c r="T226" s="88" t="s">
        <v>203</v>
      </c>
      <c r="U226" s="43">
        <v>85152695</v>
      </c>
      <c r="V226" s="43" t="s">
        <v>4147</v>
      </c>
      <c r="W226" s="284">
        <v>45313</v>
      </c>
      <c r="X226" s="284">
        <v>45313</v>
      </c>
      <c r="Y226" s="94" t="s">
        <v>74</v>
      </c>
      <c r="Z226" s="138">
        <v>45457</v>
      </c>
      <c r="AA226" s="54">
        <f t="shared" si="15"/>
        <v>144</v>
      </c>
      <c r="AB226" s="87">
        <v>0</v>
      </c>
      <c r="AC226" s="286">
        <v>0</v>
      </c>
      <c r="AD226" s="87">
        <v>0</v>
      </c>
      <c r="AE226" s="140" t="s">
        <v>74</v>
      </c>
      <c r="AF226" s="54">
        <f t="shared" si="16"/>
        <v>0</v>
      </c>
      <c r="AG226" s="87">
        <v>0</v>
      </c>
      <c r="AH226" s="87">
        <v>0</v>
      </c>
      <c r="AI226" s="140" t="s">
        <v>74</v>
      </c>
      <c r="AJ226" s="88">
        <v>0</v>
      </c>
      <c r="AK226" s="92" t="s">
        <v>74</v>
      </c>
      <c r="AL226" s="92" t="s">
        <v>74</v>
      </c>
      <c r="AM226" s="54">
        <f t="shared" si="17"/>
        <v>0</v>
      </c>
      <c r="AN226" s="54">
        <f>+K226+AC226-AH226</f>
        <v>16500000</v>
      </c>
      <c r="AO226" s="88" t="s">
        <v>66</v>
      </c>
      <c r="AP226" s="43">
        <v>16500000</v>
      </c>
      <c r="AQ226" s="88" t="s">
        <v>85</v>
      </c>
      <c r="AR226" s="87">
        <v>0</v>
      </c>
      <c r="AS226" s="96" t="s">
        <v>74</v>
      </c>
      <c r="AT226" s="282">
        <v>11660000</v>
      </c>
      <c r="AU226" s="98">
        <f t="shared" si="18"/>
        <v>4840000</v>
      </c>
      <c r="AV226" s="241">
        <f t="shared" si="19"/>
        <v>0.70666666666666667</v>
      </c>
      <c r="AW226" s="140" t="s">
        <v>74</v>
      </c>
      <c r="AX226" s="88" t="s">
        <v>86</v>
      </c>
      <c r="AY226" s="43" t="s">
        <v>6244</v>
      </c>
      <c r="AZ226" s="85" t="s">
        <v>66</v>
      </c>
      <c r="BA226" s="85" t="s">
        <v>66</v>
      </c>
    </row>
    <row r="227" spans="2:53" x14ac:dyDescent="0.25">
      <c r="B227" s="85">
        <v>2024</v>
      </c>
      <c r="C227" s="85">
        <v>891780111</v>
      </c>
      <c r="D227" s="86" t="s">
        <v>64</v>
      </c>
      <c r="E227" s="44" t="s">
        <v>6243</v>
      </c>
      <c r="F227" s="87" t="s">
        <v>6242</v>
      </c>
      <c r="G227" s="196">
        <v>0</v>
      </c>
      <c r="H227" s="88" t="s">
        <v>72</v>
      </c>
      <c r="I227" s="86" t="s">
        <v>65</v>
      </c>
      <c r="J227" s="43" t="s">
        <v>6241</v>
      </c>
      <c r="K227" s="43">
        <v>14300000</v>
      </c>
      <c r="L227" s="85" t="s">
        <v>67</v>
      </c>
      <c r="M227" s="43" t="s">
        <v>6240</v>
      </c>
      <c r="N227" s="43">
        <v>1100547297</v>
      </c>
      <c r="O227" s="91">
        <v>13</v>
      </c>
      <c r="P227" s="140">
        <v>45302</v>
      </c>
      <c r="Q227" s="87">
        <v>4518689382</v>
      </c>
      <c r="R227" s="284">
        <v>45313</v>
      </c>
      <c r="S227" s="43">
        <v>14300000</v>
      </c>
      <c r="T227" s="88" t="s">
        <v>203</v>
      </c>
      <c r="U227" s="43">
        <v>12548945</v>
      </c>
      <c r="V227" s="43" t="s">
        <v>4915</v>
      </c>
      <c r="W227" s="284">
        <v>45313</v>
      </c>
      <c r="X227" s="284">
        <v>45313</v>
      </c>
      <c r="Y227" s="94" t="s">
        <v>74</v>
      </c>
      <c r="Z227" s="138">
        <v>45457</v>
      </c>
      <c r="AA227" s="54">
        <f t="shared" si="15"/>
        <v>144</v>
      </c>
      <c r="AB227" s="87">
        <v>0</v>
      </c>
      <c r="AC227" s="286">
        <v>0</v>
      </c>
      <c r="AD227" s="87">
        <v>0</v>
      </c>
      <c r="AE227" s="140" t="s">
        <v>74</v>
      </c>
      <c r="AF227" s="54">
        <f t="shared" si="16"/>
        <v>0</v>
      </c>
      <c r="AG227" s="87">
        <v>0</v>
      </c>
      <c r="AH227" s="87">
        <v>0</v>
      </c>
      <c r="AI227" s="140" t="s">
        <v>74</v>
      </c>
      <c r="AJ227" s="88">
        <v>0</v>
      </c>
      <c r="AK227" s="92" t="s">
        <v>74</v>
      </c>
      <c r="AL227" s="92" t="s">
        <v>74</v>
      </c>
      <c r="AM227" s="54">
        <f t="shared" si="17"/>
        <v>0</v>
      </c>
      <c r="AN227" s="54">
        <f>+K227+AC227-AH227</f>
        <v>14300000</v>
      </c>
      <c r="AO227" s="88" t="s">
        <v>66</v>
      </c>
      <c r="AP227" s="43">
        <v>14300000</v>
      </c>
      <c r="AQ227" s="88" t="s">
        <v>85</v>
      </c>
      <c r="AR227" s="87">
        <v>0</v>
      </c>
      <c r="AS227" s="96" t="s">
        <v>74</v>
      </c>
      <c r="AT227" s="282">
        <v>9900000</v>
      </c>
      <c r="AU227" s="98">
        <f t="shared" si="18"/>
        <v>4400000</v>
      </c>
      <c r="AV227" s="241">
        <f t="shared" si="19"/>
        <v>0.69230769230769229</v>
      </c>
      <c r="AW227" s="140" t="s">
        <v>74</v>
      </c>
      <c r="AX227" s="88" t="s">
        <v>86</v>
      </c>
      <c r="AY227" s="43" t="s">
        <v>6239</v>
      </c>
      <c r="AZ227" s="85" t="s">
        <v>66</v>
      </c>
      <c r="BA227" s="85" t="s">
        <v>66</v>
      </c>
    </row>
    <row r="228" spans="2:53" x14ac:dyDescent="0.25">
      <c r="B228" s="85">
        <v>2024</v>
      </c>
      <c r="C228" s="85">
        <v>891780111</v>
      </c>
      <c r="D228" s="86" t="s">
        <v>64</v>
      </c>
      <c r="E228" s="44" t="s">
        <v>6238</v>
      </c>
      <c r="F228" s="87" t="s">
        <v>6237</v>
      </c>
      <c r="G228" s="196">
        <v>0</v>
      </c>
      <c r="H228" s="88" t="s">
        <v>72</v>
      </c>
      <c r="I228" s="86" t="s">
        <v>65</v>
      </c>
      <c r="J228" s="43" t="s">
        <v>6236</v>
      </c>
      <c r="K228" s="43">
        <v>15400000</v>
      </c>
      <c r="L228" s="85" t="s">
        <v>67</v>
      </c>
      <c r="M228" s="43" t="s">
        <v>6235</v>
      </c>
      <c r="N228" s="43">
        <v>7628973</v>
      </c>
      <c r="O228" s="91">
        <v>13</v>
      </c>
      <c r="P228" s="140">
        <v>45302</v>
      </c>
      <c r="Q228" s="87">
        <v>4518689382</v>
      </c>
      <c r="R228" s="284">
        <v>45313</v>
      </c>
      <c r="S228" s="43">
        <v>15400000</v>
      </c>
      <c r="T228" s="88" t="s">
        <v>203</v>
      </c>
      <c r="U228" s="43">
        <v>84457182</v>
      </c>
      <c r="V228" s="43" t="s">
        <v>6030</v>
      </c>
      <c r="W228" s="284">
        <v>45313</v>
      </c>
      <c r="X228" s="284">
        <v>45313</v>
      </c>
      <c r="Y228" s="94" t="s">
        <v>74</v>
      </c>
      <c r="Z228" s="138">
        <v>45457</v>
      </c>
      <c r="AA228" s="54">
        <f t="shared" si="15"/>
        <v>144</v>
      </c>
      <c r="AB228" s="87">
        <v>0</v>
      </c>
      <c r="AC228" s="286">
        <v>0</v>
      </c>
      <c r="AD228" s="87">
        <v>0</v>
      </c>
      <c r="AE228" s="140" t="s">
        <v>74</v>
      </c>
      <c r="AF228" s="54">
        <f t="shared" si="16"/>
        <v>0</v>
      </c>
      <c r="AG228" s="87">
        <v>0</v>
      </c>
      <c r="AH228" s="87">
        <v>0</v>
      </c>
      <c r="AI228" s="140" t="s">
        <v>74</v>
      </c>
      <c r="AJ228" s="88">
        <v>0</v>
      </c>
      <c r="AK228" s="92" t="s">
        <v>74</v>
      </c>
      <c r="AL228" s="92" t="s">
        <v>74</v>
      </c>
      <c r="AM228" s="54">
        <f t="shared" si="17"/>
        <v>0</v>
      </c>
      <c r="AN228" s="54">
        <f>+K228+AC228-AH228</f>
        <v>15400000</v>
      </c>
      <c r="AO228" s="88" t="s">
        <v>66</v>
      </c>
      <c r="AP228" s="43">
        <v>15400000</v>
      </c>
      <c r="AQ228" s="88" t="s">
        <v>85</v>
      </c>
      <c r="AR228" s="87">
        <v>0</v>
      </c>
      <c r="AS228" s="96" t="s">
        <v>74</v>
      </c>
      <c r="AT228" s="282">
        <v>8000000</v>
      </c>
      <c r="AU228" s="98">
        <f t="shared" si="18"/>
        <v>7400000</v>
      </c>
      <c r="AV228" s="241">
        <f t="shared" si="19"/>
        <v>0.51948051948051943</v>
      </c>
      <c r="AW228" s="140" t="s">
        <v>74</v>
      </c>
      <c r="AX228" s="88" t="s">
        <v>86</v>
      </c>
      <c r="AY228" s="43" t="s">
        <v>6234</v>
      </c>
      <c r="AZ228" s="85" t="s">
        <v>66</v>
      </c>
      <c r="BA228" s="85" t="s">
        <v>66</v>
      </c>
    </row>
    <row r="229" spans="2:53" x14ac:dyDescent="0.25">
      <c r="B229" s="85">
        <v>2024</v>
      </c>
      <c r="C229" s="85">
        <v>891780111</v>
      </c>
      <c r="D229" s="86" t="s">
        <v>64</v>
      </c>
      <c r="E229" s="44" t="s">
        <v>6233</v>
      </c>
      <c r="F229" s="87" t="s">
        <v>6232</v>
      </c>
      <c r="G229" s="196">
        <v>0</v>
      </c>
      <c r="H229" s="88" t="s">
        <v>72</v>
      </c>
      <c r="I229" s="86" t="s">
        <v>65</v>
      </c>
      <c r="J229" s="43" t="s">
        <v>6231</v>
      </c>
      <c r="K229" s="43">
        <v>13500000</v>
      </c>
      <c r="L229" s="85" t="s">
        <v>67</v>
      </c>
      <c r="M229" s="43" t="s">
        <v>6230</v>
      </c>
      <c r="N229" s="43">
        <v>1082861716</v>
      </c>
      <c r="O229" s="91">
        <v>13</v>
      </c>
      <c r="P229" s="140">
        <v>45302</v>
      </c>
      <c r="Q229" s="87">
        <v>4518689382</v>
      </c>
      <c r="R229" s="284">
        <v>45313</v>
      </c>
      <c r="S229" s="43">
        <v>13500000</v>
      </c>
      <c r="T229" s="88" t="s">
        <v>203</v>
      </c>
      <c r="U229" s="43">
        <v>85449357</v>
      </c>
      <c r="V229" s="43" t="s">
        <v>5096</v>
      </c>
      <c r="W229" s="284">
        <v>45313</v>
      </c>
      <c r="X229" s="284">
        <v>45313</v>
      </c>
      <c r="Y229" s="94" t="s">
        <v>74</v>
      </c>
      <c r="Z229" s="138">
        <v>45457</v>
      </c>
      <c r="AA229" s="54">
        <f t="shared" si="15"/>
        <v>144</v>
      </c>
      <c r="AB229" s="87">
        <v>0</v>
      </c>
      <c r="AC229" s="286">
        <v>0</v>
      </c>
      <c r="AD229" s="87">
        <v>0</v>
      </c>
      <c r="AE229" s="140" t="s">
        <v>74</v>
      </c>
      <c r="AF229" s="54">
        <f t="shared" si="16"/>
        <v>0</v>
      </c>
      <c r="AG229" s="87">
        <v>0</v>
      </c>
      <c r="AH229" s="87">
        <v>0</v>
      </c>
      <c r="AI229" s="140" t="s">
        <v>74</v>
      </c>
      <c r="AJ229" s="88">
        <v>0</v>
      </c>
      <c r="AK229" s="92" t="s">
        <v>74</v>
      </c>
      <c r="AL229" s="92" t="s">
        <v>74</v>
      </c>
      <c r="AM229" s="54">
        <f t="shared" si="17"/>
        <v>0</v>
      </c>
      <c r="AN229" s="54">
        <f>+K229+AC229-AH229</f>
        <v>13500000</v>
      </c>
      <c r="AO229" s="88" t="s">
        <v>66</v>
      </c>
      <c r="AP229" s="43">
        <v>13500000</v>
      </c>
      <c r="AQ229" s="88" t="s">
        <v>85</v>
      </c>
      <c r="AR229" s="87">
        <v>0</v>
      </c>
      <c r="AS229" s="96" t="s">
        <v>74</v>
      </c>
      <c r="AT229" s="282">
        <v>9540000</v>
      </c>
      <c r="AU229" s="98">
        <f t="shared" si="18"/>
        <v>3960000</v>
      </c>
      <c r="AV229" s="241">
        <f t="shared" si="19"/>
        <v>0.70666666666666667</v>
      </c>
      <c r="AW229" s="140" t="s">
        <v>74</v>
      </c>
      <c r="AX229" s="88" t="s">
        <v>86</v>
      </c>
      <c r="AY229" s="43" t="s">
        <v>6229</v>
      </c>
      <c r="AZ229" s="85" t="s">
        <v>66</v>
      </c>
      <c r="BA229" s="85" t="s">
        <v>66</v>
      </c>
    </row>
    <row r="230" spans="2:53" x14ac:dyDescent="0.25">
      <c r="B230" s="85">
        <v>2024</v>
      </c>
      <c r="C230" s="85">
        <v>891780111</v>
      </c>
      <c r="D230" s="86" t="s">
        <v>64</v>
      </c>
      <c r="E230" s="44" t="s">
        <v>6228</v>
      </c>
      <c r="F230" s="87" t="s">
        <v>6227</v>
      </c>
      <c r="G230" s="196">
        <v>0</v>
      </c>
      <c r="H230" s="88" t="s">
        <v>72</v>
      </c>
      <c r="I230" s="86" t="s">
        <v>65</v>
      </c>
      <c r="J230" s="43" t="s">
        <v>6226</v>
      </c>
      <c r="K230" s="43">
        <v>16500000</v>
      </c>
      <c r="L230" s="85" t="s">
        <v>67</v>
      </c>
      <c r="M230" s="43" t="s">
        <v>6225</v>
      </c>
      <c r="N230" s="43">
        <v>1082851727</v>
      </c>
      <c r="O230" s="91">
        <v>13</v>
      </c>
      <c r="P230" s="140">
        <v>45302</v>
      </c>
      <c r="Q230" s="87">
        <v>4518689382</v>
      </c>
      <c r="R230" s="284">
        <v>45313</v>
      </c>
      <c r="S230" s="43">
        <v>16500000</v>
      </c>
      <c r="T230" s="88" t="s">
        <v>203</v>
      </c>
      <c r="U230" s="43">
        <v>85449357</v>
      </c>
      <c r="V230" s="43" t="s">
        <v>5096</v>
      </c>
      <c r="W230" s="284">
        <v>45313</v>
      </c>
      <c r="X230" s="284">
        <v>45313</v>
      </c>
      <c r="Y230" s="94" t="s">
        <v>74</v>
      </c>
      <c r="Z230" s="138">
        <v>45457</v>
      </c>
      <c r="AA230" s="54">
        <f t="shared" si="15"/>
        <v>144</v>
      </c>
      <c r="AB230" s="87">
        <v>0</v>
      </c>
      <c r="AC230" s="286">
        <v>0</v>
      </c>
      <c r="AD230" s="87">
        <v>0</v>
      </c>
      <c r="AE230" s="140" t="s">
        <v>74</v>
      </c>
      <c r="AF230" s="54">
        <f t="shared" si="16"/>
        <v>0</v>
      </c>
      <c r="AG230" s="87">
        <v>0</v>
      </c>
      <c r="AH230" s="87">
        <v>0</v>
      </c>
      <c r="AI230" s="140" t="s">
        <v>74</v>
      </c>
      <c r="AJ230" s="88">
        <v>0</v>
      </c>
      <c r="AK230" s="92" t="s">
        <v>74</v>
      </c>
      <c r="AL230" s="92" t="s">
        <v>74</v>
      </c>
      <c r="AM230" s="54">
        <f t="shared" si="17"/>
        <v>0</v>
      </c>
      <c r="AN230" s="54">
        <f>+K230+AC230-AH230</f>
        <v>16500000</v>
      </c>
      <c r="AO230" s="88" t="s">
        <v>66</v>
      </c>
      <c r="AP230" s="43">
        <v>16500000</v>
      </c>
      <c r="AQ230" s="88" t="s">
        <v>85</v>
      </c>
      <c r="AR230" s="87">
        <v>0</v>
      </c>
      <c r="AS230" s="96" t="s">
        <v>74</v>
      </c>
      <c r="AT230" s="282">
        <v>11660000</v>
      </c>
      <c r="AU230" s="98">
        <f t="shared" si="18"/>
        <v>4840000</v>
      </c>
      <c r="AV230" s="241">
        <f t="shared" si="19"/>
        <v>0.70666666666666667</v>
      </c>
      <c r="AW230" s="140" t="s">
        <v>74</v>
      </c>
      <c r="AX230" s="88" t="s">
        <v>86</v>
      </c>
      <c r="AY230" s="43" t="s">
        <v>6224</v>
      </c>
      <c r="AZ230" s="85" t="s">
        <v>66</v>
      </c>
      <c r="BA230" s="85" t="s">
        <v>66</v>
      </c>
    </row>
    <row r="231" spans="2:53" x14ac:dyDescent="0.25">
      <c r="B231" s="85">
        <v>2024</v>
      </c>
      <c r="C231" s="85">
        <v>891780111</v>
      </c>
      <c r="D231" s="86" t="s">
        <v>64</v>
      </c>
      <c r="E231" s="44" t="s">
        <v>6223</v>
      </c>
      <c r="F231" s="87" t="s">
        <v>6222</v>
      </c>
      <c r="G231" s="196">
        <v>0</v>
      </c>
      <c r="H231" s="88" t="s">
        <v>72</v>
      </c>
      <c r="I231" s="86" t="s">
        <v>65</v>
      </c>
      <c r="J231" s="43" t="s">
        <v>6221</v>
      </c>
      <c r="K231" s="43">
        <v>20500000</v>
      </c>
      <c r="L231" s="85" t="s">
        <v>67</v>
      </c>
      <c r="M231" s="43" t="s">
        <v>6220</v>
      </c>
      <c r="N231" s="43">
        <v>1082882287</v>
      </c>
      <c r="O231" s="91">
        <v>13</v>
      </c>
      <c r="P231" s="140">
        <v>45302</v>
      </c>
      <c r="Q231" s="87">
        <v>4518689382</v>
      </c>
      <c r="R231" s="284">
        <v>45313</v>
      </c>
      <c r="S231" s="43">
        <v>20500000</v>
      </c>
      <c r="T231" s="88" t="s">
        <v>203</v>
      </c>
      <c r="U231" s="43">
        <v>12621405</v>
      </c>
      <c r="V231" s="43" t="s">
        <v>5449</v>
      </c>
      <c r="W231" s="284">
        <v>45313</v>
      </c>
      <c r="X231" s="284">
        <v>45313</v>
      </c>
      <c r="Y231" s="94" t="s">
        <v>74</v>
      </c>
      <c r="Z231" s="138">
        <v>45457</v>
      </c>
      <c r="AA231" s="54">
        <f t="shared" si="15"/>
        <v>144</v>
      </c>
      <c r="AB231" s="87">
        <v>0</v>
      </c>
      <c r="AC231" s="286">
        <v>0</v>
      </c>
      <c r="AD231" s="87">
        <v>0</v>
      </c>
      <c r="AE231" s="140" t="s">
        <v>74</v>
      </c>
      <c r="AF231" s="54">
        <f t="shared" si="16"/>
        <v>0</v>
      </c>
      <c r="AG231" s="87">
        <v>0</v>
      </c>
      <c r="AH231" s="87">
        <v>0</v>
      </c>
      <c r="AI231" s="140" t="s">
        <v>74</v>
      </c>
      <c r="AJ231" s="88">
        <v>0</v>
      </c>
      <c r="AK231" s="92" t="s">
        <v>74</v>
      </c>
      <c r="AL231" s="92" t="s">
        <v>74</v>
      </c>
      <c r="AM231" s="54">
        <f t="shared" si="17"/>
        <v>0</v>
      </c>
      <c r="AN231" s="54">
        <f>+K231+AC231-AH231</f>
        <v>20500000</v>
      </c>
      <c r="AO231" s="88" t="s">
        <v>66</v>
      </c>
      <c r="AP231" s="43">
        <v>20500000</v>
      </c>
      <c r="AQ231" s="88" t="s">
        <v>85</v>
      </c>
      <c r="AR231" s="87">
        <v>0</v>
      </c>
      <c r="AS231" s="96" t="s">
        <v>74</v>
      </c>
      <c r="AT231" s="282">
        <v>14487000</v>
      </c>
      <c r="AU231" s="98">
        <f t="shared" si="18"/>
        <v>6013000</v>
      </c>
      <c r="AV231" s="241">
        <f t="shared" si="19"/>
        <v>0.70668292682926825</v>
      </c>
      <c r="AW231" s="140" t="s">
        <v>74</v>
      </c>
      <c r="AX231" s="88" t="s">
        <v>86</v>
      </c>
      <c r="AY231" s="43" t="s">
        <v>6219</v>
      </c>
      <c r="AZ231" s="85" t="s">
        <v>66</v>
      </c>
      <c r="BA231" s="85" t="s">
        <v>66</v>
      </c>
    </row>
    <row r="232" spans="2:53" x14ac:dyDescent="0.25">
      <c r="B232" s="85">
        <v>2024</v>
      </c>
      <c r="C232" s="85">
        <v>891780111</v>
      </c>
      <c r="D232" s="86" t="s">
        <v>64</v>
      </c>
      <c r="E232" s="88" t="s">
        <v>6218</v>
      </c>
      <c r="F232" s="87" t="s">
        <v>6217</v>
      </c>
      <c r="G232" s="196">
        <v>0</v>
      </c>
      <c r="H232" s="88" t="s">
        <v>72</v>
      </c>
      <c r="I232" s="86" t="s">
        <v>65</v>
      </c>
      <c r="J232" s="87" t="s">
        <v>6216</v>
      </c>
      <c r="K232" s="87">
        <v>14760000</v>
      </c>
      <c r="L232" s="85" t="s">
        <v>67</v>
      </c>
      <c r="M232" s="87" t="s">
        <v>6215</v>
      </c>
      <c r="N232" s="87">
        <v>1084789581</v>
      </c>
      <c r="O232" s="91">
        <v>13</v>
      </c>
      <c r="P232" s="140">
        <v>45302</v>
      </c>
      <c r="Q232" s="87">
        <v>4518689382</v>
      </c>
      <c r="R232" s="138">
        <v>45313</v>
      </c>
      <c r="S232" s="87">
        <v>14760000</v>
      </c>
      <c r="T232" s="88" t="s">
        <v>203</v>
      </c>
      <c r="U232" s="87">
        <v>72004252</v>
      </c>
      <c r="V232" s="87" t="s">
        <v>4360</v>
      </c>
      <c r="W232" s="138">
        <v>45313</v>
      </c>
      <c r="X232" s="138">
        <v>45313</v>
      </c>
      <c r="Y232" s="94" t="s">
        <v>74</v>
      </c>
      <c r="Z232" s="138">
        <v>45457</v>
      </c>
      <c r="AA232" s="93">
        <f t="shared" si="15"/>
        <v>144</v>
      </c>
      <c r="AB232" s="87">
        <v>1</v>
      </c>
      <c r="AC232" s="286">
        <v>2700000</v>
      </c>
      <c r="AD232" s="87">
        <v>0</v>
      </c>
      <c r="AE232" s="140" t="s">
        <v>74</v>
      </c>
      <c r="AF232" s="93">
        <f t="shared" si="16"/>
        <v>0</v>
      </c>
      <c r="AG232" s="87">
        <v>0</v>
      </c>
      <c r="AH232" s="87">
        <v>0</v>
      </c>
      <c r="AI232" s="140" t="s">
        <v>74</v>
      </c>
      <c r="AJ232" s="88">
        <v>0</v>
      </c>
      <c r="AK232" s="92" t="s">
        <v>74</v>
      </c>
      <c r="AL232" s="92" t="s">
        <v>74</v>
      </c>
      <c r="AM232" s="93">
        <f t="shared" si="17"/>
        <v>0</v>
      </c>
      <c r="AN232" s="93">
        <f>+K232+AC232-AH232</f>
        <v>17460000</v>
      </c>
      <c r="AO232" s="88" t="s">
        <v>66</v>
      </c>
      <c r="AP232" s="87">
        <v>14760000</v>
      </c>
      <c r="AQ232" s="88" t="s">
        <v>85</v>
      </c>
      <c r="AR232" s="87">
        <v>0</v>
      </c>
      <c r="AS232" s="96" t="s">
        <v>74</v>
      </c>
      <c r="AT232" s="282">
        <v>12600000</v>
      </c>
      <c r="AU232" s="126">
        <f t="shared" si="18"/>
        <v>4860000</v>
      </c>
      <c r="AV232" s="99">
        <f t="shared" si="19"/>
        <v>0.72164948453608246</v>
      </c>
      <c r="AW232" s="140" t="s">
        <v>74</v>
      </c>
      <c r="AX232" s="88" t="s">
        <v>86</v>
      </c>
      <c r="AY232" s="87" t="s">
        <v>6214</v>
      </c>
      <c r="AZ232" s="85" t="s">
        <v>66</v>
      </c>
      <c r="BA232" s="85" t="s">
        <v>66</v>
      </c>
    </row>
    <row r="233" spans="2:53" x14ac:dyDescent="0.25">
      <c r="B233" s="85">
        <v>2024</v>
      </c>
      <c r="C233" s="85">
        <v>891780111</v>
      </c>
      <c r="D233" s="86" t="s">
        <v>64</v>
      </c>
      <c r="E233" s="44" t="s">
        <v>6213</v>
      </c>
      <c r="F233" s="87" t="s">
        <v>6212</v>
      </c>
      <c r="G233" s="196">
        <v>0</v>
      </c>
      <c r="H233" s="88" t="s">
        <v>72</v>
      </c>
      <c r="I233" s="86" t="s">
        <v>65</v>
      </c>
      <c r="J233" s="43" t="s">
        <v>6211</v>
      </c>
      <c r="K233" s="43">
        <v>13417000</v>
      </c>
      <c r="L233" s="85" t="s">
        <v>67</v>
      </c>
      <c r="M233" s="43" t="s">
        <v>6210</v>
      </c>
      <c r="N233" s="43">
        <v>1082972337</v>
      </c>
      <c r="O233" s="91">
        <v>14</v>
      </c>
      <c r="P233" s="284">
        <v>45302</v>
      </c>
      <c r="Q233" s="43">
        <v>2126349000</v>
      </c>
      <c r="R233" s="284">
        <v>45313</v>
      </c>
      <c r="S233" s="43">
        <v>13417000</v>
      </c>
      <c r="T233" s="88" t="s">
        <v>203</v>
      </c>
      <c r="U233" s="43">
        <v>84457182</v>
      </c>
      <c r="V233" s="43" t="s">
        <v>6030</v>
      </c>
      <c r="W233" s="284">
        <v>45313</v>
      </c>
      <c r="X233" s="284">
        <v>45313</v>
      </c>
      <c r="Y233" s="94" t="s">
        <v>74</v>
      </c>
      <c r="Z233" s="138">
        <v>45457</v>
      </c>
      <c r="AA233" s="54">
        <f t="shared" si="15"/>
        <v>144</v>
      </c>
      <c r="AB233" s="87">
        <v>0</v>
      </c>
      <c r="AC233" s="286">
        <v>0</v>
      </c>
      <c r="AD233" s="87">
        <v>0</v>
      </c>
      <c r="AE233" s="140" t="s">
        <v>74</v>
      </c>
      <c r="AF233" s="54">
        <f t="shared" si="16"/>
        <v>0</v>
      </c>
      <c r="AG233" s="87">
        <v>0</v>
      </c>
      <c r="AH233" s="87">
        <v>0</v>
      </c>
      <c r="AI233" s="140" t="s">
        <v>74</v>
      </c>
      <c r="AJ233" s="88">
        <v>0</v>
      </c>
      <c r="AK233" s="92" t="s">
        <v>74</v>
      </c>
      <c r="AL233" s="92" t="s">
        <v>74</v>
      </c>
      <c r="AM233" s="54">
        <f t="shared" si="17"/>
        <v>0</v>
      </c>
      <c r="AN233" s="54">
        <f>+K233+AC233-AH233</f>
        <v>13417000</v>
      </c>
      <c r="AO233" s="88" t="s">
        <v>66</v>
      </c>
      <c r="AP233" s="43">
        <v>13417000</v>
      </c>
      <c r="AQ233" s="88" t="s">
        <v>85</v>
      </c>
      <c r="AR233" s="87">
        <v>0</v>
      </c>
      <c r="AS233" s="96" t="s">
        <v>74</v>
      </c>
      <c r="AT233" s="282">
        <v>9750000</v>
      </c>
      <c r="AU233" s="98">
        <f t="shared" si="18"/>
        <v>3667000</v>
      </c>
      <c r="AV233" s="241">
        <f t="shared" si="19"/>
        <v>0.72669002012372363</v>
      </c>
      <c r="AW233" s="140" t="s">
        <v>74</v>
      </c>
      <c r="AX233" s="88" t="s">
        <v>86</v>
      </c>
      <c r="AY233" s="43" t="s">
        <v>6209</v>
      </c>
      <c r="AZ233" s="85" t="s">
        <v>66</v>
      </c>
      <c r="BA233" s="85" t="s">
        <v>66</v>
      </c>
    </row>
    <row r="234" spans="2:53" x14ac:dyDescent="0.25">
      <c r="B234" s="85">
        <v>2024</v>
      </c>
      <c r="C234" s="85">
        <v>891780111</v>
      </c>
      <c r="D234" s="86" t="s">
        <v>64</v>
      </c>
      <c r="E234" s="88" t="s">
        <v>6208</v>
      </c>
      <c r="F234" s="87" t="s">
        <v>6207</v>
      </c>
      <c r="G234" s="196">
        <v>0</v>
      </c>
      <c r="H234" s="88" t="s">
        <v>72</v>
      </c>
      <c r="I234" s="86" t="s">
        <v>65</v>
      </c>
      <c r="J234" s="87" t="s">
        <v>6206</v>
      </c>
      <c r="K234" s="87">
        <v>14760000</v>
      </c>
      <c r="L234" s="85" t="s">
        <v>67</v>
      </c>
      <c r="M234" s="87" t="s">
        <v>6205</v>
      </c>
      <c r="N234" s="87">
        <v>57461875</v>
      </c>
      <c r="O234" s="91">
        <v>13</v>
      </c>
      <c r="P234" s="140">
        <v>45302</v>
      </c>
      <c r="Q234" s="87">
        <v>4518689382</v>
      </c>
      <c r="R234" s="138">
        <v>45313</v>
      </c>
      <c r="S234" s="87">
        <v>14760000</v>
      </c>
      <c r="T234" s="88" t="s">
        <v>203</v>
      </c>
      <c r="U234" s="87">
        <v>7634885</v>
      </c>
      <c r="V234" s="87" t="s">
        <v>1138</v>
      </c>
      <c r="W234" s="138">
        <v>45313</v>
      </c>
      <c r="X234" s="138">
        <v>45313</v>
      </c>
      <c r="Y234" s="94" t="s">
        <v>74</v>
      </c>
      <c r="Z234" s="138">
        <v>45457</v>
      </c>
      <c r="AA234" s="93">
        <f t="shared" si="15"/>
        <v>144</v>
      </c>
      <c r="AB234" s="87">
        <v>1</v>
      </c>
      <c r="AC234" s="286">
        <v>2700000</v>
      </c>
      <c r="AD234" s="87">
        <v>0</v>
      </c>
      <c r="AE234" s="140" t="s">
        <v>74</v>
      </c>
      <c r="AF234" s="93">
        <f t="shared" si="16"/>
        <v>0</v>
      </c>
      <c r="AG234" s="87">
        <v>0</v>
      </c>
      <c r="AH234" s="87">
        <v>0</v>
      </c>
      <c r="AI234" s="140" t="s">
        <v>74</v>
      </c>
      <c r="AJ234" s="88">
        <v>0</v>
      </c>
      <c r="AK234" s="92" t="s">
        <v>74</v>
      </c>
      <c r="AL234" s="92" t="s">
        <v>74</v>
      </c>
      <c r="AM234" s="93">
        <f t="shared" si="17"/>
        <v>0</v>
      </c>
      <c r="AN234" s="93">
        <f>+K234+AC234-AH234</f>
        <v>17460000</v>
      </c>
      <c r="AO234" s="88" t="s">
        <v>66</v>
      </c>
      <c r="AP234" s="87">
        <v>14760000</v>
      </c>
      <c r="AQ234" s="88" t="s">
        <v>85</v>
      </c>
      <c r="AR234" s="87">
        <v>0</v>
      </c>
      <c r="AS234" s="96" t="s">
        <v>74</v>
      </c>
      <c r="AT234" s="282">
        <v>12600000</v>
      </c>
      <c r="AU234" s="126">
        <f t="shared" si="18"/>
        <v>4860000</v>
      </c>
      <c r="AV234" s="99">
        <f t="shared" si="19"/>
        <v>0.72164948453608246</v>
      </c>
      <c r="AW234" s="140" t="s">
        <v>74</v>
      </c>
      <c r="AX234" s="88" t="s">
        <v>86</v>
      </c>
      <c r="AY234" s="87" t="s">
        <v>6204</v>
      </c>
      <c r="AZ234" s="85" t="s">
        <v>66</v>
      </c>
      <c r="BA234" s="85" t="s">
        <v>66</v>
      </c>
    </row>
    <row r="235" spans="2:53" x14ac:dyDescent="0.25">
      <c r="B235" s="85">
        <v>2024</v>
      </c>
      <c r="C235" s="85">
        <v>891780111</v>
      </c>
      <c r="D235" s="86" t="s">
        <v>64</v>
      </c>
      <c r="E235" s="44" t="s">
        <v>6203</v>
      </c>
      <c r="F235" s="87" t="s">
        <v>6202</v>
      </c>
      <c r="G235" s="196">
        <v>0</v>
      </c>
      <c r="H235" s="88" t="s">
        <v>72</v>
      </c>
      <c r="I235" s="86" t="s">
        <v>65</v>
      </c>
      <c r="J235" s="43" t="s">
        <v>6201</v>
      </c>
      <c r="K235" s="43">
        <v>16500000</v>
      </c>
      <c r="L235" s="85" t="s">
        <v>67</v>
      </c>
      <c r="M235" s="43" t="s">
        <v>6200</v>
      </c>
      <c r="N235" s="43">
        <v>7144506</v>
      </c>
      <c r="O235" s="91">
        <v>13</v>
      </c>
      <c r="P235" s="140">
        <v>45302</v>
      </c>
      <c r="Q235" s="87">
        <v>4518689382</v>
      </c>
      <c r="R235" s="284">
        <v>45313</v>
      </c>
      <c r="S235" s="43">
        <v>16500000</v>
      </c>
      <c r="T235" s="88" t="s">
        <v>203</v>
      </c>
      <c r="U235" s="43">
        <v>85449357</v>
      </c>
      <c r="V235" s="43" t="s">
        <v>5096</v>
      </c>
      <c r="W235" s="284">
        <v>45313</v>
      </c>
      <c r="X235" s="284">
        <v>45313</v>
      </c>
      <c r="Y235" s="94" t="s">
        <v>74</v>
      </c>
      <c r="Z235" s="138">
        <v>45457</v>
      </c>
      <c r="AA235" s="54">
        <f t="shared" si="15"/>
        <v>144</v>
      </c>
      <c r="AB235" s="87">
        <v>0</v>
      </c>
      <c r="AC235" s="286">
        <v>0</v>
      </c>
      <c r="AD235" s="87">
        <v>0</v>
      </c>
      <c r="AE235" s="140" t="s">
        <v>74</v>
      </c>
      <c r="AF235" s="54">
        <f t="shared" si="16"/>
        <v>0</v>
      </c>
      <c r="AG235" s="87">
        <v>0</v>
      </c>
      <c r="AH235" s="87">
        <v>0</v>
      </c>
      <c r="AI235" s="140" t="s">
        <v>74</v>
      </c>
      <c r="AJ235" s="88">
        <v>0</v>
      </c>
      <c r="AK235" s="92" t="s">
        <v>74</v>
      </c>
      <c r="AL235" s="92" t="s">
        <v>74</v>
      </c>
      <c r="AM235" s="54">
        <f t="shared" si="17"/>
        <v>0</v>
      </c>
      <c r="AN235" s="54">
        <f>+K235+AC235-AH235</f>
        <v>16500000</v>
      </c>
      <c r="AO235" s="88" t="s">
        <v>66</v>
      </c>
      <c r="AP235" s="43">
        <v>16500000</v>
      </c>
      <c r="AQ235" s="88" t="s">
        <v>85</v>
      </c>
      <c r="AR235" s="87">
        <v>0</v>
      </c>
      <c r="AS235" s="96" t="s">
        <v>74</v>
      </c>
      <c r="AT235" s="282">
        <v>11660000</v>
      </c>
      <c r="AU235" s="98">
        <f t="shared" si="18"/>
        <v>4840000</v>
      </c>
      <c r="AV235" s="241">
        <f t="shared" si="19"/>
        <v>0.70666666666666667</v>
      </c>
      <c r="AW235" s="140" t="s">
        <v>74</v>
      </c>
      <c r="AX235" s="88" t="s">
        <v>86</v>
      </c>
      <c r="AY235" s="43" t="s">
        <v>6199</v>
      </c>
      <c r="AZ235" s="85" t="s">
        <v>66</v>
      </c>
      <c r="BA235" s="85" t="s">
        <v>66</v>
      </c>
    </row>
    <row r="236" spans="2:53" x14ac:dyDescent="0.25">
      <c r="B236" s="85">
        <v>2024</v>
      </c>
      <c r="C236" s="85">
        <v>891780111</v>
      </c>
      <c r="D236" s="86" t="s">
        <v>64</v>
      </c>
      <c r="E236" s="44" t="s">
        <v>6198</v>
      </c>
      <c r="F236" s="87" t="s">
        <v>6197</v>
      </c>
      <c r="G236" s="196">
        <v>0</v>
      </c>
      <c r="H236" s="88" t="s">
        <v>72</v>
      </c>
      <c r="I236" s="86" t="s">
        <v>65</v>
      </c>
      <c r="J236" s="43" t="s">
        <v>6196</v>
      </c>
      <c r="K236" s="43">
        <v>27000000</v>
      </c>
      <c r="L236" s="85" t="s">
        <v>67</v>
      </c>
      <c r="M236" s="43" t="s">
        <v>6195</v>
      </c>
      <c r="N236" s="43">
        <v>41612964</v>
      </c>
      <c r="O236" s="91">
        <v>13</v>
      </c>
      <c r="P236" s="140">
        <v>45302</v>
      </c>
      <c r="Q236" s="87">
        <v>4518689382</v>
      </c>
      <c r="R236" s="284">
        <v>45313</v>
      </c>
      <c r="S236" s="43">
        <v>27000000</v>
      </c>
      <c r="T236" s="88" t="s">
        <v>203</v>
      </c>
      <c r="U236" s="43">
        <v>12621405</v>
      </c>
      <c r="V236" s="43" t="s">
        <v>5449</v>
      </c>
      <c r="W236" s="284">
        <v>45313</v>
      </c>
      <c r="X236" s="284">
        <v>45313</v>
      </c>
      <c r="Y236" s="94" t="s">
        <v>74</v>
      </c>
      <c r="Z236" s="138">
        <v>45457</v>
      </c>
      <c r="AA236" s="54">
        <f t="shared" si="15"/>
        <v>144</v>
      </c>
      <c r="AB236" s="87">
        <v>0</v>
      </c>
      <c r="AC236" s="286">
        <v>0</v>
      </c>
      <c r="AD236" s="87">
        <v>0</v>
      </c>
      <c r="AE236" s="140" t="s">
        <v>74</v>
      </c>
      <c r="AF236" s="54">
        <f t="shared" si="16"/>
        <v>0</v>
      </c>
      <c r="AG236" s="87">
        <v>0</v>
      </c>
      <c r="AH236" s="87">
        <v>0</v>
      </c>
      <c r="AI236" s="140" t="s">
        <v>74</v>
      </c>
      <c r="AJ236" s="88">
        <v>0</v>
      </c>
      <c r="AK236" s="92" t="s">
        <v>74</v>
      </c>
      <c r="AL236" s="92" t="s">
        <v>74</v>
      </c>
      <c r="AM236" s="54">
        <f t="shared" si="17"/>
        <v>0</v>
      </c>
      <c r="AN236" s="54">
        <f>+K236+AC236-AH236</f>
        <v>27000000</v>
      </c>
      <c r="AO236" s="88" t="s">
        <v>66</v>
      </c>
      <c r="AP236" s="43">
        <v>27000000</v>
      </c>
      <c r="AQ236" s="88" t="s">
        <v>85</v>
      </c>
      <c r="AR236" s="87">
        <v>0</v>
      </c>
      <c r="AS236" s="96" t="s">
        <v>74</v>
      </c>
      <c r="AT236" s="282">
        <v>19080000</v>
      </c>
      <c r="AU236" s="98">
        <f t="shared" si="18"/>
        <v>7920000</v>
      </c>
      <c r="AV236" s="241">
        <f t="shared" si="19"/>
        <v>0.70666666666666667</v>
      </c>
      <c r="AW236" s="140" t="s">
        <v>74</v>
      </c>
      <c r="AX236" s="88" t="s">
        <v>86</v>
      </c>
      <c r="AY236" s="43" t="s">
        <v>6194</v>
      </c>
      <c r="AZ236" s="85" t="s">
        <v>66</v>
      </c>
      <c r="BA236" s="85" t="s">
        <v>66</v>
      </c>
    </row>
    <row r="237" spans="2:53" x14ac:dyDescent="0.25">
      <c r="B237" s="85">
        <v>2024</v>
      </c>
      <c r="C237" s="85">
        <v>891780111</v>
      </c>
      <c r="D237" s="86" t="s">
        <v>64</v>
      </c>
      <c r="E237" s="44" t="s">
        <v>6193</v>
      </c>
      <c r="F237" s="87" t="s">
        <v>6192</v>
      </c>
      <c r="G237" s="196">
        <v>0</v>
      </c>
      <c r="H237" s="88" t="s">
        <v>72</v>
      </c>
      <c r="I237" s="86" t="s">
        <v>65</v>
      </c>
      <c r="J237" s="43" t="s">
        <v>6191</v>
      </c>
      <c r="K237" s="43">
        <v>16390000</v>
      </c>
      <c r="L237" s="85" t="s">
        <v>67</v>
      </c>
      <c r="M237" s="43" t="s">
        <v>6190</v>
      </c>
      <c r="N237" s="43">
        <v>1083017229</v>
      </c>
      <c r="O237" s="91">
        <v>13</v>
      </c>
      <c r="P237" s="140">
        <v>45302</v>
      </c>
      <c r="Q237" s="87">
        <v>4518689382</v>
      </c>
      <c r="R237" s="284">
        <v>45313</v>
      </c>
      <c r="S237" s="43">
        <v>16390000</v>
      </c>
      <c r="T237" s="88" t="s">
        <v>203</v>
      </c>
      <c r="U237" s="43">
        <v>72175281</v>
      </c>
      <c r="V237" s="43" t="s">
        <v>1822</v>
      </c>
      <c r="W237" s="284">
        <v>45313</v>
      </c>
      <c r="X237" s="284">
        <v>45313</v>
      </c>
      <c r="Y237" s="94" t="s">
        <v>74</v>
      </c>
      <c r="Z237" s="138">
        <v>45457</v>
      </c>
      <c r="AA237" s="54">
        <f t="shared" si="15"/>
        <v>144</v>
      </c>
      <c r="AB237" s="87">
        <v>0</v>
      </c>
      <c r="AC237" s="286">
        <v>0</v>
      </c>
      <c r="AD237" s="87">
        <v>0</v>
      </c>
      <c r="AE237" s="140" t="s">
        <v>74</v>
      </c>
      <c r="AF237" s="54">
        <f t="shared" si="16"/>
        <v>0</v>
      </c>
      <c r="AG237" s="87">
        <v>0</v>
      </c>
      <c r="AH237" s="87">
        <v>0</v>
      </c>
      <c r="AI237" s="140" t="s">
        <v>74</v>
      </c>
      <c r="AJ237" s="88">
        <v>0</v>
      </c>
      <c r="AK237" s="92" t="s">
        <v>74</v>
      </c>
      <c r="AL237" s="92" t="s">
        <v>74</v>
      </c>
      <c r="AM237" s="54">
        <f t="shared" si="17"/>
        <v>0</v>
      </c>
      <c r="AN237" s="54">
        <f>+K237+AC237-AH237</f>
        <v>16390000</v>
      </c>
      <c r="AO237" s="88" t="s">
        <v>66</v>
      </c>
      <c r="AP237" s="43">
        <v>16390000</v>
      </c>
      <c r="AQ237" s="88" t="s">
        <v>85</v>
      </c>
      <c r="AR237" s="87">
        <v>0</v>
      </c>
      <c r="AS237" s="96" t="s">
        <v>74</v>
      </c>
      <c r="AT237" s="282">
        <v>11550000</v>
      </c>
      <c r="AU237" s="98">
        <f t="shared" si="18"/>
        <v>4840000</v>
      </c>
      <c r="AV237" s="241">
        <f t="shared" si="19"/>
        <v>0.70469798657718119</v>
      </c>
      <c r="AW237" s="140" t="s">
        <v>74</v>
      </c>
      <c r="AX237" s="88" t="s">
        <v>86</v>
      </c>
      <c r="AY237" s="43" t="s">
        <v>6189</v>
      </c>
      <c r="AZ237" s="85" t="s">
        <v>66</v>
      </c>
      <c r="BA237" s="85" t="s">
        <v>66</v>
      </c>
    </row>
    <row r="238" spans="2:53" x14ac:dyDescent="0.25">
      <c r="B238" s="85">
        <v>2024</v>
      </c>
      <c r="C238" s="85">
        <v>891780111</v>
      </c>
      <c r="D238" s="86" t="s">
        <v>64</v>
      </c>
      <c r="E238" s="44" t="s">
        <v>6188</v>
      </c>
      <c r="F238" s="87" t="s">
        <v>6187</v>
      </c>
      <c r="G238" s="196">
        <v>0</v>
      </c>
      <c r="H238" s="88" t="s">
        <v>72</v>
      </c>
      <c r="I238" s="86" t="s">
        <v>65</v>
      </c>
      <c r="J238" s="43" t="s">
        <v>6186</v>
      </c>
      <c r="K238" s="43">
        <v>13667000</v>
      </c>
      <c r="L238" s="85" t="s">
        <v>67</v>
      </c>
      <c r="M238" s="43" t="s">
        <v>6185</v>
      </c>
      <c r="N238" s="43">
        <v>1082974742</v>
      </c>
      <c r="O238" s="91">
        <v>14</v>
      </c>
      <c r="P238" s="284">
        <v>45302</v>
      </c>
      <c r="Q238" s="43">
        <v>2126349000</v>
      </c>
      <c r="R238" s="284">
        <v>45313</v>
      </c>
      <c r="S238" s="43">
        <v>13667000</v>
      </c>
      <c r="T238" s="88" t="s">
        <v>203</v>
      </c>
      <c r="U238" s="43">
        <v>57297693</v>
      </c>
      <c r="V238" s="43" t="s">
        <v>6101</v>
      </c>
      <c r="W238" s="284">
        <v>45313</v>
      </c>
      <c r="X238" s="284">
        <v>45313</v>
      </c>
      <c r="Y238" s="94" t="s">
        <v>74</v>
      </c>
      <c r="Z238" s="138">
        <v>45457</v>
      </c>
      <c r="AA238" s="54">
        <f t="shared" si="15"/>
        <v>144</v>
      </c>
      <c r="AB238" s="87">
        <v>0</v>
      </c>
      <c r="AC238" s="286">
        <v>0</v>
      </c>
      <c r="AD238" s="87">
        <v>0</v>
      </c>
      <c r="AE238" s="140" t="s">
        <v>74</v>
      </c>
      <c r="AF238" s="54">
        <f t="shared" si="16"/>
        <v>0</v>
      </c>
      <c r="AG238" s="87">
        <v>0</v>
      </c>
      <c r="AH238" s="87">
        <v>0</v>
      </c>
      <c r="AI238" s="140" t="s">
        <v>74</v>
      </c>
      <c r="AJ238" s="88">
        <v>0</v>
      </c>
      <c r="AK238" s="92" t="s">
        <v>74</v>
      </c>
      <c r="AL238" s="92" t="s">
        <v>74</v>
      </c>
      <c r="AM238" s="54">
        <f t="shared" si="17"/>
        <v>0</v>
      </c>
      <c r="AN238" s="54">
        <f>+K238+AC238-AH238</f>
        <v>13667000</v>
      </c>
      <c r="AO238" s="88" t="s">
        <v>66</v>
      </c>
      <c r="AP238" s="43">
        <v>13667000</v>
      </c>
      <c r="AQ238" s="88" t="s">
        <v>85</v>
      </c>
      <c r="AR238" s="87">
        <v>0</v>
      </c>
      <c r="AS238" s="96" t="s">
        <v>74</v>
      </c>
      <c r="AT238" s="282">
        <v>5000000</v>
      </c>
      <c r="AU238" s="98">
        <f t="shared" si="18"/>
        <v>8667000</v>
      </c>
      <c r="AV238" s="241">
        <f t="shared" si="19"/>
        <v>0.36584473549425622</v>
      </c>
      <c r="AW238" s="140" t="s">
        <v>74</v>
      </c>
      <c r="AX238" s="88" t="s">
        <v>86</v>
      </c>
      <c r="AY238" s="43" t="s">
        <v>6184</v>
      </c>
      <c r="AZ238" s="85" t="s">
        <v>66</v>
      </c>
      <c r="BA238" s="85" t="s">
        <v>66</v>
      </c>
    </row>
    <row r="239" spans="2:53" x14ac:dyDescent="0.25">
      <c r="B239" s="85">
        <v>2024</v>
      </c>
      <c r="C239" s="85">
        <v>891780111</v>
      </c>
      <c r="D239" s="86" t="s">
        <v>64</v>
      </c>
      <c r="E239" s="44" t="s">
        <v>6183</v>
      </c>
      <c r="F239" s="87" t="s">
        <v>6182</v>
      </c>
      <c r="G239" s="196">
        <v>0</v>
      </c>
      <c r="H239" s="88" t="s">
        <v>72</v>
      </c>
      <c r="I239" s="86" t="s">
        <v>65</v>
      </c>
      <c r="J239" s="43" t="s">
        <v>4263</v>
      </c>
      <c r="K239" s="43">
        <v>5750000</v>
      </c>
      <c r="L239" s="85" t="s">
        <v>67</v>
      </c>
      <c r="M239" s="43" t="s">
        <v>655</v>
      </c>
      <c r="N239" s="43">
        <v>1082941708</v>
      </c>
      <c r="O239" s="43">
        <v>50</v>
      </c>
      <c r="P239" s="284">
        <v>45306</v>
      </c>
      <c r="Q239" s="43">
        <v>318249309.38</v>
      </c>
      <c r="R239" s="284">
        <v>45313</v>
      </c>
      <c r="S239" s="43">
        <v>5750000</v>
      </c>
      <c r="T239" s="88" t="s">
        <v>203</v>
      </c>
      <c r="U239" s="43">
        <v>1082870070</v>
      </c>
      <c r="V239" s="43" t="s">
        <v>4243</v>
      </c>
      <c r="W239" s="284">
        <v>45313</v>
      </c>
      <c r="X239" s="284">
        <v>45313</v>
      </c>
      <c r="Y239" s="94" t="s">
        <v>74</v>
      </c>
      <c r="Z239" s="284">
        <v>45351</v>
      </c>
      <c r="AA239" s="54">
        <f t="shared" si="15"/>
        <v>38</v>
      </c>
      <c r="AB239" s="87">
        <v>0</v>
      </c>
      <c r="AC239" s="286">
        <v>0</v>
      </c>
      <c r="AD239" s="87">
        <v>0</v>
      </c>
      <c r="AE239" s="140" t="s">
        <v>74</v>
      </c>
      <c r="AF239" s="54">
        <f t="shared" si="16"/>
        <v>0</v>
      </c>
      <c r="AG239" s="87">
        <v>0</v>
      </c>
      <c r="AH239" s="87">
        <v>0</v>
      </c>
      <c r="AI239" s="140" t="s">
        <v>74</v>
      </c>
      <c r="AJ239" s="88">
        <v>0</v>
      </c>
      <c r="AK239" s="92" t="s">
        <v>74</v>
      </c>
      <c r="AL239" s="92" t="s">
        <v>74</v>
      </c>
      <c r="AM239" s="54">
        <f t="shared" si="17"/>
        <v>0</v>
      </c>
      <c r="AN239" s="54">
        <f>+K239+AC239-AH239</f>
        <v>5750000</v>
      </c>
      <c r="AO239" s="88" t="s">
        <v>66</v>
      </c>
      <c r="AP239" s="43">
        <v>5750000</v>
      </c>
      <c r="AQ239" s="88" t="s">
        <v>85</v>
      </c>
      <c r="AR239" s="87">
        <v>0</v>
      </c>
      <c r="AS239" s="96" t="s">
        <v>74</v>
      </c>
      <c r="AT239" s="282">
        <v>5750000</v>
      </c>
      <c r="AU239" s="98">
        <f t="shared" si="18"/>
        <v>0</v>
      </c>
      <c r="AV239" s="241">
        <f t="shared" si="19"/>
        <v>1</v>
      </c>
      <c r="AW239" s="140" t="s">
        <v>74</v>
      </c>
      <c r="AX239" s="88" t="s">
        <v>156</v>
      </c>
      <c r="AY239" s="43" t="s">
        <v>6181</v>
      </c>
      <c r="AZ239" s="85" t="s">
        <v>66</v>
      </c>
      <c r="BA239" s="85" t="s">
        <v>66</v>
      </c>
    </row>
    <row r="240" spans="2:53" x14ac:dyDescent="0.25">
      <c r="B240" s="85">
        <v>2024</v>
      </c>
      <c r="C240" s="85">
        <v>891780111</v>
      </c>
      <c r="D240" s="86" t="s">
        <v>64</v>
      </c>
      <c r="E240" s="44" t="s">
        <v>6180</v>
      </c>
      <c r="F240" s="87" t="s">
        <v>6179</v>
      </c>
      <c r="G240" s="196">
        <v>0</v>
      </c>
      <c r="H240" s="88" t="s">
        <v>72</v>
      </c>
      <c r="I240" s="86" t="s">
        <v>65</v>
      </c>
      <c r="J240" s="43" t="s">
        <v>4263</v>
      </c>
      <c r="K240" s="43">
        <v>4000000</v>
      </c>
      <c r="L240" s="85" t="s">
        <v>67</v>
      </c>
      <c r="M240" s="43" t="s">
        <v>4274</v>
      </c>
      <c r="N240" s="43">
        <v>1018493051</v>
      </c>
      <c r="O240" s="43">
        <v>50</v>
      </c>
      <c r="P240" s="284">
        <v>45306</v>
      </c>
      <c r="Q240" s="43">
        <v>318249309.38</v>
      </c>
      <c r="R240" s="284">
        <v>45313</v>
      </c>
      <c r="S240" s="43">
        <v>4000000</v>
      </c>
      <c r="T240" s="88" t="s">
        <v>203</v>
      </c>
      <c r="U240" s="43">
        <v>1082870070</v>
      </c>
      <c r="V240" s="43" t="s">
        <v>4243</v>
      </c>
      <c r="W240" s="284">
        <v>45313</v>
      </c>
      <c r="X240" s="284">
        <v>45313</v>
      </c>
      <c r="Y240" s="94" t="s">
        <v>74</v>
      </c>
      <c r="Z240" s="284">
        <v>45351</v>
      </c>
      <c r="AA240" s="54">
        <f t="shared" si="15"/>
        <v>38</v>
      </c>
      <c r="AB240" s="87">
        <v>0</v>
      </c>
      <c r="AC240" s="286">
        <v>0</v>
      </c>
      <c r="AD240" s="87">
        <v>0</v>
      </c>
      <c r="AE240" s="140" t="s">
        <v>74</v>
      </c>
      <c r="AF240" s="54">
        <f t="shared" si="16"/>
        <v>0</v>
      </c>
      <c r="AG240" s="87">
        <v>0</v>
      </c>
      <c r="AH240" s="87">
        <v>0</v>
      </c>
      <c r="AI240" s="140" t="s">
        <v>74</v>
      </c>
      <c r="AJ240" s="88">
        <v>0</v>
      </c>
      <c r="AK240" s="92" t="s">
        <v>74</v>
      </c>
      <c r="AL240" s="92" t="s">
        <v>74</v>
      </c>
      <c r="AM240" s="54">
        <f t="shared" si="17"/>
        <v>0</v>
      </c>
      <c r="AN240" s="54">
        <f>+K240+AC240-AH240</f>
        <v>4000000</v>
      </c>
      <c r="AO240" s="88" t="s">
        <v>66</v>
      </c>
      <c r="AP240" s="43">
        <v>4000000</v>
      </c>
      <c r="AQ240" s="88" t="s">
        <v>85</v>
      </c>
      <c r="AR240" s="87">
        <v>0</v>
      </c>
      <c r="AS240" s="96" t="s">
        <v>74</v>
      </c>
      <c r="AT240" s="282">
        <v>4000000</v>
      </c>
      <c r="AU240" s="98">
        <f t="shared" si="18"/>
        <v>0</v>
      </c>
      <c r="AV240" s="241">
        <f t="shared" si="19"/>
        <v>1</v>
      </c>
      <c r="AW240" s="140" t="s">
        <v>74</v>
      </c>
      <c r="AX240" s="88" t="s">
        <v>156</v>
      </c>
      <c r="AY240" s="43" t="s">
        <v>6178</v>
      </c>
      <c r="AZ240" s="85" t="s">
        <v>66</v>
      </c>
      <c r="BA240" s="85" t="s">
        <v>66</v>
      </c>
    </row>
    <row r="241" spans="2:53" x14ac:dyDescent="0.25">
      <c r="B241" s="85">
        <v>2024</v>
      </c>
      <c r="C241" s="85">
        <v>891780111</v>
      </c>
      <c r="D241" s="86" t="s">
        <v>64</v>
      </c>
      <c r="E241" s="44" t="s">
        <v>6177</v>
      </c>
      <c r="F241" s="87" t="s">
        <v>6176</v>
      </c>
      <c r="G241" s="196">
        <v>0</v>
      </c>
      <c r="H241" s="88" t="s">
        <v>72</v>
      </c>
      <c r="I241" s="86" t="s">
        <v>65</v>
      </c>
      <c r="J241" s="43" t="s">
        <v>6175</v>
      </c>
      <c r="K241" s="43">
        <v>17160000</v>
      </c>
      <c r="L241" s="85" t="s">
        <v>67</v>
      </c>
      <c r="M241" s="43" t="s">
        <v>6174</v>
      </c>
      <c r="N241" s="43">
        <v>84450853</v>
      </c>
      <c r="O241" s="91">
        <v>13</v>
      </c>
      <c r="P241" s="140">
        <v>45302</v>
      </c>
      <c r="Q241" s="87">
        <v>4518689382</v>
      </c>
      <c r="R241" s="284">
        <v>45314</v>
      </c>
      <c r="S241" s="43">
        <v>17160000</v>
      </c>
      <c r="T241" s="88" t="s">
        <v>203</v>
      </c>
      <c r="U241" s="43">
        <v>41947381</v>
      </c>
      <c r="V241" s="43" t="s">
        <v>4300</v>
      </c>
      <c r="W241" s="284">
        <v>45314</v>
      </c>
      <c r="X241" s="284">
        <v>45314</v>
      </c>
      <c r="Y241" s="94" t="s">
        <v>74</v>
      </c>
      <c r="Z241" s="138">
        <v>45457</v>
      </c>
      <c r="AA241" s="54">
        <f t="shared" si="15"/>
        <v>143</v>
      </c>
      <c r="AB241" s="87">
        <v>0</v>
      </c>
      <c r="AC241" s="286">
        <v>0</v>
      </c>
      <c r="AD241" s="87">
        <v>0</v>
      </c>
      <c r="AE241" s="140" t="s">
        <v>74</v>
      </c>
      <c r="AF241" s="54">
        <f t="shared" si="16"/>
        <v>0</v>
      </c>
      <c r="AG241" s="87">
        <v>0</v>
      </c>
      <c r="AH241" s="87">
        <v>0</v>
      </c>
      <c r="AI241" s="140" t="s">
        <v>74</v>
      </c>
      <c r="AJ241" s="88">
        <v>0</v>
      </c>
      <c r="AK241" s="92" t="s">
        <v>74</v>
      </c>
      <c r="AL241" s="92" t="s">
        <v>74</v>
      </c>
      <c r="AM241" s="54">
        <f t="shared" si="17"/>
        <v>0</v>
      </c>
      <c r="AN241" s="54">
        <f>+K241+AC241-AH241</f>
        <v>17160000</v>
      </c>
      <c r="AO241" s="88" t="s">
        <v>66</v>
      </c>
      <c r="AP241" s="43">
        <v>17160000</v>
      </c>
      <c r="AQ241" s="88" t="s">
        <v>85</v>
      </c>
      <c r="AR241" s="87">
        <v>0</v>
      </c>
      <c r="AS241" s="96" t="s">
        <v>74</v>
      </c>
      <c r="AT241" s="282">
        <v>11880000</v>
      </c>
      <c r="AU241" s="98">
        <f t="shared" si="18"/>
        <v>5280000</v>
      </c>
      <c r="AV241" s="241">
        <f t="shared" si="19"/>
        <v>0.69230769230769229</v>
      </c>
      <c r="AW241" s="140" t="s">
        <v>74</v>
      </c>
      <c r="AX241" s="88" t="s">
        <v>86</v>
      </c>
      <c r="AY241" s="43" t="s">
        <v>6173</v>
      </c>
      <c r="AZ241" s="85" t="s">
        <v>66</v>
      </c>
      <c r="BA241" s="85" t="s">
        <v>66</v>
      </c>
    </row>
    <row r="242" spans="2:53" x14ac:dyDescent="0.25">
      <c r="B242" s="85">
        <v>2024</v>
      </c>
      <c r="C242" s="85">
        <v>891780111</v>
      </c>
      <c r="D242" s="86" t="s">
        <v>64</v>
      </c>
      <c r="E242" s="44" t="s">
        <v>6172</v>
      </c>
      <c r="F242" s="87" t="s">
        <v>6171</v>
      </c>
      <c r="G242" s="196">
        <v>0</v>
      </c>
      <c r="H242" s="88" t="s">
        <v>72</v>
      </c>
      <c r="I242" s="86" t="s">
        <v>65</v>
      </c>
      <c r="J242" s="43" t="s">
        <v>6170</v>
      </c>
      <c r="K242" s="43">
        <v>14300000</v>
      </c>
      <c r="L242" s="85" t="s">
        <v>67</v>
      </c>
      <c r="M242" s="43" t="s">
        <v>6169</v>
      </c>
      <c r="N242" s="43">
        <v>1082973181</v>
      </c>
      <c r="O242" s="91">
        <v>13</v>
      </c>
      <c r="P242" s="140">
        <v>45302</v>
      </c>
      <c r="Q242" s="87">
        <v>4518689382</v>
      </c>
      <c r="R242" s="284">
        <v>45314</v>
      </c>
      <c r="S242" s="43">
        <v>14300000</v>
      </c>
      <c r="T242" s="88" t="s">
        <v>203</v>
      </c>
      <c r="U242" s="43">
        <v>12548945</v>
      </c>
      <c r="V242" s="43" t="s">
        <v>4915</v>
      </c>
      <c r="W242" s="284">
        <v>45314</v>
      </c>
      <c r="X242" s="284">
        <v>45314</v>
      </c>
      <c r="Y242" s="94" t="s">
        <v>74</v>
      </c>
      <c r="Z242" s="138">
        <v>45457</v>
      </c>
      <c r="AA242" s="54">
        <f t="shared" si="15"/>
        <v>143</v>
      </c>
      <c r="AB242" s="87">
        <v>0</v>
      </c>
      <c r="AC242" s="286">
        <v>0</v>
      </c>
      <c r="AD242" s="87">
        <v>0</v>
      </c>
      <c r="AE242" s="140" t="s">
        <v>74</v>
      </c>
      <c r="AF242" s="54">
        <f t="shared" si="16"/>
        <v>0</v>
      </c>
      <c r="AG242" s="87">
        <v>0</v>
      </c>
      <c r="AH242" s="87">
        <v>0</v>
      </c>
      <c r="AI242" s="140" t="s">
        <v>74</v>
      </c>
      <c r="AJ242" s="88">
        <v>0</v>
      </c>
      <c r="AK242" s="92" t="s">
        <v>74</v>
      </c>
      <c r="AL242" s="92" t="s">
        <v>74</v>
      </c>
      <c r="AM242" s="54">
        <f t="shared" si="17"/>
        <v>0</v>
      </c>
      <c r="AN242" s="54">
        <f>+K242+AC242-AH242</f>
        <v>14300000</v>
      </c>
      <c r="AO242" s="88" t="s">
        <v>66</v>
      </c>
      <c r="AP242" s="43">
        <v>14300000</v>
      </c>
      <c r="AQ242" s="88" t="s">
        <v>85</v>
      </c>
      <c r="AR242" s="87">
        <v>0</v>
      </c>
      <c r="AS242" s="96" t="s">
        <v>74</v>
      </c>
      <c r="AT242" s="282">
        <v>9900000</v>
      </c>
      <c r="AU242" s="98">
        <f t="shared" si="18"/>
        <v>4400000</v>
      </c>
      <c r="AV242" s="241">
        <f t="shared" si="19"/>
        <v>0.69230769230769229</v>
      </c>
      <c r="AW242" s="140" t="s">
        <v>74</v>
      </c>
      <c r="AX242" s="88" t="s">
        <v>86</v>
      </c>
      <c r="AY242" s="43" t="s">
        <v>6168</v>
      </c>
      <c r="AZ242" s="85" t="s">
        <v>66</v>
      </c>
      <c r="BA242" s="85" t="s">
        <v>66</v>
      </c>
    </row>
    <row r="243" spans="2:53" x14ac:dyDescent="0.25">
      <c r="B243" s="85">
        <v>2024</v>
      </c>
      <c r="C243" s="85">
        <v>891780111</v>
      </c>
      <c r="D243" s="86" t="s">
        <v>64</v>
      </c>
      <c r="E243" s="44" t="s">
        <v>6167</v>
      </c>
      <c r="F243" s="87" t="s">
        <v>6166</v>
      </c>
      <c r="G243" s="196">
        <v>0</v>
      </c>
      <c r="H243" s="88" t="s">
        <v>72</v>
      </c>
      <c r="I243" s="86" t="s">
        <v>65</v>
      </c>
      <c r="J243" s="43" t="s">
        <v>6165</v>
      </c>
      <c r="K243" s="43">
        <v>16400000</v>
      </c>
      <c r="L243" s="85" t="s">
        <v>67</v>
      </c>
      <c r="M243" s="43" t="s">
        <v>6164</v>
      </c>
      <c r="N243" s="43">
        <v>1082983493</v>
      </c>
      <c r="O243" s="91">
        <v>13</v>
      </c>
      <c r="P243" s="140">
        <v>45302</v>
      </c>
      <c r="Q243" s="87">
        <v>4518689382</v>
      </c>
      <c r="R243" s="284">
        <v>45314</v>
      </c>
      <c r="S243" s="43">
        <v>16400000</v>
      </c>
      <c r="T243" s="88" t="s">
        <v>203</v>
      </c>
      <c r="U243" s="43">
        <v>36557666</v>
      </c>
      <c r="V243" s="43" t="s">
        <v>2345</v>
      </c>
      <c r="W243" s="284">
        <v>45314</v>
      </c>
      <c r="X243" s="284">
        <v>45314</v>
      </c>
      <c r="Y243" s="94" t="s">
        <v>74</v>
      </c>
      <c r="Z243" s="138">
        <v>45457</v>
      </c>
      <c r="AA243" s="54">
        <f t="shared" si="15"/>
        <v>143</v>
      </c>
      <c r="AB243" s="87">
        <v>0</v>
      </c>
      <c r="AC243" s="286">
        <v>0</v>
      </c>
      <c r="AD243" s="87">
        <v>0</v>
      </c>
      <c r="AE243" s="140" t="s">
        <v>74</v>
      </c>
      <c r="AF243" s="54">
        <f t="shared" si="16"/>
        <v>0</v>
      </c>
      <c r="AG243" s="87">
        <v>0</v>
      </c>
      <c r="AH243" s="87">
        <v>0</v>
      </c>
      <c r="AI243" s="140" t="s">
        <v>74</v>
      </c>
      <c r="AJ243" s="88">
        <v>0</v>
      </c>
      <c r="AK243" s="92" t="s">
        <v>74</v>
      </c>
      <c r="AL243" s="92" t="s">
        <v>74</v>
      </c>
      <c r="AM243" s="54">
        <f t="shared" si="17"/>
        <v>0</v>
      </c>
      <c r="AN243" s="54">
        <f>+K243+AC243-AH243</f>
        <v>16400000</v>
      </c>
      <c r="AO243" s="88" t="s">
        <v>66</v>
      </c>
      <c r="AP243" s="43">
        <v>16400000</v>
      </c>
      <c r="AQ243" s="88" t="s">
        <v>85</v>
      </c>
      <c r="AR243" s="87">
        <v>0</v>
      </c>
      <c r="AS243" s="96" t="s">
        <v>74</v>
      </c>
      <c r="AT243" s="282">
        <v>12000000</v>
      </c>
      <c r="AU243" s="98">
        <f t="shared" si="18"/>
        <v>4400000</v>
      </c>
      <c r="AV243" s="241">
        <f t="shared" si="19"/>
        <v>0.73170731707317072</v>
      </c>
      <c r="AW243" s="140" t="s">
        <v>74</v>
      </c>
      <c r="AX243" s="88" t="s">
        <v>86</v>
      </c>
      <c r="AY243" s="43" t="s">
        <v>6163</v>
      </c>
      <c r="AZ243" s="85" t="s">
        <v>66</v>
      </c>
      <c r="BA243" s="85" t="s">
        <v>66</v>
      </c>
    </row>
    <row r="244" spans="2:53" x14ac:dyDescent="0.25">
      <c r="B244" s="85">
        <v>2024</v>
      </c>
      <c r="C244" s="85">
        <v>891780111</v>
      </c>
      <c r="D244" s="86" t="s">
        <v>64</v>
      </c>
      <c r="E244" s="44" t="s">
        <v>6162</v>
      </c>
      <c r="F244" s="87" t="s">
        <v>6161</v>
      </c>
      <c r="G244" s="196">
        <v>0</v>
      </c>
      <c r="H244" s="88" t="s">
        <v>72</v>
      </c>
      <c r="I244" s="86" t="s">
        <v>65</v>
      </c>
      <c r="J244" s="43" t="s">
        <v>6160</v>
      </c>
      <c r="K244" s="43">
        <v>12333000</v>
      </c>
      <c r="L244" s="85" t="s">
        <v>67</v>
      </c>
      <c r="M244" s="43" t="s">
        <v>6159</v>
      </c>
      <c r="N244" s="43">
        <v>52769336</v>
      </c>
      <c r="O244" s="91">
        <v>14</v>
      </c>
      <c r="P244" s="284">
        <v>45302</v>
      </c>
      <c r="Q244" s="43">
        <v>2126349000</v>
      </c>
      <c r="R244" s="284">
        <v>45314</v>
      </c>
      <c r="S244" s="43">
        <v>12333000</v>
      </c>
      <c r="T244" s="88" t="s">
        <v>203</v>
      </c>
      <c r="U244" s="43">
        <v>93400727</v>
      </c>
      <c r="V244" s="43" t="s">
        <v>4334</v>
      </c>
      <c r="W244" s="284">
        <v>45314</v>
      </c>
      <c r="X244" s="284">
        <v>45314</v>
      </c>
      <c r="Y244" s="94" t="s">
        <v>74</v>
      </c>
      <c r="Z244" s="138">
        <v>45457</v>
      </c>
      <c r="AA244" s="54">
        <f t="shared" si="15"/>
        <v>143</v>
      </c>
      <c r="AB244" s="87">
        <v>0</v>
      </c>
      <c r="AC244" s="286">
        <v>0</v>
      </c>
      <c r="AD244" s="87">
        <v>0</v>
      </c>
      <c r="AE244" s="140" t="s">
        <v>74</v>
      </c>
      <c r="AF244" s="54">
        <f t="shared" si="16"/>
        <v>0</v>
      </c>
      <c r="AG244" s="87">
        <v>0</v>
      </c>
      <c r="AH244" s="87">
        <v>0</v>
      </c>
      <c r="AI244" s="140" t="s">
        <v>74</v>
      </c>
      <c r="AJ244" s="88">
        <v>0</v>
      </c>
      <c r="AK244" s="92" t="s">
        <v>74</v>
      </c>
      <c r="AL244" s="92" t="s">
        <v>74</v>
      </c>
      <c r="AM244" s="54">
        <f t="shared" si="17"/>
        <v>0</v>
      </c>
      <c r="AN244" s="54">
        <f>+K244+AC244-AH244</f>
        <v>12333000</v>
      </c>
      <c r="AO244" s="88" t="s">
        <v>66</v>
      </c>
      <c r="AP244" s="43">
        <v>12333000</v>
      </c>
      <c r="AQ244" s="88" t="s">
        <v>85</v>
      </c>
      <c r="AR244" s="87">
        <v>0</v>
      </c>
      <c r="AS244" s="96" t="s">
        <v>74</v>
      </c>
      <c r="AT244" s="282">
        <v>8667000</v>
      </c>
      <c r="AU244" s="98">
        <f t="shared" si="18"/>
        <v>3666000</v>
      </c>
      <c r="AV244" s="241">
        <f t="shared" si="19"/>
        <v>0.7027487229384578</v>
      </c>
      <c r="AW244" s="140" t="s">
        <v>74</v>
      </c>
      <c r="AX244" s="88" t="s">
        <v>86</v>
      </c>
      <c r="AY244" s="43" t="s">
        <v>6158</v>
      </c>
      <c r="AZ244" s="85" t="s">
        <v>66</v>
      </c>
      <c r="BA244" s="85" t="s">
        <v>66</v>
      </c>
    </row>
    <row r="245" spans="2:53" x14ac:dyDescent="0.25">
      <c r="B245" s="85">
        <v>2024</v>
      </c>
      <c r="C245" s="85">
        <v>891780111</v>
      </c>
      <c r="D245" s="86" t="s">
        <v>64</v>
      </c>
      <c r="E245" s="44" t="s">
        <v>6157</v>
      </c>
      <c r="F245" s="87" t="s">
        <v>6156</v>
      </c>
      <c r="G245" s="196">
        <v>0</v>
      </c>
      <c r="H245" s="88" t="s">
        <v>72</v>
      </c>
      <c r="I245" s="86" t="s">
        <v>65</v>
      </c>
      <c r="J245" s="43" t="s">
        <v>6155</v>
      </c>
      <c r="K245" s="43">
        <v>7000000</v>
      </c>
      <c r="L245" s="85" t="s">
        <v>67</v>
      </c>
      <c r="M245" s="43" t="s">
        <v>4266</v>
      </c>
      <c r="N245" s="43">
        <v>1082984896</v>
      </c>
      <c r="O245" s="43">
        <v>50</v>
      </c>
      <c r="P245" s="284">
        <v>45306</v>
      </c>
      <c r="Q245" s="43">
        <v>318249309.38</v>
      </c>
      <c r="R245" s="284">
        <v>45314</v>
      </c>
      <c r="S245" s="43">
        <v>7000000</v>
      </c>
      <c r="T245" s="88" t="s">
        <v>203</v>
      </c>
      <c r="U245" s="43">
        <v>1082870070</v>
      </c>
      <c r="V245" s="43" t="s">
        <v>4243</v>
      </c>
      <c r="W245" s="284">
        <v>45314</v>
      </c>
      <c r="X245" s="284">
        <v>45314</v>
      </c>
      <c r="Y245" s="94" t="s">
        <v>74</v>
      </c>
      <c r="Z245" s="284">
        <v>45351</v>
      </c>
      <c r="AA245" s="54">
        <f t="shared" si="15"/>
        <v>37</v>
      </c>
      <c r="AB245" s="87">
        <v>0</v>
      </c>
      <c r="AC245" s="286">
        <v>0</v>
      </c>
      <c r="AD245" s="87">
        <v>0</v>
      </c>
      <c r="AE245" s="140" t="s">
        <v>74</v>
      </c>
      <c r="AF245" s="54">
        <f t="shared" si="16"/>
        <v>0</v>
      </c>
      <c r="AG245" s="87">
        <v>0</v>
      </c>
      <c r="AH245" s="87">
        <v>0</v>
      </c>
      <c r="AI245" s="140" t="s">
        <v>74</v>
      </c>
      <c r="AJ245" s="88">
        <v>0</v>
      </c>
      <c r="AK245" s="92" t="s">
        <v>74</v>
      </c>
      <c r="AL245" s="92" t="s">
        <v>74</v>
      </c>
      <c r="AM245" s="54">
        <f t="shared" si="17"/>
        <v>0</v>
      </c>
      <c r="AN245" s="54">
        <f>+K245+AC245-AH245</f>
        <v>7000000</v>
      </c>
      <c r="AO245" s="88" t="s">
        <v>66</v>
      </c>
      <c r="AP245" s="43">
        <v>7000000</v>
      </c>
      <c r="AQ245" s="88" t="s">
        <v>85</v>
      </c>
      <c r="AR245" s="87">
        <v>0</v>
      </c>
      <c r="AS245" s="96" t="s">
        <v>74</v>
      </c>
      <c r="AT245" s="282">
        <v>7000000</v>
      </c>
      <c r="AU245" s="98">
        <f t="shared" si="18"/>
        <v>0</v>
      </c>
      <c r="AV245" s="241">
        <f t="shared" si="19"/>
        <v>1</v>
      </c>
      <c r="AW245" s="140" t="s">
        <v>74</v>
      </c>
      <c r="AX245" s="88" t="s">
        <v>156</v>
      </c>
      <c r="AY245" s="43" t="s">
        <v>6154</v>
      </c>
      <c r="AZ245" s="85" t="s">
        <v>66</v>
      </c>
      <c r="BA245" s="85" t="s">
        <v>66</v>
      </c>
    </row>
    <row r="246" spans="2:53" x14ac:dyDescent="0.25">
      <c r="B246" s="85">
        <v>2024</v>
      </c>
      <c r="C246" s="85">
        <v>891780111</v>
      </c>
      <c r="D246" s="86" t="s">
        <v>64</v>
      </c>
      <c r="E246" s="44" t="s">
        <v>6153</v>
      </c>
      <c r="F246" s="87" t="s">
        <v>6152</v>
      </c>
      <c r="G246" s="196">
        <v>0</v>
      </c>
      <c r="H246" s="88" t="s">
        <v>72</v>
      </c>
      <c r="I246" s="86" t="s">
        <v>65</v>
      </c>
      <c r="J246" s="43" t="s">
        <v>6151</v>
      </c>
      <c r="K246" s="43">
        <v>12500000</v>
      </c>
      <c r="L246" s="85" t="s">
        <v>67</v>
      </c>
      <c r="M246" s="43" t="s">
        <v>6150</v>
      </c>
      <c r="N246" s="43">
        <v>85467592</v>
      </c>
      <c r="O246" s="91">
        <v>14</v>
      </c>
      <c r="P246" s="284">
        <v>45302</v>
      </c>
      <c r="Q246" s="43">
        <v>2126349000</v>
      </c>
      <c r="R246" s="284">
        <v>45314</v>
      </c>
      <c r="S246" s="43">
        <v>12500000</v>
      </c>
      <c r="T246" s="88" t="s">
        <v>203</v>
      </c>
      <c r="U246" s="43">
        <v>57297693</v>
      </c>
      <c r="V246" s="43" t="s">
        <v>6101</v>
      </c>
      <c r="W246" s="284">
        <v>45314</v>
      </c>
      <c r="X246" s="284">
        <v>45314</v>
      </c>
      <c r="Y246" s="94" t="s">
        <v>74</v>
      </c>
      <c r="Z246" s="138">
        <v>45457</v>
      </c>
      <c r="AA246" s="54">
        <f t="shared" si="15"/>
        <v>143</v>
      </c>
      <c r="AB246" s="87">
        <v>0</v>
      </c>
      <c r="AC246" s="286">
        <v>0</v>
      </c>
      <c r="AD246" s="87">
        <v>0</v>
      </c>
      <c r="AE246" s="140" t="s">
        <v>74</v>
      </c>
      <c r="AF246" s="54">
        <f t="shared" si="16"/>
        <v>0</v>
      </c>
      <c r="AG246" s="87">
        <v>0</v>
      </c>
      <c r="AH246" s="87">
        <v>0</v>
      </c>
      <c r="AI246" s="140" t="s">
        <v>74</v>
      </c>
      <c r="AJ246" s="88">
        <v>0</v>
      </c>
      <c r="AK246" s="92" t="s">
        <v>74</v>
      </c>
      <c r="AL246" s="92" t="s">
        <v>74</v>
      </c>
      <c r="AM246" s="54">
        <f t="shared" si="17"/>
        <v>0</v>
      </c>
      <c r="AN246" s="54">
        <f>+K246+AC246-AH246</f>
        <v>12500000</v>
      </c>
      <c r="AO246" s="88" t="s">
        <v>66</v>
      </c>
      <c r="AP246" s="43">
        <v>12500000</v>
      </c>
      <c r="AQ246" s="88" t="s">
        <v>85</v>
      </c>
      <c r="AR246" s="87">
        <v>0</v>
      </c>
      <c r="AS246" s="96" t="s">
        <v>74</v>
      </c>
      <c r="AT246" s="282">
        <v>6250000</v>
      </c>
      <c r="AU246" s="98">
        <f t="shared" si="18"/>
        <v>6250000</v>
      </c>
      <c r="AV246" s="241">
        <f t="shared" si="19"/>
        <v>0.5</v>
      </c>
      <c r="AW246" s="140" t="s">
        <v>74</v>
      </c>
      <c r="AX246" s="88" t="s">
        <v>86</v>
      </c>
      <c r="AY246" s="43" t="s">
        <v>6149</v>
      </c>
      <c r="AZ246" s="85" t="s">
        <v>66</v>
      </c>
      <c r="BA246" s="85" t="s">
        <v>66</v>
      </c>
    </row>
    <row r="247" spans="2:53" x14ac:dyDescent="0.25">
      <c r="B247" s="85">
        <v>2024</v>
      </c>
      <c r="C247" s="85">
        <v>891780111</v>
      </c>
      <c r="D247" s="86" t="s">
        <v>64</v>
      </c>
      <c r="E247" s="44" t="s">
        <v>6148</v>
      </c>
      <c r="F247" s="87" t="s">
        <v>6147</v>
      </c>
      <c r="G247" s="196">
        <v>0</v>
      </c>
      <c r="H247" s="88" t="s">
        <v>72</v>
      </c>
      <c r="I247" s="86" t="s">
        <v>65</v>
      </c>
      <c r="J247" s="43" t="s">
        <v>6146</v>
      </c>
      <c r="K247" s="43">
        <v>15730000</v>
      </c>
      <c r="L247" s="85" t="s">
        <v>67</v>
      </c>
      <c r="M247" s="43" t="s">
        <v>6145</v>
      </c>
      <c r="N247" s="43">
        <v>26671795</v>
      </c>
      <c r="O247" s="91">
        <v>13</v>
      </c>
      <c r="P247" s="140">
        <v>45302</v>
      </c>
      <c r="Q247" s="87">
        <v>4518689382</v>
      </c>
      <c r="R247" s="284">
        <v>45314</v>
      </c>
      <c r="S247" s="43">
        <v>15730000</v>
      </c>
      <c r="T247" s="88" t="s">
        <v>203</v>
      </c>
      <c r="U247" s="43">
        <v>12548945</v>
      </c>
      <c r="V247" s="43" t="s">
        <v>4915</v>
      </c>
      <c r="W247" s="284">
        <v>45314</v>
      </c>
      <c r="X247" s="284">
        <v>45314</v>
      </c>
      <c r="Y247" s="94" t="s">
        <v>74</v>
      </c>
      <c r="Z247" s="138">
        <v>45457</v>
      </c>
      <c r="AA247" s="54">
        <f t="shared" si="15"/>
        <v>143</v>
      </c>
      <c r="AB247" s="87">
        <v>0</v>
      </c>
      <c r="AC247" s="286">
        <v>0</v>
      </c>
      <c r="AD247" s="87">
        <v>0</v>
      </c>
      <c r="AE247" s="140" t="s">
        <v>74</v>
      </c>
      <c r="AF247" s="54">
        <f t="shared" si="16"/>
        <v>0</v>
      </c>
      <c r="AG247" s="87">
        <v>0</v>
      </c>
      <c r="AH247" s="87">
        <v>0</v>
      </c>
      <c r="AI247" s="140" t="s">
        <v>74</v>
      </c>
      <c r="AJ247" s="88">
        <v>0</v>
      </c>
      <c r="AK247" s="92" t="s">
        <v>74</v>
      </c>
      <c r="AL247" s="92" t="s">
        <v>74</v>
      </c>
      <c r="AM247" s="54">
        <f t="shared" si="17"/>
        <v>0</v>
      </c>
      <c r="AN247" s="54">
        <f>+K247+AC247-AH247</f>
        <v>15730000</v>
      </c>
      <c r="AO247" s="88" t="s">
        <v>66</v>
      </c>
      <c r="AP247" s="43">
        <v>15730000</v>
      </c>
      <c r="AQ247" s="88" t="s">
        <v>85</v>
      </c>
      <c r="AR247" s="87">
        <v>0</v>
      </c>
      <c r="AS247" s="96" t="s">
        <v>74</v>
      </c>
      <c r="AT247" s="282">
        <v>7590000</v>
      </c>
      <c r="AU247" s="98">
        <f t="shared" si="18"/>
        <v>8140000</v>
      </c>
      <c r="AV247" s="241">
        <f t="shared" si="19"/>
        <v>0.4825174825174825</v>
      </c>
      <c r="AW247" s="140" t="s">
        <v>74</v>
      </c>
      <c r="AX247" s="88" t="s">
        <v>86</v>
      </c>
      <c r="AY247" s="43" t="s">
        <v>6144</v>
      </c>
      <c r="AZ247" s="85" t="s">
        <v>66</v>
      </c>
      <c r="BA247" s="85" t="s">
        <v>66</v>
      </c>
    </row>
    <row r="248" spans="2:53" x14ac:dyDescent="0.25">
      <c r="B248" s="85">
        <v>2024</v>
      </c>
      <c r="C248" s="85">
        <v>891780111</v>
      </c>
      <c r="D248" s="86" t="s">
        <v>64</v>
      </c>
      <c r="E248" s="44" t="s">
        <v>6143</v>
      </c>
      <c r="F248" s="87" t="s">
        <v>6142</v>
      </c>
      <c r="G248" s="196">
        <v>0</v>
      </c>
      <c r="H248" s="88" t="s">
        <v>72</v>
      </c>
      <c r="I248" s="86" t="s">
        <v>65</v>
      </c>
      <c r="J248" s="43" t="s">
        <v>6141</v>
      </c>
      <c r="K248" s="43">
        <v>16280000</v>
      </c>
      <c r="L248" s="85" t="s">
        <v>67</v>
      </c>
      <c r="M248" s="43" t="s">
        <v>6140</v>
      </c>
      <c r="N248" s="43">
        <v>1004278346</v>
      </c>
      <c r="O248" s="91">
        <v>13</v>
      </c>
      <c r="P248" s="140">
        <v>45302</v>
      </c>
      <c r="Q248" s="87">
        <v>4518689382</v>
      </c>
      <c r="R248" s="284">
        <v>45314</v>
      </c>
      <c r="S248" s="43">
        <v>16280000</v>
      </c>
      <c r="T248" s="88" t="s">
        <v>203</v>
      </c>
      <c r="U248" s="43">
        <v>1082868728</v>
      </c>
      <c r="V248" s="43" t="s">
        <v>5342</v>
      </c>
      <c r="W248" s="284">
        <v>45314</v>
      </c>
      <c r="X248" s="284">
        <v>45314</v>
      </c>
      <c r="Y248" s="94" t="s">
        <v>74</v>
      </c>
      <c r="Z248" s="138">
        <v>45457</v>
      </c>
      <c r="AA248" s="54">
        <f t="shared" si="15"/>
        <v>143</v>
      </c>
      <c r="AB248" s="87">
        <v>0</v>
      </c>
      <c r="AC248" s="286">
        <v>0</v>
      </c>
      <c r="AD248" s="87">
        <v>0</v>
      </c>
      <c r="AE248" s="140" t="s">
        <v>74</v>
      </c>
      <c r="AF248" s="54">
        <f t="shared" si="16"/>
        <v>0</v>
      </c>
      <c r="AG248" s="87">
        <v>0</v>
      </c>
      <c r="AH248" s="87">
        <v>0</v>
      </c>
      <c r="AI248" s="140" t="s">
        <v>74</v>
      </c>
      <c r="AJ248" s="88">
        <v>0</v>
      </c>
      <c r="AK248" s="92" t="s">
        <v>74</v>
      </c>
      <c r="AL248" s="92" t="s">
        <v>74</v>
      </c>
      <c r="AM248" s="54">
        <f t="shared" si="17"/>
        <v>0</v>
      </c>
      <c r="AN248" s="54">
        <f>+K248+AC248-AH248</f>
        <v>16280000</v>
      </c>
      <c r="AO248" s="88" t="s">
        <v>66</v>
      </c>
      <c r="AP248" s="43">
        <v>16280000</v>
      </c>
      <c r="AQ248" s="88" t="s">
        <v>85</v>
      </c>
      <c r="AR248" s="87">
        <v>0</v>
      </c>
      <c r="AS248" s="96" t="s">
        <v>74</v>
      </c>
      <c r="AT248" s="282">
        <v>11440000</v>
      </c>
      <c r="AU248" s="98">
        <f t="shared" si="18"/>
        <v>4840000</v>
      </c>
      <c r="AV248" s="241">
        <f t="shared" si="19"/>
        <v>0.70270270270270274</v>
      </c>
      <c r="AW248" s="140" t="s">
        <v>74</v>
      </c>
      <c r="AX248" s="88" t="s">
        <v>86</v>
      </c>
      <c r="AY248" s="43" t="s">
        <v>6139</v>
      </c>
      <c r="AZ248" s="85" t="s">
        <v>66</v>
      </c>
      <c r="BA248" s="85" t="s">
        <v>66</v>
      </c>
    </row>
    <row r="249" spans="2:53" x14ac:dyDescent="0.25">
      <c r="B249" s="85">
        <v>2024</v>
      </c>
      <c r="C249" s="85">
        <v>891780111</v>
      </c>
      <c r="D249" s="86" t="s">
        <v>64</v>
      </c>
      <c r="E249" s="44" t="s">
        <v>6138</v>
      </c>
      <c r="F249" s="87" t="s">
        <v>6137</v>
      </c>
      <c r="G249" s="196">
        <v>0</v>
      </c>
      <c r="H249" s="88" t="s">
        <v>72</v>
      </c>
      <c r="I249" s="86" t="s">
        <v>65</v>
      </c>
      <c r="J249" s="43" t="s">
        <v>6136</v>
      </c>
      <c r="K249" s="43">
        <v>11480000</v>
      </c>
      <c r="L249" s="85" t="s">
        <v>67</v>
      </c>
      <c r="M249" s="43" t="s">
        <v>6135</v>
      </c>
      <c r="N249" s="43">
        <v>1079941098</v>
      </c>
      <c r="O249" s="91">
        <v>14</v>
      </c>
      <c r="P249" s="284">
        <v>45302</v>
      </c>
      <c r="Q249" s="43">
        <v>2126349000</v>
      </c>
      <c r="R249" s="284">
        <v>45314</v>
      </c>
      <c r="S249" s="43">
        <v>11480000</v>
      </c>
      <c r="T249" s="88" t="s">
        <v>203</v>
      </c>
      <c r="U249" s="43">
        <v>85459497</v>
      </c>
      <c r="V249" s="43" t="s">
        <v>1747</v>
      </c>
      <c r="W249" s="284">
        <v>45314</v>
      </c>
      <c r="X249" s="284">
        <v>45314</v>
      </c>
      <c r="Y249" s="94" t="s">
        <v>74</v>
      </c>
      <c r="Z249" s="138">
        <v>45457</v>
      </c>
      <c r="AA249" s="54">
        <f t="shared" si="15"/>
        <v>143</v>
      </c>
      <c r="AB249" s="87">
        <v>0</v>
      </c>
      <c r="AC249" s="286">
        <v>0</v>
      </c>
      <c r="AD249" s="87">
        <v>0</v>
      </c>
      <c r="AE249" s="140" t="s">
        <v>74</v>
      </c>
      <c r="AF249" s="54">
        <f t="shared" si="16"/>
        <v>0</v>
      </c>
      <c r="AG249" s="87">
        <v>0</v>
      </c>
      <c r="AH249" s="87">
        <v>0</v>
      </c>
      <c r="AI249" s="140" t="s">
        <v>74</v>
      </c>
      <c r="AJ249" s="88">
        <v>0</v>
      </c>
      <c r="AK249" s="92" t="s">
        <v>74</v>
      </c>
      <c r="AL249" s="92" t="s">
        <v>74</v>
      </c>
      <c r="AM249" s="54">
        <f t="shared" si="17"/>
        <v>0</v>
      </c>
      <c r="AN249" s="54">
        <f>+K249+AC249-AH249</f>
        <v>11480000</v>
      </c>
      <c r="AO249" s="88" t="s">
        <v>66</v>
      </c>
      <c r="AP249" s="43">
        <v>11480000</v>
      </c>
      <c r="AQ249" s="88" t="s">
        <v>85</v>
      </c>
      <c r="AR249" s="87">
        <v>0</v>
      </c>
      <c r="AS249" s="96" t="s">
        <v>74</v>
      </c>
      <c r="AT249" s="282">
        <v>8400000</v>
      </c>
      <c r="AU249" s="98">
        <f t="shared" si="18"/>
        <v>3080000</v>
      </c>
      <c r="AV249" s="241">
        <f t="shared" si="19"/>
        <v>0.73170731707317072</v>
      </c>
      <c r="AW249" s="140" t="s">
        <v>74</v>
      </c>
      <c r="AX249" s="88" t="s">
        <v>86</v>
      </c>
      <c r="AY249" s="43" t="s">
        <v>6134</v>
      </c>
      <c r="AZ249" s="85" t="s">
        <v>66</v>
      </c>
      <c r="BA249" s="85" t="s">
        <v>66</v>
      </c>
    </row>
    <row r="250" spans="2:53" x14ac:dyDescent="0.25">
      <c r="B250" s="85">
        <v>2024</v>
      </c>
      <c r="C250" s="85">
        <v>891780111</v>
      </c>
      <c r="D250" s="86" t="s">
        <v>64</v>
      </c>
      <c r="E250" s="44" t="s">
        <v>6133</v>
      </c>
      <c r="F250" s="87" t="s">
        <v>6132</v>
      </c>
      <c r="G250" s="196">
        <v>0</v>
      </c>
      <c r="H250" s="88" t="s">
        <v>72</v>
      </c>
      <c r="I250" s="86" t="s">
        <v>65</v>
      </c>
      <c r="J250" s="43" t="s">
        <v>6131</v>
      </c>
      <c r="K250" s="43">
        <v>15000000</v>
      </c>
      <c r="L250" s="85" t="s">
        <v>67</v>
      </c>
      <c r="M250" s="43" t="s">
        <v>6130</v>
      </c>
      <c r="N250" s="43">
        <v>1004349754</v>
      </c>
      <c r="O250" s="91">
        <v>13</v>
      </c>
      <c r="P250" s="140">
        <v>45302</v>
      </c>
      <c r="Q250" s="87">
        <v>4518689382</v>
      </c>
      <c r="R250" s="284">
        <v>45314</v>
      </c>
      <c r="S250" s="43">
        <v>15000000</v>
      </c>
      <c r="T250" s="88" t="s">
        <v>203</v>
      </c>
      <c r="U250" s="43">
        <v>57464638</v>
      </c>
      <c r="V250" s="43" t="s">
        <v>4039</v>
      </c>
      <c r="W250" s="284">
        <v>45314</v>
      </c>
      <c r="X250" s="284">
        <v>45314</v>
      </c>
      <c r="Y250" s="94" t="s">
        <v>74</v>
      </c>
      <c r="Z250" s="138">
        <v>45457</v>
      </c>
      <c r="AA250" s="54">
        <f t="shared" si="15"/>
        <v>143</v>
      </c>
      <c r="AB250" s="87">
        <v>0</v>
      </c>
      <c r="AC250" s="286">
        <v>0</v>
      </c>
      <c r="AD250" s="87">
        <v>0</v>
      </c>
      <c r="AE250" s="140" t="s">
        <v>74</v>
      </c>
      <c r="AF250" s="54">
        <f t="shared" si="16"/>
        <v>0</v>
      </c>
      <c r="AG250" s="87">
        <v>0</v>
      </c>
      <c r="AH250" s="87">
        <v>0</v>
      </c>
      <c r="AI250" s="140" t="s">
        <v>74</v>
      </c>
      <c r="AJ250" s="88">
        <v>0</v>
      </c>
      <c r="AK250" s="92" t="s">
        <v>74</v>
      </c>
      <c r="AL250" s="92" t="s">
        <v>74</v>
      </c>
      <c r="AM250" s="54">
        <f t="shared" si="17"/>
        <v>0</v>
      </c>
      <c r="AN250" s="54">
        <f>+K250+AC250-AH250</f>
        <v>15000000</v>
      </c>
      <c r="AO250" s="88" t="s">
        <v>66</v>
      </c>
      <c r="AP250" s="43">
        <v>15000000</v>
      </c>
      <c r="AQ250" s="88" t="s">
        <v>85</v>
      </c>
      <c r="AR250" s="87">
        <v>0</v>
      </c>
      <c r="AS250" s="96" t="s">
        <v>74</v>
      </c>
      <c r="AT250" s="282">
        <v>10600000</v>
      </c>
      <c r="AU250" s="98">
        <f t="shared" si="18"/>
        <v>4400000</v>
      </c>
      <c r="AV250" s="241">
        <f t="shared" si="19"/>
        <v>0.70666666666666667</v>
      </c>
      <c r="AW250" s="140" t="s">
        <v>74</v>
      </c>
      <c r="AX250" s="88" t="s">
        <v>86</v>
      </c>
      <c r="AY250" s="43" t="s">
        <v>6129</v>
      </c>
      <c r="AZ250" s="85" t="s">
        <v>66</v>
      </c>
      <c r="BA250" s="85" t="s">
        <v>66</v>
      </c>
    </row>
    <row r="251" spans="2:53" x14ac:dyDescent="0.25">
      <c r="B251" s="85">
        <v>2024</v>
      </c>
      <c r="C251" s="85">
        <v>891780111</v>
      </c>
      <c r="D251" s="86" t="s">
        <v>64</v>
      </c>
      <c r="E251" s="44" t="s">
        <v>6128</v>
      </c>
      <c r="F251" s="87" t="s">
        <v>6127</v>
      </c>
      <c r="G251" s="196">
        <v>0</v>
      </c>
      <c r="H251" s="88" t="s">
        <v>72</v>
      </c>
      <c r="I251" s="86" t="s">
        <v>65</v>
      </c>
      <c r="J251" s="43" t="s">
        <v>6126</v>
      </c>
      <c r="K251" s="43">
        <v>2800000</v>
      </c>
      <c r="L251" s="85" t="s">
        <v>67</v>
      </c>
      <c r="M251" s="43" t="s">
        <v>4818</v>
      </c>
      <c r="N251" s="43">
        <v>1050461549</v>
      </c>
      <c r="O251" s="43">
        <v>122</v>
      </c>
      <c r="P251" s="284">
        <v>45313</v>
      </c>
      <c r="Q251" s="43">
        <v>8400000</v>
      </c>
      <c r="R251" s="284">
        <v>45314</v>
      </c>
      <c r="S251" s="43">
        <v>2800000</v>
      </c>
      <c r="T251" s="88" t="s">
        <v>203</v>
      </c>
      <c r="U251" s="43">
        <v>57461216</v>
      </c>
      <c r="V251" s="43" t="s">
        <v>1733</v>
      </c>
      <c r="W251" s="284">
        <v>45314</v>
      </c>
      <c r="X251" s="284">
        <v>45314</v>
      </c>
      <c r="Y251" s="94" t="s">
        <v>74</v>
      </c>
      <c r="Z251" s="284">
        <v>45322</v>
      </c>
      <c r="AA251" s="54">
        <f t="shared" si="15"/>
        <v>8</v>
      </c>
      <c r="AB251" s="87">
        <v>0</v>
      </c>
      <c r="AC251" s="286">
        <v>0</v>
      </c>
      <c r="AD251" s="87">
        <v>0</v>
      </c>
      <c r="AE251" s="140" t="s">
        <v>74</v>
      </c>
      <c r="AF251" s="54">
        <f t="shared" si="16"/>
        <v>0</v>
      </c>
      <c r="AG251" s="87">
        <v>0</v>
      </c>
      <c r="AH251" s="87">
        <v>0</v>
      </c>
      <c r="AI251" s="140" t="s">
        <v>74</v>
      </c>
      <c r="AJ251" s="88">
        <v>0</v>
      </c>
      <c r="AK251" s="92" t="s">
        <v>74</v>
      </c>
      <c r="AL251" s="92" t="s">
        <v>74</v>
      </c>
      <c r="AM251" s="54">
        <f t="shared" si="17"/>
        <v>0</v>
      </c>
      <c r="AN251" s="54">
        <f>+K251+AC251-AH251</f>
        <v>2800000</v>
      </c>
      <c r="AO251" s="88" t="s">
        <v>66</v>
      </c>
      <c r="AP251" s="43">
        <v>2800000</v>
      </c>
      <c r="AQ251" s="88" t="s">
        <v>85</v>
      </c>
      <c r="AR251" s="87">
        <v>0</v>
      </c>
      <c r="AS251" s="96" t="s">
        <v>74</v>
      </c>
      <c r="AT251" s="282">
        <v>2800000</v>
      </c>
      <c r="AU251" s="98">
        <f t="shared" si="18"/>
        <v>0</v>
      </c>
      <c r="AV251" s="241">
        <f t="shared" si="19"/>
        <v>1</v>
      </c>
      <c r="AW251" s="140" t="s">
        <v>74</v>
      </c>
      <c r="AX251" s="88" t="s">
        <v>156</v>
      </c>
      <c r="AY251" s="43" t="s">
        <v>6125</v>
      </c>
      <c r="AZ251" s="85" t="s">
        <v>66</v>
      </c>
      <c r="BA251" s="85" t="s">
        <v>66</v>
      </c>
    </row>
    <row r="252" spans="2:53" x14ac:dyDescent="0.25">
      <c r="B252" s="85">
        <v>2024</v>
      </c>
      <c r="C252" s="85">
        <v>891780111</v>
      </c>
      <c r="D252" s="86" t="s">
        <v>64</v>
      </c>
      <c r="E252" s="44" t="s">
        <v>6124</v>
      </c>
      <c r="F252" s="87" t="s">
        <v>6123</v>
      </c>
      <c r="G252" s="196">
        <v>0</v>
      </c>
      <c r="H252" s="88" t="s">
        <v>72</v>
      </c>
      <c r="I252" s="86" t="s">
        <v>65</v>
      </c>
      <c r="J252" s="43" t="s">
        <v>6122</v>
      </c>
      <c r="K252" s="43">
        <v>2800000</v>
      </c>
      <c r="L252" s="85" t="s">
        <v>67</v>
      </c>
      <c r="M252" s="43" t="s">
        <v>4823</v>
      </c>
      <c r="N252" s="43">
        <v>1083024033</v>
      </c>
      <c r="O252" s="43">
        <v>122</v>
      </c>
      <c r="P252" s="284">
        <v>45313</v>
      </c>
      <c r="Q252" s="43">
        <v>8400000</v>
      </c>
      <c r="R252" s="284">
        <v>45314</v>
      </c>
      <c r="S252" s="43">
        <v>2800000</v>
      </c>
      <c r="T252" s="88" t="s">
        <v>203</v>
      </c>
      <c r="U252" s="43">
        <v>57461216</v>
      </c>
      <c r="V252" s="43" t="s">
        <v>1733</v>
      </c>
      <c r="W252" s="284">
        <v>45314</v>
      </c>
      <c r="X252" s="284">
        <v>45314</v>
      </c>
      <c r="Y252" s="94" t="s">
        <v>74</v>
      </c>
      <c r="Z252" s="284">
        <v>45322</v>
      </c>
      <c r="AA252" s="54">
        <f t="shared" si="15"/>
        <v>8</v>
      </c>
      <c r="AB252" s="87">
        <v>0</v>
      </c>
      <c r="AC252" s="286">
        <v>0</v>
      </c>
      <c r="AD252" s="87">
        <v>0</v>
      </c>
      <c r="AE252" s="140" t="s">
        <v>74</v>
      </c>
      <c r="AF252" s="54">
        <f t="shared" si="16"/>
        <v>0</v>
      </c>
      <c r="AG252" s="87">
        <v>0</v>
      </c>
      <c r="AH252" s="87">
        <v>0</v>
      </c>
      <c r="AI252" s="140" t="s">
        <v>74</v>
      </c>
      <c r="AJ252" s="88">
        <v>0</v>
      </c>
      <c r="AK252" s="92" t="s">
        <v>74</v>
      </c>
      <c r="AL252" s="92" t="s">
        <v>74</v>
      </c>
      <c r="AM252" s="54">
        <f t="shared" si="17"/>
        <v>0</v>
      </c>
      <c r="AN252" s="54">
        <f>+K252+AC252-AH252</f>
        <v>2800000</v>
      </c>
      <c r="AO252" s="88" t="s">
        <v>66</v>
      </c>
      <c r="AP252" s="43">
        <v>2800000</v>
      </c>
      <c r="AQ252" s="88" t="s">
        <v>85</v>
      </c>
      <c r="AR252" s="87">
        <v>0</v>
      </c>
      <c r="AS252" s="96" t="s">
        <v>74</v>
      </c>
      <c r="AT252" s="282">
        <v>2800000</v>
      </c>
      <c r="AU252" s="98">
        <f t="shared" si="18"/>
        <v>0</v>
      </c>
      <c r="AV252" s="241">
        <f t="shared" si="19"/>
        <v>1</v>
      </c>
      <c r="AW252" s="140" t="s">
        <v>74</v>
      </c>
      <c r="AX252" s="88" t="s">
        <v>156</v>
      </c>
      <c r="AY252" s="43" t="s">
        <v>6121</v>
      </c>
      <c r="AZ252" s="85" t="s">
        <v>66</v>
      </c>
      <c r="BA252" s="85" t="s">
        <v>66</v>
      </c>
    </row>
    <row r="253" spans="2:53" x14ac:dyDescent="0.25">
      <c r="B253" s="85">
        <v>2024</v>
      </c>
      <c r="C253" s="85">
        <v>891780111</v>
      </c>
      <c r="D253" s="86" t="s">
        <v>64</v>
      </c>
      <c r="E253" s="44" t="s">
        <v>6120</v>
      </c>
      <c r="F253" s="87" t="s">
        <v>6119</v>
      </c>
      <c r="G253" s="196">
        <v>0</v>
      </c>
      <c r="H253" s="88" t="s">
        <v>72</v>
      </c>
      <c r="I253" s="86" t="s">
        <v>65</v>
      </c>
      <c r="J253" s="43" t="s">
        <v>6118</v>
      </c>
      <c r="K253" s="43">
        <v>2800000</v>
      </c>
      <c r="L253" s="85" t="s">
        <v>67</v>
      </c>
      <c r="M253" s="43" t="s">
        <v>6117</v>
      </c>
      <c r="N253" s="43">
        <v>1044913180</v>
      </c>
      <c r="O253" s="43">
        <v>122</v>
      </c>
      <c r="P253" s="284">
        <v>45313</v>
      </c>
      <c r="Q253" s="43">
        <v>8400000</v>
      </c>
      <c r="R253" s="284">
        <v>45314</v>
      </c>
      <c r="S253" s="43">
        <v>2800000</v>
      </c>
      <c r="T253" s="88" t="s">
        <v>203</v>
      </c>
      <c r="U253" s="43">
        <v>57461216</v>
      </c>
      <c r="V253" s="43" t="s">
        <v>1733</v>
      </c>
      <c r="W253" s="284">
        <v>45314</v>
      </c>
      <c r="X253" s="284">
        <v>45314</v>
      </c>
      <c r="Y253" s="94" t="s">
        <v>74</v>
      </c>
      <c r="Z253" s="284">
        <v>45322</v>
      </c>
      <c r="AA253" s="54">
        <f t="shared" si="15"/>
        <v>8</v>
      </c>
      <c r="AB253" s="87">
        <v>0</v>
      </c>
      <c r="AC253" s="286">
        <v>0</v>
      </c>
      <c r="AD253" s="87">
        <v>0</v>
      </c>
      <c r="AE253" s="140" t="s">
        <v>74</v>
      </c>
      <c r="AF253" s="54">
        <f t="shared" si="16"/>
        <v>0</v>
      </c>
      <c r="AG253" s="87">
        <v>0</v>
      </c>
      <c r="AH253" s="87">
        <v>0</v>
      </c>
      <c r="AI253" s="140" t="s">
        <v>74</v>
      </c>
      <c r="AJ253" s="88">
        <v>0</v>
      </c>
      <c r="AK253" s="92" t="s">
        <v>74</v>
      </c>
      <c r="AL253" s="92" t="s">
        <v>74</v>
      </c>
      <c r="AM253" s="54">
        <f t="shared" si="17"/>
        <v>0</v>
      </c>
      <c r="AN253" s="54">
        <f>+K253+AC253-AH253</f>
        <v>2800000</v>
      </c>
      <c r="AO253" s="88" t="s">
        <v>66</v>
      </c>
      <c r="AP253" s="43">
        <v>2800000</v>
      </c>
      <c r="AQ253" s="88" t="s">
        <v>85</v>
      </c>
      <c r="AR253" s="87">
        <v>0</v>
      </c>
      <c r="AS253" s="96" t="s">
        <v>74</v>
      </c>
      <c r="AT253" s="282">
        <v>2800000</v>
      </c>
      <c r="AU253" s="98">
        <f t="shared" si="18"/>
        <v>0</v>
      </c>
      <c r="AV253" s="241">
        <f t="shared" si="19"/>
        <v>1</v>
      </c>
      <c r="AW253" s="140" t="s">
        <v>74</v>
      </c>
      <c r="AX253" s="88" t="s">
        <v>156</v>
      </c>
      <c r="AY253" s="43" t="s">
        <v>6116</v>
      </c>
      <c r="AZ253" s="85" t="s">
        <v>66</v>
      </c>
      <c r="BA253" s="85" t="s">
        <v>66</v>
      </c>
    </row>
    <row r="254" spans="2:53" x14ac:dyDescent="0.25">
      <c r="B254" s="85">
        <v>2024</v>
      </c>
      <c r="C254" s="85">
        <v>891780111</v>
      </c>
      <c r="D254" s="86" t="s">
        <v>64</v>
      </c>
      <c r="E254" s="88" t="s">
        <v>6115</v>
      </c>
      <c r="F254" s="87" t="s">
        <v>6114</v>
      </c>
      <c r="G254" s="196">
        <v>2020000100417</v>
      </c>
      <c r="H254" s="88" t="s">
        <v>72</v>
      </c>
      <c r="I254" s="86" t="s">
        <v>2705</v>
      </c>
      <c r="J254" s="87" t="s">
        <v>6113</v>
      </c>
      <c r="K254" s="87">
        <v>14850000</v>
      </c>
      <c r="L254" s="85" t="s">
        <v>67</v>
      </c>
      <c r="M254" s="87" t="s">
        <v>6112</v>
      </c>
      <c r="N254" s="87">
        <v>1084742720</v>
      </c>
      <c r="O254" s="87">
        <v>53</v>
      </c>
      <c r="P254" s="138">
        <v>45306</v>
      </c>
      <c r="Q254" s="87">
        <v>81800000</v>
      </c>
      <c r="R254" s="138">
        <v>45314</v>
      </c>
      <c r="S254" s="87">
        <v>14850000</v>
      </c>
      <c r="T254" s="88" t="s">
        <v>203</v>
      </c>
      <c r="U254" s="87">
        <v>72004252</v>
      </c>
      <c r="V254" s="87" t="s">
        <v>4360</v>
      </c>
      <c r="W254" s="138">
        <v>45314</v>
      </c>
      <c r="X254" s="138">
        <v>45314</v>
      </c>
      <c r="Y254" s="94" t="s">
        <v>74</v>
      </c>
      <c r="Z254" s="138">
        <v>45473</v>
      </c>
      <c r="AA254" s="93">
        <f t="shared" si="15"/>
        <v>159</v>
      </c>
      <c r="AB254" s="87">
        <v>1</v>
      </c>
      <c r="AC254" s="286">
        <v>3000000</v>
      </c>
      <c r="AD254" s="87">
        <v>0</v>
      </c>
      <c r="AE254" s="140" t="s">
        <v>74</v>
      </c>
      <c r="AF254" s="93">
        <f t="shared" si="16"/>
        <v>0</v>
      </c>
      <c r="AG254" s="87">
        <v>0</v>
      </c>
      <c r="AH254" s="87">
        <v>0</v>
      </c>
      <c r="AI254" s="140" t="s">
        <v>74</v>
      </c>
      <c r="AJ254" s="88">
        <v>0</v>
      </c>
      <c r="AK254" s="92" t="s">
        <v>74</v>
      </c>
      <c r="AL254" s="92" t="s">
        <v>74</v>
      </c>
      <c r="AM254" s="93">
        <f t="shared" si="17"/>
        <v>0</v>
      </c>
      <c r="AN254" s="93">
        <f>+K254+AC254-AH254</f>
        <v>17850000</v>
      </c>
      <c r="AO254" s="88" t="s">
        <v>85</v>
      </c>
      <c r="AP254" s="87">
        <v>0</v>
      </c>
      <c r="AQ254" s="88" t="s">
        <v>85</v>
      </c>
      <c r="AR254" s="87">
        <v>0</v>
      </c>
      <c r="AS254" s="96" t="s">
        <v>74</v>
      </c>
      <c r="AT254" s="282">
        <v>11250000</v>
      </c>
      <c r="AU254" s="126">
        <f t="shared" si="18"/>
        <v>6600000</v>
      </c>
      <c r="AV254" s="99">
        <f t="shared" si="19"/>
        <v>0.63025210084033612</v>
      </c>
      <c r="AW254" s="140" t="s">
        <v>74</v>
      </c>
      <c r="AX254" s="88" t="s">
        <v>86</v>
      </c>
      <c r="AY254" s="87" t="s">
        <v>6111</v>
      </c>
      <c r="AZ254" s="85" t="s">
        <v>66</v>
      </c>
      <c r="BA254" s="85" t="s">
        <v>66</v>
      </c>
    </row>
    <row r="255" spans="2:53" x14ac:dyDescent="0.25">
      <c r="B255" s="85">
        <v>2024</v>
      </c>
      <c r="C255" s="85">
        <v>891780111</v>
      </c>
      <c r="D255" s="86" t="s">
        <v>64</v>
      </c>
      <c r="E255" s="44" t="s">
        <v>6110</v>
      </c>
      <c r="F255" s="87" t="s">
        <v>6109</v>
      </c>
      <c r="G255" s="196">
        <v>2020000100417</v>
      </c>
      <c r="H255" s="88" t="s">
        <v>72</v>
      </c>
      <c r="I255" s="86" t="s">
        <v>2705</v>
      </c>
      <c r="J255" s="43" t="s">
        <v>6108</v>
      </c>
      <c r="K255" s="43">
        <v>15950000</v>
      </c>
      <c r="L255" s="85" t="s">
        <v>67</v>
      </c>
      <c r="M255" s="43" t="s">
        <v>6107</v>
      </c>
      <c r="N255" s="43">
        <v>1082981011</v>
      </c>
      <c r="O255" s="43">
        <v>51</v>
      </c>
      <c r="P255" s="284">
        <v>45306</v>
      </c>
      <c r="Q255" s="43">
        <v>30450000</v>
      </c>
      <c r="R255" s="284">
        <v>45314</v>
      </c>
      <c r="S255" s="43">
        <v>15950000</v>
      </c>
      <c r="T255" s="88" t="s">
        <v>203</v>
      </c>
      <c r="U255" s="43">
        <v>36722626</v>
      </c>
      <c r="V255" s="43" t="s">
        <v>5922</v>
      </c>
      <c r="W255" s="284">
        <v>45314</v>
      </c>
      <c r="X255" s="284">
        <v>45314</v>
      </c>
      <c r="Y255" s="94" t="s">
        <v>74</v>
      </c>
      <c r="Z255" s="284">
        <v>45473</v>
      </c>
      <c r="AA255" s="54">
        <f t="shared" si="15"/>
        <v>159</v>
      </c>
      <c r="AB255" s="87">
        <v>0</v>
      </c>
      <c r="AC255" s="286">
        <v>0</v>
      </c>
      <c r="AD255" s="87">
        <v>0</v>
      </c>
      <c r="AE255" s="140" t="s">
        <v>74</v>
      </c>
      <c r="AF255" s="54">
        <f t="shared" si="16"/>
        <v>0</v>
      </c>
      <c r="AG255" s="87">
        <v>0</v>
      </c>
      <c r="AH255" s="87">
        <v>0</v>
      </c>
      <c r="AI255" s="140" t="s">
        <v>74</v>
      </c>
      <c r="AJ255" s="88">
        <v>0</v>
      </c>
      <c r="AK255" s="92" t="s">
        <v>74</v>
      </c>
      <c r="AL255" s="92" t="s">
        <v>74</v>
      </c>
      <c r="AM255" s="54">
        <f t="shared" si="17"/>
        <v>0</v>
      </c>
      <c r="AN255" s="54">
        <f>+K255+AC255-AH255</f>
        <v>15950000</v>
      </c>
      <c r="AO255" s="44" t="s">
        <v>85</v>
      </c>
      <c r="AP255" s="43">
        <v>0</v>
      </c>
      <c r="AQ255" s="88" t="s">
        <v>85</v>
      </c>
      <c r="AR255" s="87">
        <v>0</v>
      </c>
      <c r="AS255" s="96" t="s">
        <v>74</v>
      </c>
      <c r="AT255" s="282">
        <v>10150000</v>
      </c>
      <c r="AU255" s="98">
        <f t="shared" si="18"/>
        <v>5800000</v>
      </c>
      <c r="AV255" s="241">
        <f t="shared" si="19"/>
        <v>0.63636363636363635</v>
      </c>
      <c r="AW255" s="140" t="s">
        <v>74</v>
      </c>
      <c r="AX255" s="88" t="s">
        <v>86</v>
      </c>
      <c r="AY255" s="43" t="s">
        <v>6106</v>
      </c>
      <c r="AZ255" s="85" t="s">
        <v>66</v>
      </c>
      <c r="BA255" s="85" t="s">
        <v>66</v>
      </c>
    </row>
    <row r="256" spans="2:53" x14ac:dyDescent="0.25">
      <c r="B256" s="85">
        <v>2024</v>
      </c>
      <c r="C256" s="85">
        <v>891780111</v>
      </c>
      <c r="D256" s="86" t="s">
        <v>64</v>
      </c>
      <c r="E256" s="44" t="s">
        <v>6105</v>
      </c>
      <c r="F256" s="87" t="s">
        <v>6104</v>
      </c>
      <c r="G256" s="196">
        <v>0</v>
      </c>
      <c r="H256" s="88" t="s">
        <v>72</v>
      </c>
      <c r="I256" s="86" t="s">
        <v>65</v>
      </c>
      <c r="J256" s="43" t="s">
        <v>6103</v>
      </c>
      <c r="K256" s="43">
        <v>12833000</v>
      </c>
      <c r="L256" s="85" t="s">
        <v>67</v>
      </c>
      <c r="M256" s="43" t="s">
        <v>6102</v>
      </c>
      <c r="N256" s="43">
        <v>85150692</v>
      </c>
      <c r="O256" s="91">
        <v>14</v>
      </c>
      <c r="P256" s="284">
        <v>45302</v>
      </c>
      <c r="Q256" s="43">
        <v>2126349000</v>
      </c>
      <c r="R256" s="284">
        <v>45314</v>
      </c>
      <c r="S256" s="43">
        <v>12833000</v>
      </c>
      <c r="T256" s="88" t="s">
        <v>203</v>
      </c>
      <c r="U256" s="43">
        <v>57297693</v>
      </c>
      <c r="V256" s="43" t="s">
        <v>6101</v>
      </c>
      <c r="W256" s="284">
        <v>45314</v>
      </c>
      <c r="X256" s="284">
        <v>45314</v>
      </c>
      <c r="Y256" s="94" t="s">
        <v>74</v>
      </c>
      <c r="Z256" s="138">
        <v>45457</v>
      </c>
      <c r="AA256" s="54">
        <f t="shared" si="15"/>
        <v>143</v>
      </c>
      <c r="AB256" s="87">
        <v>0</v>
      </c>
      <c r="AC256" s="286">
        <v>0</v>
      </c>
      <c r="AD256" s="87">
        <v>0</v>
      </c>
      <c r="AE256" s="140" t="s">
        <v>74</v>
      </c>
      <c r="AF256" s="54">
        <f t="shared" si="16"/>
        <v>0</v>
      </c>
      <c r="AG256" s="87">
        <v>1</v>
      </c>
      <c r="AH256" s="87">
        <v>10000000</v>
      </c>
      <c r="AI256" s="140">
        <v>45371</v>
      </c>
      <c r="AJ256" s="88">
        <v>0</v>
      </c>
      <c r="AK256" s="92" t="s">
        <v>74</v>
      </c>
      <c r="AL256" s="92" t="s">
        <v>74</v>
      </c>
      <c r="AM256" s="54">
        <f t="shared" si="17"/>
        <v>0</v>
      </c>
      <c r="AN256" s="54">
        <f>+K256+AC256-AH256</f>
        <v>2833000</v>
      </c>
      <c r="AO256" s="88" t="s">
        <v>66</v>
      </c>
      <c r="AP256" s="43">
        <v>12833000</v>
      </c>
      <c r="AQ256" s="88" t="s">
        <v>85</v>
      </c>
      <c r="AR256" s="87">
        <v>0</v>
      </c>
      <c r="AS256" s="96" t="s">
        <v>74</v>
      </c>
      <c r="AT256" s="282">
        <v>1667000</v>
      </c>
      <c r="AU256" s="98">
        <f t="shared" si="18"/>
        <v>1166000</v>
      </c>
      <c r="AV256" s="241">
        <f t="shared" si="19"/>
        <v>0.58842216731380159</v>
      </c>
      <c r="AW256" s="140" t="s">
        <v>74</v>
      </c>
      <c r="AX256" s="88" t="s">
        <v>1097</v>
      </c>
      <c r="AY256" s="43" t="s">
        <v>6100</v>
      </c>
      <c r="AZ256" s="85" t="s">
        <v>66</v>
      </c>
      <c r="BA256" s="85" t="s">
        <v>66</v>
      </c>
    </row>
    <row r="257" spans="2:53" x14ac:dyDescent="0.25">
      <c r="B257" s="85">
        <v>2024</v>
      </c>
      <c r="C257" s="85">
        <v>891780111</v>
      </c>
      <c r="D257" s="86" t="s">
        <v>64</v>
      </c>
      <c r="E257" s="44" t="s">
        <v>6099</v>
      </c>
      <c r="F257" s="87" t="s">
        <v>6098</v>
      </c>
      <c r="G257" s="196">
        <v>0</v>
      </c>
      <c r="H257" s="88" t="s">
        <v>72</v>
      </c>
      <c r="I257" s="86" t="s">
        <v>65</v>
      </c>
      <c r="J257" s="43" t="s">
        <v>6097</v>
      </c>
      <c r="K257" s="43">
        <v>12500000</v>
      </c>
      <c r="L257" s="85" t="s">
        <v>67</v>
      </c>
      <c r="M257" s="43" t="s">
        <v>6096</v>
      </c>
      <c r="N257" s="43">
        <v>36548123</v>
      </c>
      <c r="O257" s="91">
        <v>14</v>
      </c>
      <c r="P257" s="284">
        <v>45302</v>
      </c>
      <c r="Q257" s="43">
        <v>2126349000</v>
      </c>
      <c r="R257" s="284">
        <v>45314</v>
      </c>
      <c r="S257" s="43">
        <v>12500000</v>
      </c>
      <c r="T257" s="88" t="s">
        <v>203</v>
      </c>
      <c r="U257" s="43">
        <v>57400977</v>
      </c>
      <c r="V257" s="43" t="s">
        <v>5945</v>
      </c>
      <c r="W257" s="284">
        <v>45314</v>
      </c>
      <c r="X257" s="284">
        <v>45314</v>
      </c>
      <c r="Y257" s="94" t="s">
        <v>74</v>
      </c>
      <c r="Z257" s="138">
        <v>45457</v>
      </c>
      <c r="AA257" s="54">
        <f t="shared" si="15"/>
        <v>143</v>
      </c>
      <c r="AB257" s="87">
        <v>0</v>
      </c>
      <c r="AC257" s="286">
        <v>0</v>
      </c>
      <c r="AD257" s="87">
        <v>0</v>
      </c>
      <c r="AE257" s="140" t="s">
        <v>74</v>
      </c>
      <c r="AF257" s="54">
        <f t="shared" si="16"/>
        <v>0</v>
      </c>
      <c r="AG257" s="87">
        <v>0</v>
      </c>
      <c r="AH257" s="87">
        <v>0</v>
      </c>
      <c r="AI257" s="140" t="s">
        <v>74</v>
      </c>
      <c r="AJ257" s="88">
        <v>0</v>
      </c>
      <c r="AK257" s="92" t="s">
        <v>74</v>
      </c>
      <c r="AL257" s="92" t="s">
        <v>74</v>
      </c>
      <c r="AM257" s="54">
        <f t="shared" si="17"/>
        <v>0</v>
      </c>
      <c r="AN257" s="54">
        <f>+K257+AC257-AH257</f>
        <v>12500000</v>
      </c>
      <c r="AO257" s="88" t="s">
        <v>66</v>
      </c>
      <c r="AP257" s="43">
        <v>12500000</v>
      </c>
      <c r="AQ257" s="88" t="s">
        <v>85</v>
      </c>
      <c r="AR257" s="87">
        <v>0</v>
      </c>
      <c r="AS257" s="96" t="s">
        <v>74</v>
      </c>
      <c r="AT257" s="282">
        <v>8833000</v>
      </c>
      <c r="AU257" s="98">
        <f t="shared" si="18"/>
        <v>3667000</v>
      </c>
      <c r="AV257" s="241">
        <f t="shared" si="19"/>
        <v>0.70664000000000005</v>
      </c>
      <c r="AW257" s="140" t="s">
        <v>74</v>
      </c>
      <c r="AX257" s="88" t="s">
        <v>86</v>
      </c>
      <c r="AY257" s="43" t="s">
        <v>6095</v>
      </c>
      <c r="AZ257" s="85" t="s">
        <v>66</v>
      </c>
      <c r="BA257" s="85" t="s">
        <v>66</v>
      </c>
    </row>
    <row r="258" spans="2:53" x14ac:dyDescent="0.25">
      <c r="B258" s="85">
        <v>2024</v>
      </c>
      <c r="C258" s="85">
        <v>891780111</v>
      </c>
      <c r="D258" s="86" t="s">
        <v>64</v>
      </c>
      <c r="E258" s="44" t="s">
        <v>6094</v>
      </c>
      <c r="F258" s="87" t="s">
        <v>6093</v>
      </c>
      <c r="G258" s="196">
        <v>0</v>
      </c>
      <c r="H258" s="88" t="s">
        <v>72</v>
      </c>
      <c r="I258" s="86" t="s">
        <v>65</v>
      </c>
      <c r="J258" s="43" t="s">
        <v>6092</v>
      </c>
      <c r="K258" s="43">
        <v>35500000</v>
      </c>
      <c r="L258" s="85" t="s">
        <v>67</v>
      </c>
      <c r="M258" s="43" t="s">
        <v>6091</v>
      </c>
      <c r="N258" s="43">
        <v>79488380</v>
      </c>
      <c r="O258" s="91">
        <v>13</v>
      </c>
      <c r="P258" s="140">
        <v>45302</v>
      </c>
      <c r="Q258" s="87">
        <v>4518689382</v>
      </c>
      <c r="R258" s="284">
        <v>45314</v>
      </c>
      <c r="S258" s="43">
        <v>35500000</v>
      </c>
      <c r="T258" s="88" t="s">
        <v>203</v>
      </c>
      <c r="U258" s="43">
        <v>85455983</v>
      </c>
      <c r="V258" s="43" t="s">
        <v>6090</v>
      </c>
      <c r="W258" s="284">
        <v>45314</v>
      </c>
      <c r="X258" s="284">
        <v>45314</v>
      </c>
      <c r="Y258" s="94" t="s">
        <v>74</v>
      </c>
      <c r="Z258" s="138">
        <v>45457</v>
      </c>
      <c r="AA258" s="54">
        <f t="shared" si="15"/>
        <v>143</v>
      </c>
      <c r="AB258" s="87">
        <v>0</v>
      </c>
      <c r="AC258" s="286">
        <v>0</v>
      </c>
      <c r="AD258" s="87">
        <v>0</v>
      </c>
      <c r="AE258" s="140" t="s">
        <v>74</v>
      </c>
      <c r="AF258" s="54">
        <f t="shared" si="16"/>
        <v>0</v>
      </c>
      <c r="AG258" s="87">
        <v>0</v>
      </c>
      <c r="AH258" s="87">
        <v>0</v>
      </c>
      <c r="AI258" s="140" t="s">
        <v>74</v>
      </c>
      <c r="AJ258" s="88">
        <v>0</v>
      </c>
      <c r="AK258" s="92" t="s">
        <v>74</v>
      </c>
      <c r="AL258" s="92" t="s">
        <v>74</v>
      </c>
      <c r="AM258" s="54">
        <f t="shared" si="17"/>
        <v>0</v>
      </c>
      <c r="AN258" s="54">
        <f>+K258+AC258-AH258</f>
        <v>35500000</v>
      </c>
      <c r="AO258" s="88" t="s">
        <v>66</v>
      </c>
      <c r="AP258" s="43">
        <v>35500000</v>
      </c>
      <c r="AQ258" s="88" t="s">
        <v>85</v>
      </c>
      <c r="AR258" s="87">
        <v>0</v>
      </c>
      <c r="AS258" s="96" t="s">
        <v>74</v>
      </c>
      <c r="AT258" s="282">
        <v>25087000</v>
      </c>
      <c r="AU258" s="98">
        <f t="shared" si="18"/>
        <v>10413000</v>
      </c>
      <c r="AV258" s="241">
        <f t="shared" si="19"/>
        <v>0.70667605633802821</v>
      </c>
      <c r="AW258" s="140" t="s">
        <v>74</v>
      </c>
      <c r="AX258" s="88" t="s">
        <v>86</v>
      </c>
      <c r="AY258" s="43" t="s">
        <v>6089</v>
      </c>
      <c r="AZ258" s="85" t="s">
        <v>66</v>
      </c>
      <c r="BA258" s="85" t="s">
        <v>66</v>
      </c>
    </row>
    <row r="259" spans="2:53" x14ac:dyDescent="0.25">
      <c r="B259" s="85">
        <v>2024</v>
      </c>
      <c r="C259" s="85">
        <v>891780111</v>
      </c>
      <c r="D259" s="86" t="s">
        <v>64</v>
      </c>
      <c r="E259" s="44" t="s">
        <v>6088</v>
      </c>
      <c r="F259" s="87" t="s">
        <v>6087</v>
      </c>
      <c r="G259" s="196">
        <v>0</v>
      </c>
      <c r="H259" s="88" t="s">
        <v>72</v>
      </c>
      <c r="I259" s="86" t="s">
        <v>65</v>
      </c>
      <c r="J259" s="43" t="s">
        <v>6086</v>
      </c>
      <c r="K259" s="43">
        <v>15730000</v>
      </c>
      <c r="L259" s="85" t="s">
        <v>67</v>
      </c>
      <c r="M259" s="43" t="s">
        <v>6085</v>
      </c>
      <c r="N259" s="43">
        <v>1082996348</v>
      </c>
      <c r="O259" s="91">
        <v>13</v>
      </c>
      <c r="P259" s="140">
        <v>45302</v>
      </c>
      <c r="Q259" s="87">
        <v>4518689382</v>
      </c>
      <c r="R259" s="284">
        <v>45314</v>
      </c>
      <c r="S259" s="43">
        <v>15730000</v>
      </c>
      <c r="T259" s="88" t="s">
        <v>203</v>
      </c>
      <c r="U259" s="43">
        <v>32770239</v>
      </c>
      <c r="V259" s="43" t="s">
        <v>1387</v>
      </c>
      <c r="W259" s="284">
        <v>45314</v>
      </c>
      <c r="X259" s="284">
        <v>45314</v>
      </c>
      <c r="Y259" s="94" t="s">
        <v>74</v>
      </c>
      <c r="Z259" s="138">
        <v>45457</v>
      </c>
      <c r="AA259" s="54">
        <f t="shared" si="15"/>
        <v>143</v>
      </c>
      <c r="AB259" s="87">
        <v>0</v>
      </c>
      <c r="AC259" s="286">
        <v>0</v>
      </c>
      <c r="AD259" s="87">
        <v>0</v>
      </c>
      <c r="AE259" s="140" t="s">
        <v>74</v>
      </c>
      <c r="AF259" s="54">
        <f t="shared" si="16"/>
        <v>0</v>
      </c>
      <c r="AG259" s="87">
        <v>0</v>
      </c>
      <c r="AH259" s="87">
        <v>0</v>
      </c>
      <c r="AI259" s="140" t="s">
        <v>74</v>
      </c>
      <c r="AJ259" s="88">
        <v>0</v>
      </c>
      <c r="AK259" s="92" t="s">
        <v>74</v>
      </c>
      <c r="AL259" s="92" t="s">
        <v>74</v>
      </c>
      <c r="AM259" s="54">
        <f t="shared" si="17"/>
        <v>0</v>
      </c>
      <c r="AN259" s="54">
        <f>+K259+AC259-AH259</f>
        <v>15730000</v>
      </c>
      <c r="AO259" s="88" t="s">
        <v>66</v>
      </c>
      <c r="AP259" s="43">
        <v>15730000</v>
      </c>
      <c r="AQ259" s="88" t="s">
        <v>85</v>
      </c>
      <c r="AR259" s="87">
        <v>0</v>
      </c>
      <c r="AS259" s="96" t="s">
        <v>74</v>
      </c>
      <c r="AT259" s="282">
        <v>10890000</v>
      </c>
      <c r="AU259" s="98">
        <f t="shared" si="18"/>
        <v>4840000</v>
      </c>
      <c r="AV259" s="241">
        <f t="shared" si="19"/>
        <v>0.69230769230769229</v>
      </c>
      <c r="AW259" s="140" t="s">
        <v>74</v>
      </c>
      <c r="AX259" s="88" t="s">
        <v>86</v>
      </c>
      <c r="AY259" s="43" t="s">
        <v>6084</v>
      </c>
      <c r="AZ259" s="85" t="s">
        <v>66</v>
      </c>
      <c r="BA259" s="85" t="s">
        <v>66</v>
      </c>
    </row>
    <row r="260" spans="2:53" x14ac:dyDescent="0.25">
      <c r="B260" s="85">
        <v>2024</v>
      </c>
      <c r="C260" s="85">
        <v>891780111</v>
      </c>
      <c r="D260" s="86" t="s">
        <v>64</v>
      </c>
      <c r="E260" s="44" t="s">
        <v>6083</v>
      </c>
      <c r="F260" s="87" t="s">
        <v>6082</v>
      </c>
      <c r="G260" s="196">
        <v>2020000100417</v>
      </c>
      <c r="H260" s="88" t="s">
        <v>72</v>
      </c>
      <c r="I260" s="86" t="s">
        <v>2705</v>
      </c>
      <c r="J260" s="43" t="s">
        <v>6081</v>
      </c>
      <c r="K260" s="43">
        <v>15950000</v>
      </c>
      <c r="L260" s="85" t="s">
        <v>67</v>
      </c>
      <c r="M260" s="43" t="s">
        <v>6080</v>
      </c>
      <c r="N260" s="43">
        <v>1221977218</v>
      </c>
      <c r="O260" s="43">
        <v>53</v>
      </c>
      <c r="P260" s="284">
        <v>45306</v>
      </c>
      <c r="Q260" s="43">
        <v>81800000</v>
      </c>
      <c r="R260" s="284">
        <v>45314</v>
      </c>
      <c r="S260" s="43">
        <v>15950000</v>
      </c>
      <c r="T260" s="88" t="s">
        <v>203</v>
      </c>
      <c r="U260" s="43">
        <v>36724655</v>
      </c>
      <c r="V260" s="43" t="s">
        <v>3956</v>
      </c>
      <c r="W260" s="284">
        <v>45314</v>
      </c>
      <c r="X260" s="284">
        <v>45314</v>
      </c>
      <c r="Y260" s="94" t="s">
        <v>74</v>
      </c>
      <c r="Z260" s="284">
        <v>45473</v>
      </c>
      <c r="AA260" s="54">
        <f t="shared" si="15"/>
        <v>159</v>
      </c>
      <c r="AB260" s="87">
        <v>0</v>
      </c>
      <c r="AC260" s="286">
        <v>0</v>
      </c>
      <c r="AD260" s="87">
        <v>0</v>
      </c>
      <c r="AE260" s="140" t="s">
        <v>74</v>
      </c>
      <c r="AF260" s="54">
        <f t="shared" si="16"/>
        <v>0</v>
      </c>
      <c r="AG260" s="87">
        <v>0</v>
      </c>
      <c r="AH260" s="87">
        <v>0</v>
      </c>
      <c r="AI260" s="140" t="s">
        <v>74</v>
      </c>
      <c r="AJ260" s="88">
        <v>0</v>
      </c>
      <c r="AK260" s="92" t="s">
        <v>74</v>
      </c>
      <c r="AL260" s="92" t="s">
        <v>74</v>
      </c>
      <c r="AM260" s="54">
        <f t="shared" si="17"/>
        <v>0</v>
      </c>
      <c r="AN260" s="54">
        <f>+K260+AC260-AH260</f>
        <v>15950000</v>
      </c>
      <c r="AO260" s="44" t="s">
        <v>85</v>
      </c>
      <c r="AP260" s="43">
        <v>0</v>
      </c>
      <c r="AQ260" s="88" t="s">
        <v>85</v>
      </c>
      <c r="AR260" s="87">
        <v>0</v>
      </c>
      <c r="AS260" s="96" t="s">
        <v>74</v>
      </c>
      <c r="AT260" s="282">
        <v>10150000</v>
      </c>
      <c r="AU260" s="98">
        <f t="shared" si="18"/>
        <v>5800000</v>
      </c>
      <c r="AV260" s="241">
        <f t="shared" si="19"/>
        <v>0.63636363636363635</v>
      </c>
      <c r="AW260" s="140" t="s">
        <v>74</v>
      </c>
      <c r="AX260" s="88" t="s">
        <v>86</v>
      </c>
      <c r="AY260" s="43" t="s">
        <v>6079</v>
      </c>
      <c r="AZ260" s="85" t="s">
        <v>66</v>
      </c>
      <c r="BA260" s="85" t="s">
        <v>66</v>
      </c>
    </row>
    <row r="261" spans="2:53" x14ac:dyDescent="0.25">
      <c r="B261" s="85">
        <v>2024</v>
      </c>
      <c r="C261" s="85">
        <v>891780111</v>
      </c>
      <c r="D261" s="86" t="s">
        <v>64</v>
      </c>
      <c r="E261" s="44" t="s">
        <v>6078</v>
      </c>
      <c r="F261" s="87" t="s">
        <v>6077</v>
      </c>
      <c r="G261" s="196">
        <v>0</v>
      </c>
      <c r="H261" s="88" t="s">
        <v>72</v>
      </c>
      <c r="I261" s="86" t="s">
        <v>65</v>
      </c>
      <c r="J261" s="43" t="s">
        <v>6076</v>
      </c>
      <c r="K261" s="43">
        <v>14850000</v>
      </c>
      <c r="L261" s="85" t="s">
        <v>67</v>
      </c>
      <c r="M261" s="43" t="s">
        <v>6075</v>
      </c>
      <c r="N261" s="43">
        <v>57465032</v>
      </c>
      <c r="O261" s="91">
        <v>13</v>
      </c>
      <c r="P261" s="140">
        <v>45302</v>
      </c>
      <c r="Q261" s="87">
        <v>4518689382</v>
      </c>
      <c r="R261" s="284">
        <v>45315</v>
      </c>
      <c r="S261" s="43">
        <v>14850000</v>
      </c>
      <c r="T261" s="88" t="s">
        <v>203</v>
      </c>
      <c r="U261" s="43">
        <v>57400977</v>
      </c>
      <c r="V261" s="43" t="s">
        <v>5945</v>
      </c>
      <c r="W261" s="284">
        <v>45315</v>
      </c>
      <c r="X261" s="284">
        <v>45315</v>
      </c>
      <c r="Y261" s="94" t="s">
        <v>74</v>
      </c>
      <c r="Z261" s="138">
        <v>45457</v>
      </c>
      <c r="AA261" s="54">
        <f t="shared" si="15"/>
        <v>142</v>
      </c>
      <c r="AB261" s="87">
        <v>0</v>
      </c>
      <c r="AC261" s="286">
        <v>0</v>
      </c>
      <c r="AD261" s="87">
        <v>0</v>
      </c>
      <c r="AE261" s="140" t="s">
        <v>74</v>
      </c>
      <c r="AF261" s="54">
        <f t="shared" si="16"/>
        <v>0</v>
      </c>
      <c r="AG261" s="87">
        <v>0</v>
      </c>
      <c r="AH261" s="87">
        <v>0</v>
      </c>
      <c r="AI261" s="140" t="s">
        <v>74</v>
      </c>
      <c r="AJ261" s="88">
        <v>0</v>
      </c>
      <c r="AK261" s="92" t="s">
        <v>74</v>
      </c>
      <c r="AL261" s="92" t="s">
        <v>74</v>
      </c>
      <c r="AM261" s="54">
        <f t="shared" si="17"/>
        <v>0</v>
      </c>
      <c r="AN261" s="54">
        <f>+K261+AC261-AH261</f>
        <v>14850000</v>
      </c>
      <c r="AO261" s="88" t="s">
        <v>66</v>
      </c>
      <c r="AP261" s="43">
        <v>14850000</v>
      </c>
      <c r="AQ261" s="88" t="s">
        <v>85</v>
      </c>
      <c r="AR261" s="87">
        <v>0</v>
      </c>
      <c r="AS261" s="96" t="s">
        <v>74</v>
      </c>
      <c r="AT261" s="282">
        <v>10494000</v>
      </c>
      <c r="AU261" s="98">
        <f t="shared" si="18"/>
        <v>4356000</v>
      </c>
      <c r="AV261" s="241">
        <f t="shared" si="19"/>
        <v>0.70666666666666667</v>
      </c>
      <c r="AW261" s="140" t="s">
        <v>74</v>
      </c>
      <c r="AX261" s="88" t="s">
        <v>86</v>
      </c>
      <c r="AY261" s="43" t="s">
        <v>6074</v>
      </c>
      <c r="AZ261" s="85" t="s">
        <v>66</v>
      </c>
      <c r="BA261" s="85" t="s">
        <v>66</v>
      </c>
    </row>
    <row r="262" spans="2:53" x14ac:dyDescent="0.25">
      <c r="B262" s="85">
        <v>2024</v>
      </c>
      <c r="C262" s="85">
        <v>891780111</v>
      </c>
      <c r="D262" s="86" t="s">
        <v>64</v>
      </c>
      <c r="E262" s="44" t="s">
        <v>6073</v>
      </c>
      <c r="F262" s="87" t="s">
        <v>6072</v>
      </c>
      <c r="G262" s="196">
        <v>0</v>
      </c>
      <c r="H262" s="88" t="s">
        <v>72</v>
      </c>
      <c r="I262" s="86" t="s">
        <v>65</v>
      </c>
      <c r="J262" s="43" t="s">
        <v>6071</v>
      </c>
      <c r="K262" s="43">
        <v>25000000</v>
      </c>
      <c r="L262" s="85" t="s">
        <v>67</v>
      </c>
      <c r="M262" s="43" t="s">
        <v>4571</v>
      </c>
      <c r="N262" s="43">
        <v>85460949</v>
      </c>
      <c r="O262" s="91">
        <v>13</v>
      </c>
      <c r="P262" s="140">
        <v>45302</v>
      </c>
      <c r="Q262" s="87">
        <v>4518689382</v>
      </c>
      <c r="R262" s="284">
        <v>45315</v>
      </c>
      <c r="S262" s="43">
        <v>25000000</v>
      </c>
      <c r="T262" s="88" t="s">
        <v>203</v>
      </c>
      <c r="U262" s="43">
        <v>12621405</v>
      </c>
      <c r="V262" s="43" t="s">
        <v>5449</v>
      </c>
      <c r="W262" s="284">
        <v>45315</v>
      </c>
      <c r="X262" s="284">
        <v>45315</v>
      </c>
      <c r="Y262" s="94" t="s">
        <v>74</v>
      </c>
      <c r="Z262" s="138">
        <v>45457</v>
      </c>
      <c r="AA262" s="54">
        <f t="shared" si="15"/>
        <v>142</v>
      </c>
      <c r="AB262" s="87">
        <v>0</v>
      </c>
      <c r="AC262" s="286">
        <v>0</v>
      </c>
      <c r="AD262" s="87">
        <v>0</v>
      </c>
      <c r="AE262" s="140" t="s">
        <v>74</v>
      </c>
      <c r="AF262" s="54">
        <f t="shared" si="16"/>
        <v>0</v>
      </c>
      <c r="AG262" s="87">
        <v>1</v>
      </c>
      <c r="AH262" s="87">
        <v>21499000</v>
      </c>
      <c r="AI262" s="140">
        <v>45327</v>
      </c>
      <c r="AJ262" s="88">
        <v>0</v>
      </c>
      <c r="AK262" s="92" t="s">
        <v>74</v>
      </c>
      <c r="AL262" s="92" t="s">
        <v>74</v>
      </c>
      <c r="AM262" s="54">
        <f t="shared" si="17"/>
        <v>0</v>
      </c>
      <c r="AN262" s="54">
        <f>+K262+AC262-AH262</f>
        <v>3501000</v>
      </c>
      <c r="AO262" s="88" t="s">
        <v>66</v>
      </c>
      <c r="AP262" s="43">
        <v>25000000</v>
      </c>
      <c r="AQ262" s="88" t="s">
        <v>85</v>
      </c>
      <c r="AR262" s="87">
        <v>0</v>
      </c>
      <c r="AS262" s="96" t="s">
        <v>74</v>
      </c>
      <c r="AT262" s="282">
        <v>3501000</v>
      </c>
      <c r="AU262" s="98">
        <f t="shared" si="18"/>
        <v>0</v>
      </c>
      <c r="AV262" s="241">
        <f t="shared" si="19"/>
        <v>1</v>
      </c>
      <c r="AW262" s="140" t="s">
        <v>74</v>
      </c>
      <c r="AX262" s="88" t="s">
        <v>1097</v>
      </c>
      <c r="AY262" s="43" t="s">
        <v>6070</v>
      </c>
      <c r="AZ262" s="85" t="s">
        <v>66</v>
      </c>
      <c r="BA262" s="85" t="s">
        <v>66</v>
      </c>
    </row>
    <row r="263" spans="2:53" x14ac:dyDescent="0.25">
      <c r="B263" s="85">
        <v>2024</v>
      </c>
      <c r="C263" s="85">
        <v>891780111</v>
      </c>
      <c r="D263" s="86" t="s">
        <v>64</v>
      </c>
      <c r="E263" s="88" t="s">
        <v>6069</v>
      </c>
      <c r="F263" s="87" t="s">
        <v>6068</v>
      </c>
      <c r="G263" s="196">
        <v>0</v>
      </c>
      <c r="H263" s="88" t="s">
        <v>72</v>
      </c>
      <c r="I263" s="86" t="s">
        <v>65</v>
      </c>
      <c r="J263" s="87" t="s">
        <v>6067</v>
      </c>
      <c r="K263" s="87">
        <v>14760000</v>
      </c>
      <c r="L263" s="85" t="s">
        <v>67</v>
      </c>
      <c r="M263" s="87" t="s">
        <v>6066</v>
      </c>
      <c r="N263" s="87">
        <v>19617672</v>
      </c>
      <c r="O263" s="91">
        <v>13</v>
      </c>
      <c r="P263" s="140">
        <v>45302</v>
      </c>
      <c r="Q263" s="87">
        <v>4518689382</v>
      </c>
      <c r="R263" s="138">
        <v>45315</v>
      </c>
      <c r="S263" s="87">
        <v>14760000</v>
      </c>
      <c r="T263" s="88" t="s">
        <v>203</v>
      </c>
      <c r="U263" s="87">
        <v>72004252</v>
      </c>
      <c r="V263" s="87" t="s">
        <v>4360</v>
      </c>
      <c r="W263" s="138">
        <v>45315</v>
      </c>
      <c r="X263" s="138">
        <v>45315</v>
      </c>
      <c r="Y263" s="94" t="s">
        <v>74</v>
      </c>
      <c r="Z263" s="138">
        <v>45457</v>
      </c>
      <c r="AA263" s="93">
        <f t="shared" si="15"/>
        <v>142</v>
      </c>
      <c r="AB263" s="87">
        <v>1</v>
      </c>
      <c r="AC263" s="286">
        <v>2700000</v>
      </c>
      <c r="AD263" s="87">
        <v>0</v>
      </c>
      <c r="AE263" s="140" t="s">
        <v>74</v>
      </c>
      <c r="AF263" s="93">
        <f t="shared" si="16"/>
        <v>0</v>
      </c>
      <c r="AG263" s="87">
        <v>0</v>
      </c>
      <c r="AH263" s="87">
        <v>0</v>
      </c>
      <c r="AI263" s="140" t="s">
        <v>74</v>
      </c>
      <c r="AJ263" s="88">
        <v>0</v>
      </c>
      <c r="AK263" s="92" t="s">
        <v>74</v>
      </c>
      <c r="AL263" s="92" t="s">
        <v>74</v>
      </c>
      <c r="AM263" s="93">
        <f t="shared" si="17"/>
        <v>0</v>
      </c>
      <c r="AN263" s="93">
        <f>+K263+AC263-AH263</f>
        <v>17460000</v>
      </c>
      <c r="AO263" s="88" t="s">
        <v>66</v>
      </c>
      <c r="AP263" s="87">
        <v>14760000</v>
      </c>
      <c r="AQ263" s="88" t="s">
        <v>85</v>
      </c>
      <c r="AR263" s="87">
        <v>0</v>
      </c>
      <c r="AS263" s="96" t="s">
        <v>74</v>
      </c>
      <c r="AT263" s="282">
        <v>12600000</v>
      </c>
      <c r="AU263" s="126">
        <f t="shared" si="18"/>
        <v>4860000</v>
      </c>
      <c r="AV263" s="99">
        <f t="shared" si="19"/>
        <v>0.72164948453608246</v>
      </c>
      <c r="AW263" s="140" t="s">
        <v>74</v>
      </c>
      <c r="AX263" s="88" t="s">
        <v>86</v>
      </c>
      <c r="AY263" s="87" t="s">
        <v>6065</v>
      </c>
      <c r="AZ263" s="85" t="s">
        <v>66</v>
      </c>
      <c r="BA263" s="85" t="s">
        <v>66</v>
      </c>
    </row>
    <row r="264" spans="2:53" x14ac:dyDescent="0.25">
      <c r="B264" s="85">
        <v>2024</v>
      </c>
      <c r="C264" s="85">
        <v>891780111</v>
      </c>
      <c r="D264" s="86" t="s">
        <v>64</v>
      </c>
      <c r="E264" s="44" t="s">
        <v>6064</v>
      </c>
      <c r="F264" s="87" t="s">
        <v>6063</v>
      </c>
      <c r="G264" s="196">
        <v>0</v>
      </c>
      <c r="H264" s="88" t="s">
        <v>72</v>
      </c>
      <c r="I264" s="86" t="s">
        <v>65</v>
      </c>
      <c r="J264" s="43" t="s">
        <v>6062</v>
      </c>
      <c r="K264" s="43">
        <v>13500000</v>
      </c>
      <c r="L264" s="85" t="s">
        <v>67</v>
      </c>
      <c r="M264" s="43" t="s">
        <v>6061</v>
      </c>
      <c r="N264" s="43">
        <v>1082958221</v>
      </c>
      <c r="O264" s="91">
        <v>14</v>
      </c>
      <c r="P264" s="284">
        <v>45302</v>
      </c>
      <c r="Q264" s="43">
        <v>2126349000</v>
      </c>
      <c r="R264" s="284">
        <v>45315</v>
      </c>
      <c r="S264" s="43">
        <v>13500000</v>
      </c>
      <c r="T264" s="88" t="s">
        <v>203</v>
      </c>
      <c r="U264" s="43">
        <v>57400977</v>
      </c>
      <c r="V264" s="43" t="s">
        <v>5945</v>
      </c>
      <c r="W264" s="284">
        <v>45315</v>
      </c>
      <c r="X264" s="284">
        <v>45315</v>
      </c>
      <c r="Y264" s="94" t="s">
        <v>74</v>
      </c>
      <c r="Z264" s="138">
        <v>45457</v>
      </c>
      <c r="AA264" s="54">
        <f t="shared" ref="AA264:AA327" si="20">+IF(Y264="1800-01-01",Z264-X264,Z264-Y264)</f>
        <v>142</v>
      </c>
      <c r="AB264" s="87">
        <v>0</v>
      </c>
      <c r="AC264" s="286">
        <v>0</v>
      </c>
      <c r="AD264" s="87">
        <v>0</v>
      </c>
      <c r="AE264" s="140" t="s">
        <v>74</v>
      </c>
      <c r="AF264" s="54">
        <f t="shared" ref="AF264:AF327" si="21">+IF(AE264="1800-01-01",0,AE264-Z264)</f>
        <v>0</v>
      </c>
      <c r="AG264" s="87">
        <v>0</v>
      </c>
      <c r="AH264" s="87">
        <v>0</v>
      </c>
      <c r="AI264" s="140" t="s">
        <v>74</v>
      </c>
      <c r="AJ264" s="88">
        <v>0</v>
      </c>
      <c r="AK264" s="92" t="s">
        <v>74</v>
      </c>
      <c r="AL264" s="92" t="s">
        <v>74</v>
      </c>
      <c r="AM264" s="54">
        <f t="shared" ref="AM264:AM327" si="22">+IF(AK264="1800-01-01",0,AL264-AK264)</f>
        <v>0</v>
      </c>
      <c r="AN264" s="54">
        <f>+K264+AC264-AH264</f>
        <v>13500000</v>
      </c>
      <c r="AO264" s="88" t="s">
        <v>66</v>
      </c>
      <c r="AP264" s="43">
        <v>13500000</v>
      </c>
      <c r="AQ264" s="88" t="s">
        <v>85</v>
      </c>
      <c r="AR264" s="87">
        <v>0</v>
      </c>
      <c r="AS264" s="96" t="s">
        <v>74</v>
      </c>
      <c r="AT264" s="282">
        <v>9540000</v>
      </c>
      <c r="AU264" s="98">
        <f t="shared" ref="AU264:AU327" si="23">AN264-AT264</f>
        <v>3960000</v>
      </c>
      <c r="AV264" s="241">
        <f t="shared" ref="AV264:AV327" si="24">+IFERROR(AT264/AN264,"_")</f>
        <v>0.70666666666666667</v>
      </c>
      <c r="AW264" s="140" t="s">
        <v>74</v>
      </c>
      <c r="AX264" s="88" t="s">
        <v>86</v>
      </c>
      <c r="AY264" s="43" t="s">
        <v>6060</v>
      </c>
      <c r="AZ264" s="85" t="s">
        <v>66</v>
      </c>
      <c r="BA264" s="85" t="s">
        <v>66</v>
      </c>
    </row>
    <row r="265" spans="2:53" x14ac:dyDescent="0.25">
      <c r="B265" s="85">
        <v>2024</v>
      </c>
      <c r="C265" s="85">
        <v>891780111</v>
      </c>
      <c r="D265" s="86" t="s">
        <v>64</v>
      </c>
      <c r="E265" s="44" t="s">
        <v>6059</v>
      </c>
      <c r="F265" s="87" t="s">
        <v>6058</v>
      </c>
      <c r="G265" s="196">
        <v>0</v>
      </c>
      <c r="H265" s="88" t="s">
        <v>72</v>
      </c>
      <c r="I265" s="86" t="s">
        <v>65</v>
      </c>
      <c r="J265" s="43" t="s">
        <v>6057</v>
      </c>
      <c r="K265" s="43">
        <v>14300000</v>
      </c>
      <c r="L265" s="85" t="s">
        <v>67</v>
      </c>
      <c r="M265" s="43" t="s">
        <v>6056</v>
      </c>
      <c r="N265" s="43">
        <v>1122812358</v>
      </c>
      <c r="O265" s="91">
        <v>13</v>
      </c>
      <c r="P265" s="140">
        <v>45302</v>
      </c>
      <c r="Q265" s="87">
        <v>4518689382</v>
      </c>
      <c r="R265" s="284">
        <v>45315</v>
      </c>
      <c r="S265" s="43">
        <v>14300000</v>
      </c>
      <c r="T265" s="88" t="s">
        <v>203</v>
      </c>
      <c r="U265" s="43">
        <v>32770239</v>
      </c>
      <c r="V265" s="43" t="s">
        <v>1387</v>
      </c>
      <c r="W265" s="284">
        <v>45315</v>
      </c>
      <c r="X265" s="284">
        <v>45315</v>
      </c>
      <c r="Y265" s="94" t="s">
        <v>74</v>
      </c>
      <c r="Z265" s="138">
        <v>45457</v>
      </c>
      <c r="AA265" s="54">
        <f t="shared" si="20"/>
        <v>142</v>
      </c>
      <c r="AB265" s="87">
        <v>0</v>
      </c>
      <c r="AC265" s="286">
        <v>0</v>
      </c>
      <c r="AD265" s="87">
        <v>0</v>
      </c>
      <c r="AE265" s="140" t="s">
        <v>74</v>
      </c>
      <c r="AF265" s="54">
        <f t="shared" si="21"/>
        <v>0</v>
      </c>
      <c r="AG265" s="87">
        <v>1</v>
      </c>
      <c r="AH265" s="87">
        <v>12900000</v>
      </c>
      <c r="AI265" s="140">
        <v>45327</v>
      </c>
      <c r="AJ265" s="88">
        <v>0</v>
      </c>
      <c r="AK265" s="92" t="s">
        <v>74</v>
      </c>
      <c r="AL265" s="92" t="s">
        <v>74</v>
      </c>
      <c r="AM265" s="54">
        <f t="shared" si="22"/>
        <v>0</v>
      </c>
      <c r="AN265" s="54">
        <f>+K265+AC265-AH265</f>
        <v>1400000</v>
      </c>
      <c r="AO265" s="88" t="s">
        <v>66</v>
      </c>
      <c r="AP265" s="43">
        <v>14300000</v>
      </c>
      <c r="AQ265" s="88" t="s">
        <v>85</v>
      </c>
      <c r="AR265" s="87">
        <v>0</v>
      </c>
      <c r="AS265" s="96" t="s">
        <v>74</v>
      </c>
      <c r="AT265" s="282">
        <v>1400000</v>
      </c>
      <c r="AU265" s="98">
        <f t="shared" si="23"/>
        <v>0</v>
      </c>
      <c r="AV265" s="241">
        <f t="shared" si="24"/>
        <v>1</v>
      </c>
      <c r="AW265" s="140">
        <v>45355</v>
      </c>
      <c r="AX265" s="88" t="s">
        <v>1097</v>
      </c>
      <c r="AY265" s="43" t="s">
        <v>6055</v>
      </c>
      <c r="AZ265" s="85" t="s">
        <v>66</v>
      </c>
      <c r="BA265" s="85" t="s">
        <v>66</v>
      </c>
    </row>
    <row r="266" spans="2:53" x14ac:dyDescent="0.25">
      <c r="B266" s="85">
        <v>2024</v>
      </c>
      <c r="C266" s="85">
        <v>891780111</v>
      </c>
      <c r="D266" s="86" t="s">
        <v>64</v>
      </c>
      <c r="E266" s="44" t="s">
        <v>6054</v>
      </c>
      <c r="F266" s="87" t="s">
        <v>6053</v>
      </c>
      <c r="G266" s="196">
        <v>0</v>
      </c>
      <c r="H266" s="88" t="s">
        <v>72</v>
      </c>
      <c r="I266" s="86" t="s">
        <v>65</v>
      </c>
      <c r="J266" s="43" t="s">
        <v>6052</v>
      </c>
      <c r="K266" s="43">
        <v>14300000</v>
      </c>
      <c r="L266" s="85" t="s">
        <v>67</v>
      </c>
      <c r="M266" s="43" t="s">
        <v>6051</v>
      </c>
      <c r="N266" s="43">
        <v>1082904561</v>
      </c>
      <c r="O266" s="91">
        <v>13</v>
      </c>
      <c r="P266" s="140">
        <v>45302</v>
      </c>
      <c r="Q266" s="87">
        <v>4518689382</v>
      </c>
      <c r="R266" s="284">
        <v>45315</v>
      </c>
      <c r="S266" s="43">
        <v>14300000</v>
      </c>
      <c r="T266" s="88" t="s">
        <v>203</v>
      </c>
      <c r="U266" s="43">
        <v>72255882</v>
      </c>
      <c r="V266" s="43" t="s">
        <v>2956</v>
      </c>
      <c r="W266" s="284">
        <v>45315</v>
      </c>
      <c r="X266" s="284">
        <v>45315</v>
      </c>
      <c r="Y266" s="94" t="s">
        <v>74</v>
      </c>
      <c r="Z266" s="138">
        <v>45457</v>
      </c>
      <c r="AA266" s="54">
        <f t="shared" si="20"/>
        <v>142</v>
      </c>
      <c r="AB266" s="87">
        <v>0</v>
      </c>
      <c r="AC266" s="286">
        <v>0</v>
      </c>
      <c r="AD266" s="87">
        <v>0</v>
      </c>
      <c r="AE266" s="140" t="s">
        <v>74</v>
      </c>
      <c r="AF266" s="54">
        <f t="shared" si="21"/>
        <v>0</v>
      </c>
      <c r="AG266" s="87">
        <v>0</v>
      </c>
      <c r="AH266" s="87">
        <v>0</v>
      </c>
      <c r="AI266" s="140" t="s">
        <v>74</v>
      </c>
      <c r="AJ266" s="88">
        <v>0</v>
      </c>
      <c r="AK266" s="92" t="s">
        <v>74</v>
      </c>
      <c r="AL266" s="92" t="s">
        <v>74</v>
      </c>
      <c r="AM266" s="54">
        <f t="shared" si="22"/>
        <v>0</v>
      </c>
      <c r="AN266" s="54">
        <f>+K266+AC266-AH266</f>
        <v>14300000</v>
      </c>
      <c r="AO266" s="88" t="s">
        <v>66</v>
      </c>
      <c r="AP266" s="43">
        <v>14300000</v>
      </c>
      <c r="AQ266" s="88" t="s">
        <v>85</v>
      </c>
      <c r="AR266" s="87">
        <v>0</v>
      </c>
      <c r="AS266" s="96" t="s">
        <v>74</v>
      </c>
      <c r="AT266" s="282">
        <v>9900000</v>
      </c>
      <c r="AU266" s="98">
        <f t="shared" si="23"/>
        <v>4400000</v>
      </c>
      <c r="AV266" s="241">
        <f t="shared" si="24"/>
        <v>0.69230769230769229</v>
      </c>
      <c r="AW266" s="140" t="s">
        <v>74</v>
      </c>
      <c r="AX266" s="88" t="s">
        <v>86</v>
      </c>
      <c r="AY266" s="43" t="s">
        <v>6050</v>
      </c>
      <c r="AZ266" s="85" t="s">
        <v>66</v>
      </c>
      <c r="BA266" s="85" t="s">
        <v>66</v>
      </c>
    </row>
    <row r="267" spans="2:53" x14ac:dyDescent="0.25">
      <c r="B267" s="85">
        <v>2024</v>
      </c>
      <c r="C267" s="85">
        <v>891780111</v>
      </c>
      <c r="D267" s="86" t="s">
        <v>64</v>
      </c>
      <c r="E267" s="44" t="s">
        <v>6049</v>
      </c>
      <c r="F267" s="87" t="s">
        <v>6048</v>
      </c>
      <c r="G267" s="196">
        <v>0</v>
      </c>
      <c r="H267" s="88" t="s">
        <v>72</v>
      </c>
      <c r="I267" s="86" t="s">
        <v>65</v>
      </c>
      <c r="J267" s="43" t="s">
        <v>6047</v>
      </c>
      <c r="K267" s="43">
        <v>16280000</v>
      </c>
      <c r="L267" s="85" t="s">
        <v>67</v>
      </c>
      <c r="M267" s="43" t="s">
        <v>6046</v>
      </c>
      <c r="N267" s="43">
        <v>1082957435</v>
      </c>
      <c r="O267" s="91">
        <v>13</v>
      </c>
      <c r="P267" s="140">
        <v>45302</v>
      </c>
      <c r="Q267" s="87">
        <v>4518689382</v>
      </c>
      <c r="R267" s="284">
        <v>45315</v>
      </c>
      <c r="S267" s="43">
        <v>16280000</v>
      </c>
      <c r="T267" s="88" t="s">
        <v>203</v>
      </c>
      <c r="U267" s="43">
        <v>1082868728</v>
      </c>
      <c r="V267" s="43" t="s">
        <v>5342</v>
      </c>
      <c r="W267" s="284">
        <v>45315</v>
      </c>
      <c r="X267" s="284">
        <v>45315</v>
      </c>
      <c r="Y267" s="94" t="s">
        <v>74</v>
      </c>
      <c r="Z267" s="138">
        <v>45457</v>
      </c>
      <c r="AA267" s="54">
        <f t="shared" si="20"/>
        <v>142</v>
      </c>
      <c r="AB267" s="87">
        <v>0</v>
      </c>
      <c r="AC267" s="286">
        <v>0</v>
      </c>
      <c r="AD267" s="87">
        <v>0</v>
      </c>
      <c r="AE267" s="140" t="s">
        <v>74</v>
      </c>
      <c r="AF267" s="54">
        <f t="shared" si="21"/>
        <v>0</v>
      </c>
      <c r="AG267" s="87">
        <v>0</v>
      </c>
      <c r="AH267" s="87">
        <v>0</v>
      </c>
      <c r="AI267" s="140" t="s">
        <v>74</v>
      </c>
      <c r="AJ267" s="88">
        <v>0</v>
      </c>
      <c r="AK267" s="92" t="s">
        <v>74</v>
      </c>
      <c r="AL267" s="92" t="s">
        <v>74</v>
      </c>
      <c r="AM267" s="54">
        <f t="shared" si="22"/>
        <v>0</v>
      </c>
      <c r="AN267" s="54">
        <f>+K267+AC267-AH267</f>
        <v>16280000</v>
      </c>
      <c r="AO267" s="88" t="s">
        <v>66</v>
      </c>
      <c r="AP267" s="43">
        <v>16280000</v>
      </c>
      <c r="AQ267" s="88" t="s">
        <v>85</v>
      </c>
      <c r="AR267" s="87">
        <v>0</v>
      </c>
      <c r="AS267" s="96" t="s">
        <v>74</v>
      </c>
      <c r="AT267" s="282">
        <v>11440000</v>
      </c>
      <c r="AU267" s="98">
        <f t="shared" si="23"/>
        <v>4840000</v>
      </c>
      <c r="AV267" s="241">
        <f t="shared" si="24"/>
        <v>0.70270270270270274</v>
      </c>
      <c r="AW267" s="140" t="s">
        <v>74</v>
      </c>
      <c r="AX267" s="88" t="s">
        <v>86</v>
      </c>
      <c r="AY267" s="43" t="s">
        <v>6045</v>
      </c>
      <c r="AZ267" s="85" t="s">
        <v>66</v>
      </c>
      <c r="BA267" s="85" t="s">
        <v>66</v>
      </c>
    </row>
    <row r="268" spans="2:53" x14ac:dyDescent="0.25">
      <c r="B268" s="85">
        <v>2024</v>
      </c>
      <c r="C268" s="85">
        <v>891780111</v>
      </c>
      <c r="D268" s="86" t="s">
        <v>64</v>
      </c>
      <c r="E268" s="44" t="s">
        <v>6044</v>
      </c>
      <c r="F268" s="87" t="s">
        <v>6043</v>
      </c>
      <c r="G268" s="196">
        <v>0</v>
      </c>
      <c r="H268" s="88" t="s">
        <v>72</v>
      </c>
      <c r="I268" s="86" t="s">
        <v>65</v>
      </c>
      <c r="J268" s="43" t="s">
        <v>6042</v>
      </c>
      <c r="K268" s="43">
        <v>13500000</v>
      </c>
      <c r="L268" s="85" t="s">
        <v>67</v>
      </c>
      <c r="M268" s="43" t="s">
        <v>6041</v>
      </c>
      <c r="N268" s="43">
        <v>57444371</v>
      </c>
      <c r="O268" s="91">
        <v>14</v>
      </c>
      <c r="P268" s="284">
        <v>45302</v>
      </c>
      <c r="Q268" s="43">
        <v>2126349000</v>
      </c>
      <c r="R268" s="284">
        <v>45315</v>
      </c>
      <c r="S268" s="43">
        <v>13500000</v>
      </c>
      <c r="T268" s="88" t="s">
        <v>203</v>
      </c>
      <c r="U268" s="43">
        <v>57400977</v>
      </c>
      <c r="V268" s="43" t="s">
        <v>5945</v>
      </c>
      <c r="W268" s="284">
        <v>45315</v>
      </c>
      <c r="X268" s="284">
        <v>45315</v>
      </c>
      <c r="Y268" s="94" t="s">
        <v>74</v>
      </c>
      <c r="Z268" s="138">
        <v>45457</v>
      </c>
      <c r="AA268" s="54">
        <f t="shared" si="20"/>
        <v>142</v>
      </c>
      <c r="AB268" s="87">
        <v>0</v>
      </c>
      <c r="AC268" s="286">
        <v>0</v>
      </c>
      <c r="AD268" s="87">
        <v>0</v>
      </c>
      <c r="AE268" s="140" t="s">
        <v>74</v>
      </c>
      <c r="AF268" s="54">
        <f t="shared" si="21"/>
        <v>0</v>
      </c>
      <c r="AG268" s="87">
        <v>0</v>
      </c>
      <c r="AH268" s="87">
        <v>0</v>
      </c>
      <c r="AI268" s="140" t="s">
        <v>74</v>
      </c>
      <c r="AJ268" s="88">
        <v>0</v>
      </c>
      <c r="AK268" s="92" t="s">
        <v>74</v>
      </c>
      <c r="AL268" s="92" t="s">
        <v>74</v>
      </c>
      <c r="AM268" s="54">
        <f t="shared" si="22"/>
        <v>0</v>
      </c>
      <c r="AN268" s="54">
        <f>+K268+AC268-AH268</f>
        <v>13500000</v>
      </c>
      <c r="AO268" s="88" t="s">
        <v>66</v>
      </c>
      <c r="AP268" s="43">
        <v>13500000</v>
      </c>
      <c r="AQ268" s="88" t="s">
        <v>85</v>
      </c>
      <c r="AR268" s="87">
        <v>0</v>
      </c>
      <c r="AS268" s="96" t="s">
        <v>74</v>
      </c>
      <c r="AT268" s="282">
        <v>9540000</v>
      </c>
      <c r="AU268" s="98">
        <f t="shared" si="23"/>
        <v>3960000</v>
      </c>
      <c r="AV268" s="241">
        <f t="shared" si="24"/>
        <v>0.70666666666666667</v>
      </c>
      <c r="AW268" s="140" t="s">
        <v>74</v>
      </c>
      <c r="AX268" s="88" t="s">
        <v>86</v>
      </c>
      <c r="AY268" s="43" t="s">
        <v>6040</v>
      </c>
      <c r="AZ268" s="85" t="s">
        <v>66</v>
      </c>
      <c r="BA268" s="85" t="s">
        <v>66</v>
      </c>
    </row>
    <row r="269" spans="2:53" x14ac:dyDescent="0.25">
      <c r="B269" s="85">
        <v>2024</v>
      </c>
      <c r="C269" s="85">
        <v>891780111</v>
      </c>
      <c r="D269" s="86" t="s">
        <v>64</v>
      </c>
      <c r="E269" s="44" t="s">
        <v>6039</v>
      </c>
      <c r="F269" s="87" t="s">
        <v>6038</v>
      </c>
      <c r="G269" s="196">
        <v>0</v>
      </c>
      <c r="H269" s="88" t="s">
        <v>72</v>
      </c>
      <c r="I269" s="86" t="s">
        <v>65</v>
      </c>
      <c r="J269" s="43" t="s">
        <v>6037</v>
      </c>
      <c r="K269" s="43">
        <v>14490000</v>
      </c>
      <c r="L269" s="85" t="s">
        <v>67</v>
      </c>
      <c r="M269" s="43" t="s">
        <v>6036</v>
      </c>
      <c r="N269" s="43">
        <v>4979192</v>
      </c>
      <c r="O269" s="91">
        <v>13</v>
      </c>
      <c r="P269" s="140">
        <v>45302</v>
      </c>
      <c r="Q269" s="87">
        <v>4518689382</v>
      </c>
      <c r="R269" s="284">
        <v>45315</v>
      </c>
      <c r="S269" s="43">
        <v>14490000</v>
      </c>
      <c r="T269" s="88" t="s">
        <v>203</v>
      </c>
      <c r="U269" s="43">
        <v>84457182</v>
      </c>
      <c r="V269" s="43" t="s">
        <v>6030</v>
      </c>
      <c r="W269" s="284">
        <v>45315</v>
      </c>
      <c r="X269" s="284">
        <v>45315</v>
      </c>
      <c r="Y269" s="94" t="s">
        <v>74</v>
      </c>
      <c r="Z269" s="138">
        <v>45457</v>
      </c>
      <c r="AA269" s="54">
        <f t="shared" si="20"/>
        <v>142</v>
      </c>
      <c r="AB269" s="87">
        <v>0</v>
      </c>
      <c r="AC269" s="286">
        <v>0</v>
      </c>
      <c r="AD269" s="87">
        <v>0</v>
      </c>
      <c r="AE269" s="140" t="s">
        <v>74</v>
      </c>
      <c r="AF269" s="54">
        <f t="shared" si="21"/>
        <v>0</v>
      </c>
      <c r="AG269" s="87">
        <v>0</v>
      </c>
      <c r="AH269" s="87">
        <v>0</v>
      </c>
      <c r="AI269" s="140" t="s">
        <v>74</v>
      </c>
      <c r="AJ269" s="88">
        <v>0</v>
      </c>
      <c r="AK269" s="92" t="s">
        <v>74</v>
      </c>
      <c r="AL269" s="92" t="s">
        <v>74</v>
      </c>
      <c r="AM269" s="54">
        <f t="shared" si="22"/>
        <v>0</v>
      </c>
      <c r="AN269" s="54">
        <f>+K269+AC269-AH269</f>
        <v>14490000</v>
      </c>
      <c r="AO269" s="88" t="s">
        <v>66</v>
      </c>
      <c r="AP269" s="43">
        <v>14490000</v>
      </c>
      <c r="AQ269" s="88" t="s">
        <v>85</v>
      </c>
      <c r="AR269" s="87">
        <v>0</v>
      </c>
      <c r="AS269" s="96" t="s">
        <v>74</v>
      </c>
      <c r="AT269" s="282">
        <v>10530000</v>
      </c>
      <c r="AU269" s="98">
        <f t="shared" si="23"/>
        <v>3960000</v>
      </c>
      <c r="AV269" s="241">
        <f t="shared" si="24"/>
        <v>0.72670807453416153</v>
      </c>
      <c r="AW269" s="140" t="s">
        <v>74</v>
      </c>
      <c r="AX269" s="88" t="s">
        <v>86</v>
      </c>
      <c r="AY269" s="43" t="s">
        <v>6035</v>
      </c>
      <c r="AZ269" s="85" t="s">
        <v>66</v>
      </c>
      <c r="BA269" s="85" t="s">
        <v>66</v>
      </c>
    </row>
    <row r="270" spans="2:53" x14ac:dyDescent="0.25">
      <c r="B270" s="85">
        <v>2024</v>
      </c>
      <c r="C270" s="85">
        <v>891780111</v>
      </c>
      <c r="D270" s="86" t="s">
        <v>64</v>
      </c>
      <c r="E270" s="44" t="s">
        <v>6034</v>
      </c>
      <c r="F270" s="87" t="s">
        <v>6033</v>
      </c>
      <c r="G270" s="196">
        <v>0</v>
      </c>
      <c r="H270" s="88" t="s">
        <v>72</v>
      </c>
      <c r="I270" s="86" t="s">
        <v>65</v>
      </c>
      <c r="J270" s="43" t="s">
        <v>6032</v>
      </c>
      <c r="K270" s="43">
        <v>12833000</v>
      </c>
      <c r="L270" s="85" t="s">
        <v>67</v>
      </c>
      <c r="M270" s="43" t="s">
        <v>6031</v>
      </c>
      <c r="N270" s="43">
        <v>1084727795</v>
      </c>
      <c r="O270" s="91">
        <v>14</v>
      </c>
      <c r="P270" s="284">
        <v>45302</v>
      </c>
      <c r="Q270" s="43">
        <v>2126349000</v>
      </c>
      <c r="R270" s="284">
        <v>45315</v>
      </c>
      <c r="S270" s="43">
        <v>12833000</v>
      </c>
      <c r="T270" s="88" t="s">
        <v>203</v>
      </c>
      <c r="U270" s="43">
        <v>84457182</v>
      </c>
      <c r="V270" s="43" t="s">
        <v>6030</v>
      </c>
      <c r="W270" s="284">
        <v>45315</v>
      </c>
      <c r="X270" s="284">
        <v>45315</v>
      </c>
      <c r="Y270" s="94" t="s">
        <v>74</v>
      </c>
      <c r="Z270" s="138">
        <v>45457</v>
      </c>
      <c r="AA270" s="54">
        <f t="shared" si="20"/>
        <v>142</v>
      </c>
      <c r="AB270" s="87">
        <v>0</v>
      </c>
      <c r="AC270" s="286">
        <v>0</v>
      </c>
      <c r="AD270" s="87">
        <v>0</v>
      </c>
      <c r="AE270" s="140" t="s">
        <v>74</v>
      </c>
      <c r="AF270" s="54">
        <f t="shared" si="21"/>
        <v>0</v>
      </c>
      <c r="AG270" s="87">
        <v>0</v>
      </c>
      <c r="AH270" s="87">
        <v>0</v>
      </c>
      <c r="AI270" s="140" t="s">
        <v>74</v>
      </c>
      <c r="AJ270" s="88">
        <v>0</v>
      </c>
      <c r="AK270" s="92" t="s">
        <v>74</v>
      </c>
      <c r="AL270" s="92" t="s">
        <v>74</v>
      </c>
      <c r="AM270" s="54">
        <f t="shared" si="22"/>
        <v>0</v>
      </c>
      <c r="AN270" s="54">
        <f>+K270+AC270-AH270</f>
        <v>12833000</v>
      </c>
      <c r="AO270" s="88" t="s">
        <v>66</v>
      </c>
      <c r="AP270" s="43">
        <v>12833000</v>
      </c>
      <c r="AQ270" s="88" t="s">
        <v>85</v>
      </c>
      <c r="AR270" s="87">
        <v>0</v>
      </c>
      <c r="AS270" s="96" t="s">
        <v>74</v>
      </c>
      <c r="AT270" s="282">
        <v>4167000</v>
      </c>
      <c r="AU270" s="98">
        <f t="shared" si="23"/>
        <v>8666000</v>
      </c>
      <c r="AV270" s="241">
        <f t="shared" si="24"/>
        <v>0.32470973272033038</v>
      </c>
      <c r="AW270" s="140" t="s">
        <v>74</v>
      </c>
      <c r="AX270" s="88" t="s">
        <v>86</v>
      </c>
      <c r="AY270" s="43" t="s">
        <v>6029</v>
      </c>
      <c r="AZ270" s="85" t="s">
        <v>66</v>
      </c>
      <c r="BA270" s="85" t="s">
        <v>66</v>
      </c>
    </row>
    <row r="271" spans="2:53" x14ac:dyDescent="0.25">
      <c r="B271" s="85">
        <v>2024</v>
      </c>
      <c r="C271" s="85">
        <v>891780111</v>
      </c>
      <c r="D271" s="86" t="s">
        <v>64</v>
      </c>
      <c r="E271" s="44" t="s">
        <v>6028</v>
      </c>
      <c r="F271" s="87" t="s">
        <v>6027</v>
      </c>
      <c r="G271" s="196">
        <v>0</v>
      </c>
      <c r="H271" s="88" t="s">
        <v>72</v>
      </c>
      <c r="I271" s="86" t="s">
        <v>65</v>
      </c>
      <c r="J271" s="43" t="s">
        <v>6026</v>
      </c>
      <c r="K271" s="43">
        <v>2400000</v>
      </c>
      <c r="L271" s="85" t="s">
        <v>67</v>
      </c>
      <c r="M271" s="43" t="s">
        <v>6025</v>
      </c>
      <c r="N271" s="43">
        <v>72006198</v>
      </c>
      <c r="O271" s="43">
        <v>50</v>
      </c>
      <c r="P271" s="284">
        <v>45306</v>
      </c>
      <c r="Q271" s="43">
        <v>318249309.38</v>
      </c>
      <c r="R271" s="284">
        <v>45315</v>
      </c>
      <c r="S271" s="43">
        <v>2400000</v>
      </c>
      <c r="T271" s="88" t="s">
        <v>203</v>
      </c>
      <c r="U271" s="43">
        <v>1082870070</v>
      </c>
      <c r="V271" s="43" t="s">
        <v>4243</v>
      </c>
      <c r="W271" s="284">
        <v>45315</v>
      </c>
      <c r="X271" s="284">
        <v>45315</v>
      </c>
      <c r="Y271" s="94" t="s">
        <v>74</v>
      </c>
      <c r="Z271" s="284">
        <v>45322</v>
      </c>
      <c r="AA271" s="54">
        <f t="shared" si="20"/>
        <v>7</v>
      </c>
      <c r="AB271" s="87">
        <v>0</v>
      </c>
      <c r="AC271" s="286">
        <v>0</v>
      </c>
      <c r="AD271" s="87">
        <v>0</v>
      </c>
      <c r="AE271" s="140" t="s">
        <v>74</v>
      </c>
      <c r="AF271" s="54">
        <f t="shared" si="21"/>
        <v>0</v>
      </c>
      <c r="AG271" s="87">
        <v>0</v>
      </c>
      <c r="AH271" s="87">
        <v>0</v>
      </c>
      <c r="AI271" s="140" t="s">
        <v>74</v>
      </c>
      <c r="AJ271" s="88">
        <v>0</v>
      </c>
      <c r="AK271" s="92" t="s">
        <v>74</v>
      </c>
      <c r="AL271" s="92" t="s">
        <v>74</v>
      </c>
      <c r="AM271" s="54">
        <f t="shared" si="22"/>
        <v>0</v>
      </c>
      <c r="AN271" s="54">
        <f>+K271+AC271-AH271</f>
        <v>2400000</v>
      </c>
      <c r="AO271" s="88" t="s">
        <v>66</v>
      </c>
      <c r="AP271" s="43">
        <v>2400000</v>
      </c>
      <c r="AQ271" s="88" t="s">
        <v>85</v>
      </c>
      <c r="AR271" s="87">
        <v>0</v>
      </c>
      <c r="AS271" s="96" t="s">
        <v>74</v>
      </c>
      <c r="AT271" s="282">
        <v>2400000</v>
      </c>
      <c r="AU271" s="98">
        <f t="shared" si="23"/>
        <v>0</v>
      </c>
      <c r="AV271" s="241">
        <f t="shared" si="24"/>
        <v>1</v>
      </c>
      <c r="AW271" s="140" t="s">
        <v>74</v>
      </c>
      <c r="AX271" s="88" t="s">
        <v>156</v>
      </c>
      <c r="AY271" s="43" t="s">
        <v>6024</v>
      </c>
      <c r="AZ271" s="85" t="s">
        <v>66</v>
      </c>
      <c r="BA271" s="85" t="s">
        <v>66</v>
      </c>
    </row>
    <row r="272" spans="2:53" x14ac:dyDescent="0.25">
      <c r="B272" s="85">
        <v>2024</v>
      </c>
      <c r="C272" s="85">
        <v>891780111</v>
      </c>
      <c r="D272" s="86" t="s">
        <v>64</v>
      </c>
      <c r="E272" s="44" t="s">
        <v>6023</v>
      </c>
      <c r="F272" s="87" t="s">
        <v>6022</v>
      </c>
      <c r="G272" s="196">
        <v>0</v>
      </c>
      <c r="H272" s="88" t="s">
        <v>72</v>
      </c>
      <c r="I272" s="86" t="s">
        <v>65</v>
      </c>
      <c r="J272" s="43" t="s">
        <v>6021</v>
      </c>
      <c r="K272" s="43">
        <v>14300000</v>
      </c>
      <c r="L272" s="85" t="s">
        <v>67</v>
      </c>
      <c r="M272" s="43" t="s">
        <v>6020</v>
      </c>
      <c r="N272" s="43">
        <v>1102864782</v>
      </c>
      <c r="O272" s="91">
        <v>13</v>
      </c>
      <c r="P272" s="140">
        <v>45302</v>
      </c>
      <c r="Q272" s="87">
        <v>4518689382</v>
      </c>
      <c r="R272" s="284">
        <v>45315</v>
      </c>
      <c r="S272" s="43">
        <v>14300000</v>
      </c>
      <c r="T272" s="88" t="s">
        <v>203</v>
      </c>
      <c r="U272" s="43">
        <v>72221403</v>
      </c>
      <c r="V272" s="43" t="s">
        <v>5981</v>
      </c>
      <c r="W272" s="284">
        <v>45315</v>
      </c>
      <c r="X272" s="284">
        <v>45315</v>
      </c>
      <c r="Y272" s="94" t="s">
        <v>74</v>
      </c>
      <c r="Z272" s="138">
        <v>45457</v>
      </c>
      <c r="AA272" s="54">
        <f t="shared" si="20"/>
        <v>142</v>
      </c>
      <c r="AB272" s="87">
        <v>0</v>
      </c>
      <c r="AC272" s="286">
        <v>0</v>
      </c>
      <c r="AD272" s="87">
        <v>0</v>
      </c>
      <c r="AE272" s="140" t="s">
        <v>74</v>
      </c>
      <c r="AF272" s="54">
        <f t="shared" si="21"/>
        <v>0</v>
      </c>
      <c r="AG272" s="87">
        <v>0</v>
      </c>
      <c r="AH272" s="87">
        <v>0</v>
      </c>
      <c r="AI272" s="140" t="s">
        <v>74</v>
      </c>
      <c r="AJ272" s="88">
        <v>0</v>
      </c>
      <c r="AK272" s="92" t="s">
        <v>74</v>
      </c>
      <c r="AL272" s="92" t="s">
        <v>74</v>
      </c>
      <c r="AM272" s="54">
        <f t="shared" si="22"/>
        <v>0</v>
      </c>
      <c r="AN272" s="54">
        <f>+K272+AC272-AH272</f>
        <v>14300000</v>
      </c>
      <c r="AO272" s="88" t="s">
        <v>66</v>
      </c>
      <c r="AP272" s="43">
        <v>14300000</v>
      </c>
      <c r="AQ272" s="88" t="s">
        <v>85</v>
      </c>
      <c r="AR272" s="87">
        <v>0</v>
      </c>
      <c r="AS272" s="96" t="s">
        <v>74</v>
      </c>
      <c r="AT272" s="282">
        <v>9900000</v>
      </c>
      <c r="AU272" s="98">
        <f t="shared" si="23"/>
        <v>4400000</v>
      </c>
      <c r="AV272" s="241">
        <f t="shared" si="24"/>
        <v>0.69230769230769229</v>
      </c>
      <c r="AW272" s="140" t="s">
        <v>74</v>
      </c>
      <c r="AX272" s="88" t="s">
        <v>86</v>
      </c>
      <c r="AY272" s="43" t="s">
        <v>6019</v>
      </c>
      <c r="AZ272" s="85" t="s">
        <v>66</v>
      </c>
      <c r="BA272" s="85" t="s">
        <v>66</v>
      </c>
    </row>
    <row r="273" spans="2:53" x14ac:dyDescent="0.25">
      <c r="B273" s="85">
        <v>2024</v>
      </c>
      <c r="C273" s="85">
        <v>891780111</v>
      </c>
      <c r="D273" s="86" t="s">
        <v>64</v>
      </c>
      <c r="E273" s="44" t="s">
        <v>6018</v>
      </c>
      <c r="F273" s="87" t="s">
        <v>6017</v>
      </c>
      <c r="G273" s="196">
        <v>0</v>
      </c>
      <c r="H273" s="88" t="s">
        <v>72</v>
      </c>
      <c r="I273" s="86" t="s">
        <v>65</v>
      </c>
      <c r="J273" s="43" t="s">
        <v>4436</v>
      </c>
      <c r="K273" s="43">
        <v>10010000</v>
      </c>
      <c r="L273" s="85" t="s">
        <v>67</v>
      </c>
      <c r="M273" s="43" t="s">
        <v>6016</v>
      </c>
      <c r="N273" s="43">
        <v>57435172</v>
      </c>
      <c r="O273" s="91">
        <v>14</v>
      </c>
      <c r="P273" s="284">
        <v>45302</v>
      </c>
      <c r="Q273" s="43">
        <v>2126349000</v>
      </c>
      <c r="R273" s="284">
        <v>45315</v>
      </c>
      <c r="S273" s="43">
        <v>10010000</v>
      </c>
      <c r="T273" s="88" t="s">
        <v>203</v>
      </c>
      <c r="U273" s="43">
        <v>57444673</v>
      </c>
      <c r="V273" s="43" t="s">
        <v>1985</v>
      </c>
      <c r="W273" s="284">
        <v>45315</v>
      </c>
      <c r="X273" s="284">
        <v>45315</v>
      </c>
      <c r="Y273" s="94" t="s">
        <v>74</v>
      </c>
      <c r="Z273" s="138">
        <v>45457</v>
      </c>
      <c r="AA273" s="54">
        <f t="shared" si="20"/>
        <v>142</v>
      </c>
      <c r="AB273" s="87">
        <v>0</v>
      </c>
      <c r="AC273" s="286">
        <v>0</v>
      </c>
      <c r="AD273" s="87">
        <v>0</v>
      </c>
      <c r="AE273" s="140" t="s">
        <v>74</v>
      </c>
      <c r="AF273" s="54">
        <f t="shared" si="21"/>
        <v>0</v>
      </c>
      <c r="AG273" s="87">
        <v>0</v>
      </c>
      <c r="AH273" s="87">
        <v>0</v>
      </c>
      <c r="AI273" s="140" t="s">
        <v>74</v>
      </c>
      <c r="AJ273" s="88">
        <v>0</v>
      </c>
      <c r="AK273" s="92" t="s">
        <v>74</v>
      </c>
      <c r="AL273" s="92" t="s">
        <v>74</v>
      </c>
      <c r="AM273" s="54">
        <f t="shared" si="22"/>
        <v>0</v>
      </c>
      <c r="AN273" s="54">
        <f>+K273+AC273-AH273</f>
        <v>10010000</v>
      </c>
      <c r="AO273" s="88" t="s">
        <v>66</v>
      </c>
      <c r="AP273" s="43">
        <v>10010000</v>
      </c>
      <c r="AQ273" s="88" t="s">
        <v>85</v>
      </c>
      <c r="AR273" s="87">
        <v>0</v>
      </c>
      <c r="AS273" s="96" t="s">
        <v>74</v>
      </c>
      <c r="AT273" s="282">
        <v>6930000</v>
      </c>
      <c r="AU273" s="98">
        <f t="shared" si="23"/>
        <v>3080000</v>
      </c>
      <c r="AV273" s="241">
        <f t="shared" si="24"/>
        <v>0.69230769230769229</v>
      </c>
      <c r="AW273" s="140" t="s">
        <v>74</v>
      </c>
      <c r="AX273" s="88" t="s">
        <v>86</v>
      </c>
      <c r="AY273" s="43" t="s">
        <v>6015</v>
      </c>
      <c r="AZ273" s="85" t="s">
        <v>66</v>
      </c>
      <c r="BA273" s="85" t="s">
        <v>66</v>
      </c>
    </row>
    <row r="274" spans="2:53" x14ac:dyDescent="0.25">
      <c r="B274" s="85">
        <v>2024</v>
      </c>
      <c r="C274" s="85">
        <v>891780111</v>
      </c>
      <c r="D274" s="86" t="s">
        <v>64</v>
      </c>
      <c r="E274" s="44" t="s">
        <v>6014</v>
      </c>
      <c r="F274" s="87" t="s">
        <v>6013</v>
      </c>
      <c r="G274" s="196">
        <v>0</v>
      </c>
      <c r="H274" s="88" t="s">
        <v>72</v>
      </c>
      <c r="I274" s="86" t="s">
        <v>65</v>
      </c>
      <c r="J274" s="43" t="s">
        <v>4436</v>
      </c>
      <c r="K274" s="43">
        <v>10010000</v>
      </c>
      <c r="L274" s="85" t="s">
        <v>67</v>
      </c>
      <c r="M274" s="43" t="s">
        <v>6012</v>
      </c>
      <c r="N274" s="43">
        <v>1082977230</v>
      </c>
      <c r="O274" s="91">
        <v>14</v>
      </c>
      <c r="P274" s="284">
        <v>45302</v>
      </c>
      <c r="Q274" s="43">
        <v>2126349000</v>
      </c>
      <c r="R274" s="284">
        <v>45315</v>
      </c>
      <c r="S274" s="43">
        <v>10010000</v>
      </c>
      <c r="T274" s="88" t="s">
        <v>203</v>
      </c>
      <c r="U274" s="43">
        <v>57444673</v>
      </c>
      <c r="V274" s="43" t="s">
        <v>1985</v>
      </c>
      <c r="W274" s="284">
        <v>45315</v>
      </c>
      <c r="X274" s="284">
        <v>45315</v>
      </c>
      <c r="Y274" s="94" t="s">
        <v>74</v>
      </c>
      <c r="Z274" s="138">
        <v>45457</v>
      </c>
      <c r="AA274" s="54">
        <f t="shared" si="20"/>
        <v>142</v>
      </c>
      <c r="AB274" s="87">
        <v>0</v>
      </c>
      <c r="AC274" s="286">
        <v>0</v>
      </c>
      <c r="AD274" s="87">
        <v>0</v>
      </c>
      <c r="AE274" s="140" t="s">
        <v>74</v>
      </c>
      <c r="AF274" s="54">
        <f t="shared" si="21"/>
        <v>0</v>
      </c>
      <c r="AG274" s="87">
        <v>0</v>
      </c>
      <c r="AH274" s="87">
        <v>0</v>
      </c>
      <c r="AI274" s="140" t="s">
        <v>74</v>
      </c>
      <c r="AJ274" s="88">
        <v>0</v>
      </c>
      <c r="AK274" s="92" t="s">
        <v>74</v>
      </c>
      <c r="AL274" s="92" t="s">
        <v>74</v>
      </c>
      <c r="AM274" s="54">
        <f t="shared" si="22"/>
        <v>0</v>
      </c>
      <c r="AN274" s="54">
        <f>+K274+AC274-AH274</f>
        <v>10010000</v>
      </c>
      <c r="AO274" s="88" t="s">
        <v>66</v>
      </c>
      <c r="AP274" s="43">
        <v>10010000</v>
      </c>
      <c r="AQ274" s="88" t="s">
        <v>85</v>
      </c>
      <c r="AR274" s="87">
        <v>0</v>
      </c>
      <c r="AS274" s="96" t="s">
        <v>74</v>
      </c>
      <c r="AT274" s="282">
        <v>6930000</v>
      </c>
      <c r="AU274" s="98">
        <f t="shared" si="23"/>
        <v>3080000</v>
      </c>
      <c r="AV274" s="241">
        <f t="shared" si="24"/>
        <v>0.69230769230769229</v>
      </c>
      <c r="AW274" s="140" t="s">
        <v>74</v>
      </c>
      <c r="AX274" s="88" t="s">
        <v>86</v>
      </c>
      <c r="AY274" s="43" t="s">
        <v>6011</v>
      </c>
      <c r="AZ274" s="85" t="s">
        <v>66</v>
      </c>
      <c r="BA274" s="85" t="s">
        <v>66</v>
      </c>
    </row>
    <row r="275" spans="2:53" x14ac:dyDescent="0.25">
      <c r="B275" s="85">
        <v>2024</v>
      </c>
      <c r="C275" s="85">
        <v>891780111</v>
      </c>
      <c r="D275" s="86" t="s">
        <v>64</v>
      </c>
      <c r="E275" s="44" t="s">
        <v>6010</v>
      </c>
      <c r="F275" s="87" t="s">
        <v>6009</v>
      </c>
      <c r="G275" s="196">
        <v>0</v>
      </c>
      <c r="H275" s="88" t="s">
        <v>72</v>
      </c>
      <c r="I275" s="86" t="s">
        <v>65</v>
      </c>
      <c r="J275" s="43" t="s">
        <v>6008</v>
      </c>
      <c r="K275" s="43">
        <v>20000000</v>
      </c>
      <c r="L275" s="85" t="s">
        <v>67</v>
      </c>
      <c r="M275" s="43" t="s">
        <v>6007</v>
      </c>
      <c r="N275" s="43">
        <v>1065883393</v>
      </c>
      <c r="O275" s="91">
        <v>13</v>
      </c>
      <c r="P275" s="140">
        <v>45302</v>
      </c>
      <c r="Q275" s="87">
        <v>4518689382</v>
      </c>
      <c r="R275" s="284">
        <v>45315</v>
      </c>
      <c r="S275" s="43">
        <v>20000000</v>
      </c>
      <c r="T275" s="88" t="s">
        <v>203</v>
      </c>
      <c r="U275" s="43">
        <v>15443332</v>
      </c>
      <c r="V275" s="43" t="s">
        <v>1613</v>
      </c>
      <c r="W275" s="284">
        <v>45315</v>
      </c>
      <c r="X275" s="284">
        <v>45315</v>
      </c>
      <c r="Y275" s="94" t="s">
        <v>74</v>
      </c>
      <c r="Z275" s="138">
        <v>45457</v>
      </c>
      <c r="AA275" s="54">
        <f t="shared" si="20"/>
        <v>142</v>
      </c>
      <c r="AB275" s="87">
        <v>0</v>
      </c>
      <c r="AC275" s="286">
        <v>0</v>
      </c>
      <c r="AD275" s="87">
        <v>0</v>
      </c>
      <c r="AE275" s="140" t="s">
        <v>74</v>
      </c>
      <c r="AF275" s="54">
        <f t="shared" si="21"/>
        <v>0</v>
      </c>
      <c r="AG275" s="87">
        <v>0</v>
      </c>
      <c r="AH275" s="87">
        <v>0</v>
      </c>
      <c r="AI275" s="140" t="s">
        <v>74</v>
      </c>
      <c r="AJ275" s="88">
        <v>0</v>
      </c>
      <c r="AK275" s="92" t="s">
        <v>74</v>
      </c>
      <c r="AL275" s="92" t="s">
        <v>74</v>
      </c>
      <c r="AM275" s="54">
        <f t="shared" si="22"/>
        <v>0</v>
      </c>
      <c r="AN275" s="54">
        <f>+K275+AC275-AH275</f>
        <v>20000000</v>
      </c>
      <c r="AO275" s="88" t="s">
        <v>66</v>
      </c>
      <c r="AP275" s="43">
        <v>20000000</v>
      </c>
      <c r="AQ275" s="88" t="s">
        <v>85</v>
      </c>
      <c r="AR275" s="87">
        <v>0</v>
      </c>
      <c r="AS275" s="96" t="s">
        <v>74</v>
      </c>
      <c r="AT275" s="282">
        <v>14133000</v>
      </c>
      <c r="AU275" s="98">
        <f t="shared" si="23"/>
        <v>5867000</v>
      </c>
      <c r="AV275" s="241">
        <f t="shared" si="24"/>
        <v>0.70665</v>
      </c>
      <c r="AW275" s="140" t="s">
        <v>74</v>
      </c>
      <c r="AX275" s="88" t="s">
        <v>86</v>
      </c>
      <c r="AY275" s="43" t="s">
        <v>6006</v>
      </c>
      <c r="AZ275" s="85" t="s">
        <v>66</v>
      </c>
      <c r="BA275" s="85" t="s">
        <v>66</v>
      </c>
    </row>
    <row r="276" spans="2:53" x14ac:dyDescent="0.25">
      <c r="B276" s="85">
        <v>2024</v>
      </c>
      <c r="C276" s="85">
        <v>891780111</v>
      </c>
      <c r="D276" s="86" t="s">
        <v>64</v>
      </c>
      <c r="E276" s="44" t="s">
        <v>6005</v>
      </c>
      <c r="F276" s="87" t="s">
        <v>6004</v>
      </c>
      <c r="G276" s="196">
        <v>0</v>
      </c>
      <c r="H276" s="88" t="s">
        <v>72</v>
      </c>
      <c r="I276" s="86" t="s">
        <v>65</v>
      </c>
      <c r="J276" s="43" t="s">
        <v>6003</v>
      </c>
      <c r="K276" s="43">
        <v>30000000</v>
      </c>
      <c r="L276" s="85" t="s">
        <v>67</v>
      </c>
      <c r="M276" s="43" t="s">
        <v>6002</v>
      </c>
      <c r="N276" s="43">
        <v>1018413783</v>
      </c>
      <c r="O276" s="91">
        <v>13</v>
      </c>
      <c r="P276" s="140">
        <v>45302</v>
      </c>
      <c r="Q276" s="87">
        <v>4518689382</v>
      </c>
      <c r="R276" s="284">
        <v>45316</v>
      </c>
      <c r="S276" s="43">
        <v>30000000</v>
      </c>
      <c r="T276" s="88" t="s">
        <v>203</v>
      </c>
      <c r="U276" s="43">
        <v>57461216</v>
      </c>
      <c r="V276" s="43" t="s">
        <v>1733</v>
      </c>
      <c r="W276" s="284">
        <v>45316</v>
      </c>
      <c r="X276" s="284">
        <v>45316</v>
      </c>
      <c r="Y276" s="94" t="s">
        <v>74</v>
      </c>
      <c r="Z276" s="138">
        <v>45457</v>
      </c>
      <c r="AA276" s="54">
        <f t="shared" si="20"/>
        <v>141</v>
      </c>
      <c r="AB276" s="87">
        <v>0</v>
      </c>
      <c r="AC276" s="286">
        <v>0</v>
      </c>
      <c r="AD276" s="87">
        <v>0</v>
      </c>
      <c r="AE276" s="140" t="s">
        <v>74</v>
      </c>
      <c r="AF276" s="54">
        <f t="shared" si="21"/>
        <v>0</v>
      </c>
      <c r="AG276" s="87">
        <v>0</v>
      </c>
      <c r="AH276" s="87">
        <v>0</v>
      </c>
      <c r="AI276" s="140" t="s">
        <v>74</v>
      </c>
      <c r="AJ276" s="88">
        <v>0</v>
      </c>
      <c r="AK276" s="92" t="s">
        <v>74</v>
      </c>
      <c r="AL276" s="92" t="s">
        <v>74</v>
      </c>
      <c r="AM276" s="54">
        <f t="shared" si="22"/>
        <v>0</v>
      </c>
      <c r="AN276" s="54">
        <f>+K276+AC276-AH276</f>
        <v>30000000</v>
      </c>
      <c r="AO276" s="88" t="s">
        <v>66</v>
      </c>
      <c r="AP276" s="43">
        <v>30000000</v>
      </c>
      <c r="AQ276" s="88" t="s">
        <v>85</v>
      </c>
      <c r="AR276" s="87">
        <v>0</v>
      </c>
      <c r="AS276" s="96" t="s">
        <v>74</v>
      </c>
      <c r="AT276" s="282">
        <v>21200000</v>
      </c>
      <c r="AU276" s="98">
        <f t="shared" si="23"/>
        <v>8800000</v>
      </c>
      <c r="AV276" s="241">
        <f t="shared" si="24"/>
        <v>0.70666666666666667</v>
      </c>
      <c r="AW276" s="140" t="s">
        <v>74</v>
      </c>
      <c r="AX276" s="88" t="s">
        <v>86</v>
      </c>
      <c r="AY276" s="43" t="s">
        <v>6001</v>
      </c>
      <c r="AZ276" s="85" t="s">
        <v>66</v>
      </c>
      <c r="BA276" s="85" t="s">
        <v>66</v>
      </c>
    </row>
    <row r="277" spans="2:53" x14ac:dyDescent="0.25">
      <c r="B277" s="85">
        <v>2024</v>
      </c>
      <c r="C277" s="85">
        <v>891780111</v>
      </c>
      <c r="D277" s="86" t="s">
        <v>64</v>
      </c>
      <c r="E277" s="44" t="s">
        <v>6000</v>
      </c>
      <c r="F277" s="87" t="s">
        <v>5999</v>
      </c>
      <c r="G277" s="196">
        <v>2020000100417</v>
      </c>
      <c r="H277" s="88" t="s">
        <v>72</v>
      </c>
      <c r="I277" s="86" t="s">
        <v>2705</v>
      </c>
      <c r="J277" s="43" t="s">
        <v>5998</v>
      </c>
      <c r="K277" s="43">
        <v>28000000</v>
      </c>
      <c r="L277" s="85" t="s">
        <v>67</v>
      </c>
      <c r="M277" s="43" t="s">
        <v>5997</v>
      </c>
      <c r="N277" s="43">
        <v>85461666</v>
      </c>
      <c r="O277" s="43">
        <v>53</v>
      </c>
      <c r="P277" s="284">
        <v>45306</v>
      </c>
      <c r="Q277" s="43">
        <v>81800000</v>
      </c>
      <c r="R277" s="284">
        <v>45316</v>
      </c>
      <c r="S277" s="43">
        <v>28000000</v>
      </c>
      <c r="T277" s="88" t="s">
        <v>203</v>
      </c>
      <c r="U277" s="43">
        <v>72220242</v>
      </c>
      <c r="V277" s="43" t="s">
        <v>634</v>
      </c>
      <c r="W277" s="284">
        <v>45316</v>
      </c>
      <c r="X277" s="284">
        <v>45316</v>
      </c>
      <c r="Y277" s="94" t="s">
        <v>74</v>
      </c>
      <c r="Z277" s="284">
        <v>45473</v>
      </c>
      <c r="AA277" s="54">
        <f t="shared" si="20"/>
        <v>157</v>
      </c>
      <c r="AB277" s="87">
        <v>0</v>
      </c>
      <c r="AC277" s="286">
        <v>0</v>
      </c>
      <c r="AD277" s="87">
        <v>0</v>
      </c>
      <c r="AE277" s="140" t="s">
        <v>74</v>
      </c>
      <c r="AF277" s="54">
        <f t="shared" si="21"/>
        <v>0</v>
      </c>
      <c r="AG277" s="87">
        <v>0</v>
      </c>
      <c r="AH277" s="87">
        <v>0</v>
      </c>
      <c r="AI277" s="140" t="s">
        <v>74</v>
      </c>
      <c r="AJ277" s="88">
        <v>0</v>
      </c>
      <c r="AK277" s="92" t="s">
        <v>74</v>
      </c>
      <c r="AL277" s="92" t="s">
        <v>74</v>
      </c>
      <c r="AM277" s="54">
        <f t="shared" si="22"/>
        <v>0</v>
      </c>
      <c r="AN277" s="54">
        <f>+K277+AC277-AH277</f>
        <v>28000000</v>
      </c>
      <c r="AO277" s="44" t="s">
        <v>85</v>
      </c>
      <c r="AP277" s="43">
        <v>0</v>
      </c>
      <c r="AQ277" s="88" t="s">
        <v>85</v>
      </c>
      <c r="AR277" s="87">
        <v>0</v>
      </c>
      <c r="AS277" s="96" t="s">
        <v>74</v>
      </c>
      <c r="AT277" s="282">
        <v>17600000</v>
      </c>
      <c r="AU277" s="98">
        <f t="shared" si="23"/>
        <v>10400000</v>
      </c>
      <c r="AV277" s="241">
        <f t="shared" si="24"/>
        <v>0.62857142857142856</v>
      </c>
      <c r="AW277" s="140" t="s">
        <v>74</v>
      </c>
      <c r="AX277" s="88" t="s">
        <v>86</v>
      </c>
      <c r="AY277" s="43" t="s">
        <v>5996</v>
      </c>
      <c r="AZ277" s="85" t="s">
        <v>66</v>
      </c>
      <c r="BA277" s="85" t="s">
        <v>66</v>
      </c>
    </row>
    <row r="278" spans="2:53" x14ac:dyDescent="0.25">
      <c r="B278" s="85">
        <v>2024</v>
      </c>
      <c r="C278" s="85">
        <v>891780111</v>
      </c>
      <c r="D278" s="86" t="s">
        <v>64</v>
      </c>
      <c r="E278" s="44" t="s">
        <v>5995</v>
      </c>
      <c r="F278" s="87" t="s">
        <v>5994</v>
      </c>
      <c r="G278" s="196">
        <v>0</v>
      </c>
      <c r="H278" s="88" t="s">
        <v>72</v>
      </c>
      <c r="I278" s="86" t="s">
        <v>65</v>
      </c>
      <c r="J278" s="43" t="s">
        <v>5993</v>
      </c>
      <c r="K278" s="43">
        <v>16500000</v>
      </c>
      <c r="L278" s="85" t="s">
        <v>67</v>
      </c>
      <c r="M278" s="43" t="s">
        <v>5992</v>
      </c>
      <c r="N278" s="43">
        <v>17805883</v>
      </c>
      <c r="O278" s="91">
        <v>13</v>
      </c>
      <c r="P278" s="140">
        <v>45302</v>
      </c>
      <c r="Q278" s="87">
        <v>4518689382</v>
      </c>
      <c r="R278" s="284">
        <v>45316</v>
      </c>
      <c r="S278" s="43">
        <v>16500000</v>
      </c>
      <c r="T278" s="88" t="s">
        <v>203</v>
      </c>
      <c r="U278" s="43">
        <v>85449357</v>
      </c>
      <c r="V278" s="43" t="s">
        <v>5096</v>
      </c>
      <c r="W278" s="284">
        <v>45316</v>
      </c>
      <c r="X278" s="284">
        <v>45316</v>
      </c>
      <c r="Y278" s="94" t="s">
        <v>74</v>
      </c>
      <c r="Z278" s="138">
        <v>45457</v>
      </c>
      <c r="AA278" s="54">
        <f t="shared" si="20"/>
        <v>141</v>
      </c>
      <c r="AB278" s="87">
        <v>0</v>
      </c>
      <c r="AC278" s="286">
        <v>0</v>
      </c>
      <c r="AD278" s="87">
        <v>0</v>
      </c>
      <c r="AE278" s="140" t="s">
        <v>74</v>
      </c>
      <c r="AF278" s="54">
        <f t="shared" si="21"/>
        <v>0</v>
      </c>
      <c r="AG278" s="87">
        <v>0</v>
      </c>
      <c r="AH278" s="87">
        <v>0</v>
      </c>
      <c r="AI278" s="140" t="s">
        <v>74</v>
      </c>
      <c r="AJ278" s="88">
        <v>0</v>
      </c>
      <c r="AK278" s="92" t="s">
        <v>74</v>
      </c>
      <c r="AL278" s="92" t="s">
        <v>74</v>
      </c>
      <c r="AM278" s="54">
        <f t="shared" si="22"/>
        <v>0</v>
      </c>
      <c r="AN278" s="54">
        <f>+K278+AC278-AH278</f>
        <v>16500000</v>
      </c>
      <c r="AO278" s="88" t="s">
        <v>66</v>
      </c>
      <c r="AP278" s="43">
        <v>16500000</v>
      </c>
      <c r="AQ278" s="88" t="s">
        <v>85</v>
      </c>
      <c r="AR278" s="87">
        <v>0</v>
      </c>
      <c r="AS278" s="96" t="s">
        <v>74</v>
      </c>
      <c r="AT278" s="282">
        <v>11660000</v>
      </c>
      <c r="AU278" s="98">
        <f t="shared" si="23"/>
        <v>4840000</v>
      </c>
      <c r="AV278" s="241">
        <f t="shared" si="24"/>
        <v>0.70666666666666667</v>
      </c>
      <c r="AW278" s="140" t="s">
        <v>74</v>
      </c>
      <c r="AX278" s="88" t="s">
        <v>86</v>
      </c>
      <c r="AY278" s="43" t="s">
        <v>5991</v>
      </c>
      <c r="AZ278" s="85" t="s">
        <v>66</v>
      </c>
      <c r="BA278" s="85" t="s">
        <v>66</v>
      </c>
    </row>
    <row r="279" spans="2:53" x14ac:dyDescent="0.25">
      <c r="B279" s="85">
        <v>2024</v>
      </c>
      <c r="C279" s="85">
        <v>891780111</v>
      </c>
      <c r="D279" s="86" t="s">
        <v>64</v>
      </c>
      <c r="E279" s="44" t="s">
        <v>5990</v>
      </c>
      <c r="F279" s="87" t="s">
        <v>5989</v>
      </c>
      <c r="G279" s="196">
        <v>0</v>
      </c>
      <c r="H279" s="88" t="s">
        <v>72</v>
      </c>
      <c r="I279" s="86" t="s">
        <v>65</v>
      </c>
      <c r="J279" s="43" t="s">
        <v>5988</v>
      </c>
      <c r="K279" s="43">
        <v>14300000</v>
      </c>
      <c r="L279" s="85" t="s">
        <v>67</v>
      </c>
      <c r="M279" s="43" t="s">
        <v>5987</v>
      </c>
      <c r="N279" s="43">
        <v>1004373737</v>
      </c>
      <c r="O279" s="91">
        <v>13</v>
      </c>
      <c r="P279" s="140">
        <v>45302</v>
      </c>
      <c r="Q279" s="87">
        <v>4518689382</v>
      </c>
      <c r="R279" s="284">
        <v>45316</v>
      </c>
      <c r="S279" s="43">
        <v>14300000</v>
      </c>
      <c r="T279" s="88" t="s">
        <v>203</v>
      </c>
      <c r="U279" s="43">
        <v>41947381</v>
      </c>
      <c r="V279" s="43" t="s">
        <v>4300</v>
      </c>
      <c r="W279" s="284">
        <v>45316</v>
      </c>
      <c r="X279" s="284">
        <v>45316</v>
      </c>
      <c r="Y279" s="94" t="s">
        <v>74</v>
      </c>
      <c r="Z279" s="138">
        <v>45457</v>
      </c>
      <c r="AA279" s="54">
        <f t="shared" si="20"/>
        <v>141</v>
      </c>
      <c r="AB279" s="87">
        <v>0</v>
      </c>
      <c r="AC279" s="286">
        <v>0</v>
      </c>
      <c r="AD279" s="87">
        <v>0</v>
      </c>
      <c r="AE279" s="140" t="s">
        <v>74</v>
      </c>
      <c r="AF279" s="54">
        <f t="shared" si="21"/>
        <v>0</v>
      </c>
      <c r="AG279" s="87">
        <v>0</v>
      </c>
      <c r="AH279" s="87">
        <v>0</v>
      </c>
      <c r="AI279" s="140" t="s">
        <v>74</v>
      </c>
      <c r="AJ279" s="88">
        <v>0</v>
      </c>
      <c r="AK279" s="92" t="s">
        <v>74</v>
      </c>
      <c r="AL279" s="92" t="s">
        <v>74</v>
      </c>
      <c r="AM279" s="54">
        <f t="shared" si="22"/>
        <v>0</v>
      </c>
      <c r="AN279" s="54">
        <f>+K279+AC279-AH279</f>
        <v>14300000</v>
      </c>
      <c r="AO279" s="88" t="s">
        <v>66</v>
      </c>
      <c r="AP279" s="43">
        <v>14300000</v>
      </c>
      <c r="AQ279" s="88" t="s">
        <v>85</v>
      </c>
      <c r="AR279" s="87">
        <v>0</v>
      </c>
      <c r="AS279" s="96" t="s">
        <v>74</v>
      </c>
      <c r="AT279" s="282">
        <v>9900000</v>
      </c>
      <c r="AU279" s="98">
        <f t="shared" si="23"/>
        <v>4400000</v>
      </c>
      <c r="AV279" s="241">
        <f t="shared" si="24"/>
        <v>0.69230769230769229</v>
      </c>
      <c r="AW279" s="140" t="s">
        <v>74</v>
      </c>
      <c r="AX279" s="88" t="s">
        <v>86</v>
      </c>
      <c r="AY279" s="43" t="s">
        <v>5986</v>
      </c>
      <c r="AZ279" s="85" t="s">
        <v>66</v>
      </c>
      <c r="BA279" s="85" t="s">
        <v>66</v>
      </c>
    </row>
    <row r="280" spans="2:53" x14ac:dyDescent="0.25">
      <c r="B280" s="85">
        <v>2024</v>
      </c>
      <c r="C280" s="85">
        <v>891780111</v>
      </c>
      <c r="D280" s="86" t="s">
        <v>64</v>
      </c>
      <c r="E280" s="44" t="s">
        <v>5985</v>
      </c>
      <c r="F280" s="87" t="s">
        <v>5984</v>
      </c>
      <c r="G280" s="196">
        <v>0</v>
      </c>
      <c r="H280" s="88" t="s">
        <v>72</v>
      </c>
      <c r="I280" s="86" t="s">
        <v>65</v>
      </c>
      <c r="J280" s="43" t="s">
        <v>5983</v>
      </c>
      <c r="K280" s="43">
        <v>14300000</v>
      </c>
      <c r="L280" s="85" t="s">
        <v>67</v>
      </c>
      <c r="M280" s="43" t="s">
        <v>5982</v>
      </c>
      <c r="N280" s="43">
        <v>57432322</v>
      </c>
      <c r="O280" s="91">
        <v>13</v>
      </c>
      <c r="P280" s="140">
        <v>45302</v>
      </c>
      <c r="Q280" s="87">
        <v>4518689382</v>
      </c>
      <c r="R280" s="284">
        <v>45316</v>
      </c>
      <c r="S280" s="43">
        <v>14300000</v>
      </c>
      <c r="T280" s="88" t="s">
        <v>203</v>
      </c>
      <c r="U280" s="43">
        <v>72221403</v>
      </c>
      <c r="V280" s="43" t="s">
        <v>5981</v>
      </c>
      <c r="W280" s="284">
        <v>45316</v>
      </c>
      <c r="X280" s="284">
        <v>45316</v>
      </c>
      <c r="Y280" s="94" t="s">
        <v>74</v>
      </c>
      <c r="Z280" s="138">
        <v>45457</v>
      </c>
      <c r="AA280" s="54">
        <f t="shared" si="20"/>
        <v>141</v>
      </c>
      <c r="AB280" s="87">
        <v>0</v>
      </c>
      <c r="AC280" s="286">
        <v>0</v>
      </c>
      <c r="AD280" s="87">
        <v>0</v>
      </c>
      <c r="AE280" s="140" t="s">
        <v>74</v>
      </c>
      <c r="AF280" s="54">
        <f t="shared" si="21"/>
        <v>0</v>
      </c>
      <c r="AG280" s="87">
        <v>0</v>
      </c>
      <c r="AH280" s="87">
        <v>0</v>
      </c>
      <c r="AI280" s="140" t="s">
        <v>74</v>
      </c>
      <c r="AJ280" s="88">
        <v>0</v>
      </c>
      <c r="AK280" s="92" t="s">
        <v>74</v>
      </c>
      <c r="AL280" s="92" t="s">
        <v>74</v>
      </c>
      <c r="AM280" s="54">
        <f t="shared" si="22"/>
        <v>0</v>
      </c>
      <c r="AN280" s="54">
        <f>+K280+AC280-AH280</f>
        <v>14300000</v>
      </c>
      <c r="AO280" s="88" t="s">
        <v>66</v>
      </c>
      <c r="AP280" s="43">
        <v>14300000</v>
      </c>
      <c r="AQ280" s="88" t="s">
        <v>85</v>
      </c>
      <c r="AR280" s="87">
        <v>0</v>
      </c>
      <c r="AS280" s="96" t="s">
        <v>74</v>
      </c>
      <c r="AT280" s="282">
        <v>9900000</v>
      </c>
      <c r="AU280" s="98">
        <f t="shared" si="23"/>
        <v>4400000</v>
      </c>
      <c r="AV280" s="241">
        <f t="shared" si="24"/>
        <v>0.69230769230769229</v>
      </c>
      <c r="AW280" s="140" t="s">
        <v>74</v>
      </c>
      <c r="AX280" s="88" t="s">
        <v>86</v>
      </c>
      <c r="AY280" s="43" t="s">
        <v>5980</v>
      </c>
      <c r="AZ280" s="85" t="s">
        <v>66</v>
      </c>
      <c r="BA280" s="85" t="s">
        <v>66</v>
      </c>
    </row>
    <row r="281" spans="2:53" x14ac:dyDescent="0.25">
      <c r="B281" s="85">
        <v>2024</v>
      </c>
      <c r="C281" s="85">
        <v>891780111</v>
      </c>
      <c r="D281" s="86" t="s">
        <v>64</v>
      </c>
      <c r="E281" s="44" t="s">
        <v>5979</v>
      </c>
      <c r="F281" s="87" t="s">
        <v>5978</v>
      </c>
      <c r="G281" s="196">
        <v>0</v>
      </c>
      <c r="H281" s="88" t="s">
        <v>72</v>
      </c>
      <c r="I281" s="86" t="s">
        <v>65</v>
      </c>
      <c r="J281" s="43" t="s">
        <v>5977</v>
      </c>
      <c r="K281" s="43">
        <v>12500000</v>
      </c>
      <c r="L281" s="85" t="s">
        <v>67</v>
      </c>
      <c r="M281" s="43" t="s">
        <v>5976</v>
      </c>
      <c r="N281" s="43">
        <v>1082968870</v>
      </c>
      <c r="O281" s="91">
        <v>14</v>
      </c>
      <c r="P281" s="284">
        <v>45302</v>
      </c>
      <c r="Q281" s="43">
        <v>2126349000</v>
      </c>
      <c r="R281" s="284">
        <v>45316</v>
      </c>
      <c r="S281" s="43">
        <v>12500000</v>
      </c>
      <c r="T281" s="88" t="s">
        <v>203</v>
      </c>
      <c r="U281" s="43">
        <v>57426272</v>
      </c>
      <c r="V281" s="43" t="s">
        <v>4213</v>
      </c>
      <c r="W281" s="284">
        <v>45316</v>
      </c>
      <c r="X281" s="284">
        <v>45316</v>
      </c>
      <c r="Y281" s="94" t="s">
        <v>74</v>
      </c>
      <c r="Z281" s="138">
        <v>45457</v>
      </c>
      <c r="AA281" s="54">
        <f t="shared" si="20"/>
        <v>141</v>
      </c>
      <c r="AB281" s="87">
        <v>0</v>
      </c>
      <c r="AC281" s="286">
        <v>0</v>
      </c>
      <c r="AD281" s="87">
        <v>0</v>
      </c>
      <c r="AE281" s="140" t="s">
        <v>74</v>
      </c>
      <c r="AF281" s="54">
        <f t="shared" si="21"/>
        <v>0</v>
      </c>
      <c r="AG281" s="87">
        <v>0</v>
      </c>
      <c r="AH281" s="87">
        <v>0</v>
      </c>
      <c r="AI281" s="140" t="s">
        <v>74</v>
      </c>
      <c r="AJ281" s="88">
        <v>0</v>
      </c>
      <c r="AK281" s="92" t="s">
        <v>74</v>
      </c>
      <c r="AL281" s="92" t="s">
        <v>74</v>
      </c>
      <c r="AM281" s="54">
        <f t="shared" si="22"/>
        <v>0</v>
      </c>
      <c r="AN281" s="54">
        <f>+K281+AC281-AH281</f>
        <v>12500000</v>
      </c>
      <c r="AO281" s="88" t="s">
        <v>66</v>
      </c>
      <c r="AP281" s="43">
        <v>12500000</v>
      </c>
      <c r="AQ281" s="88" t="s">
        <v>85</v>
      </c>
      <c r="AR281" s="87">
        <v>0</v>
      </c>
      <c r="AS281" s="96" t="s">
        <v>74</v>
      </c>
      <c r="AT281" s="282">
        <v>8833000</v>
      </c>
      <c r="AU281" s="98">
        <f t="shared" si="23"/>
        <v>3667000</v>
      </c>
      <c r="AV281" s="241">
        <f t="shared" si="24"/>
        <v>0.70664000000000005</v>
      </c>
      <c r="AW281" s="140" t="s">
        <v>74</v>
      </c>
      <c r="AX281" s="88" t="s">
        <v>86</v>
      </c>
      <c r="AY281" s="43" t="s">
        <v>5975</v>
      </c>
      <c r="AZ281" s="85" t="s">
        <v>66</v>
      </c>
      <c r="BA281" s="85" t="s">
        <v>66</v>
      </c>
    </row>
    <row r="282" spans="2:53" x14ac:dyDescent="0.25">
      <c r="B282" s="85">
        <v>2024</v>
      </c>
      <c r="C282" s="85">
        <v>891780111</v>
      </c>
      <c r="D282" s="86" t="s">
        <v>64</v>
      </c>
      <c r="E282" s="44" t="s">
        <v>5974</v>
      </c>
      <c r="F282" s="87" t="s">
        <v>5973</v>
      </c>
      <c r="G282" s="196">
        <v>0</v>
      </c>
      <c r="H282" s="88" t="s">
        <v>72</v>
      </c>
      <c r="I282" s="86" t="s">
        <v>65</v>
      </c>
      <c r="J282" s="43" t="s">
        <v>5972</v>
      </c>
      <c r="K282" s="43">
        <v>7900000</v>
      </c>
      <c r="L282" s="85" t="s">
        <v>67</v>
      </c>
      <c r="M282" s="43" t="s">
        <v>5971</v>
      </c>
      <c r="N282" s="43">
        <v>1004345117</v>
      </c>
      <c r="O282" s="91">
        <v>13</v>
      </c>
      <c r="P282" s="140">
        <v>45302</v>
      </c>
      <c r="Q282" s="87">
        <v>4518689382</v>
      </c>
      <c r="R282" s="284">
        <v>45316</v>
      </c>
      <c r="S282" s="43">
        <v>7900000</v>
      </c>
      <c r="T282" s="88" t="s">
        <v>203</v>
      </c>
      <c r="U282" s="43">
        <v>1082950841</v>
      </c>
      <c r="V282" s="43" t="s">
        <v>140</v>
      </c>
      <c r="W282" s="284">
        <v>45316</v>
      </c>
      <c r="X282" s="284">
        <v>45316</v>
      </c>
      <c r="Y282" s="94" t="s">
        <v>74</v>
      </c>
      <c r="Z282" s="284">
        <v>45387</v>
      </c>
      <c r="AA282" s="54">
        <f t="shared" si="20"/>
        <v>71</v>
      </c>
      <c r="AB282" s="87">
        <v>0</v>
      </c>
      <c r="AC282" s="286">
        <v>0</v>
      </c>
      <c r="AD282" s="87">
        <v>0</v>
      </c>
      <c r="AE282" s="140" t="s">
        <v>74</v>
      </c>
      <c r="AF282" s="54">
        <f t="shared" si="21"/>
        <v>0</v>
      </c>
      <c r="AG282" s="87">
        <v>0</v>
      </c>
      <c r="AH282" s="87">
        <v>0</v>
      </c>
      <c r="AI282" s="140" t="s">
        <v>74</v>
      </c>
      <c r="AJ282" s="88">
        <v>0</v>
      </c>
      <c r="AK282" s="92" t="s">
        <v>74</v>
      </c>
      <c r="AL282" s="92" t="s">
        <v>74</v>
      </c>
      <c r="AM282" s="54">
        <f t="shared" si="22"/>
        <v>0</v>
      </c>
      <c r="AN282" s="54">
        <f>+K282+AC282-AH282</f>
        <v>7900000</v>
      </c>
      <c r="AO282" s="88" t="s">
        <v>66</v>
      </c>
      <c r="AP282" s="43">
        <v>7900000</v>
      </c>
      <c r="AQ282" s="88" t="s">
        <v>85</v>
      </c>
      <c r="AR282" s="87">
        <v>0</v>
      </c>
      <c r="AS282" s="96" t="s">
        <v>74</v>
      </c>
      <c r="AT282" s="282">
        <v>4900000</v>
      </c>
      <c r="AU282" s="98">
        <f t="shared" si="23"/>
        <v>3000000</v>
      </c>
      <c r="AV282" s="241">
        <f t="shared" si="24"/>
        <v>0.620253164556962</v>
      </c>
      <c r="AW282" s="140" t="s">
        <v>74</v>
      </c>
      <c r="AX282" s="88" t="s">
        <v>86</v>
      </c>
      <c r="AY282" s="43" t="s">
        <v>5970</v>
      </c>
      <c r="AZ282" s="85" t="s">
        <v>66</v>
      </c>
      <c r="BA282" s="85" t="s">
        <v>66</v>
      </c>
    </row>
    <row r="283" spans="2:53" x14ac:dyDescent="0.25">
      <c r="B283" s="85">
        <v>2024</v>
      </c>
      <c r="C283" s="85">
        <v>891780111</v>
      </c>
      <c r="D283" s="86" t="s">
        <v>64</v>
      </c>
      <c r="E283" s="44" t="s">
        <v>5969</v>
      </c>
      <c r="F283" s="87" t="s">
        <v>5968</v>
      </c>
      <c r="G283" s="196">
        <v>0</v>
      </c>
      <c r="H283" s="88" t="s">
        <v>72</v>
      </c>
      <c r="I283" s="86" t="s">
        <v>65</v>
      </c>
      <c r="J283" s="43" t="s">
        <v>5967</v>
      </c>
      <c r="K283" s="43">
        <v>18253000</v>
      </c>
      <c r="L283" s="85" t="s">
        <v>67</v>
      </c>
      <c r="M283" s="43" t="s">
        <v>5966</v>
      </c>
      <c r="N283" s="43">
        <v>36726367</v>
      </c>
      <c r="O283" s="91">
        <v>13</v>
      </c>
      <c r="P283" s="140">
        <v>45302</v>
      </c>
      <c r="Q283" s="87">
        <v>4518689382</v>
      </c>
      <c r="R283" s="284">
        <v>45316</v>
      </c>
      <c r="S283" s="43">
        <v>18253000</v>
      </c>
      <c r="T283" s="88" t="s">
        <v>203</v>
      </c>
      <c r="U283" s="43">
        <v>12542472</v>
      </c>
      <c r="V283" s="43" t="s">
        <v>2466</v>
      </c>
      <c r="W283" s="284">
        <v>45316</v>
      </c>
      <c r="X283" s="284">
        <v>45316</v>
      </c>
      <c r="Y283" s="94" t="s">
        <v>74</v>
      </c>
      <c r="Z283" s="138">
        <v>45457</v>
      </c>
      <c r="AA283" s="54">
        <f t="shared" si="20"/>
        <v>141</v>
      </c>
      <c r="AB283" s="87">
        <v>0</v>
      </c>
      <c r="AC283" s="286">
        <v>0</v>
      </c>
      <c r="AD283" s="87">
        <v>0</v>
      </c>
      <c r="AE283" s="140" t="s">
        <v>74</v>
      </c>
      <c r="AF283" s="54">
        <f t="shared" si="21"/>
        <v>0</v>
      </c>
      <c r="AG283" s="87">
        <v>0</v>
      </c>
      <c r="AH283" s="87">
        <v>0</v>
      </c>
      <c r="AI283" s="140" t="s">
        <v>74</v>
      </c>
      <c r="AJ283" s="88">
        <v>0</v>
      </c>
      <c r="AK283" s="92" t="s">
        <v>74</v>
      </c>
      <c r="AL283" s="92" t="s">
        <v>74</v>
      </c>
      <c r="AM283" s="54">
        <f t="shared" si="22"/>
        <v>0</v>
      </c>
      <c r="AN283" s="54">
        <f>+K283+AC283-AH283</f>
        <v>18253000</v>
      </c>
      <c r="AO283" s="88" t="s">
        <v>66</v>
      </c>
      <c r="AP283" s="43">
        <v>18253000</v>
      </c>
      <c r="AQ283" s="88" t="s">
        <v>85</v>
      </c>
      <c r="AR283" s="87">
        <v>0</v>
      </c>
      <c r="AS283" s="96" t="s">
        <v>74</v>
      </c>
      <c r="AT283" s="282">
        <v>12827000</v>
      </c>
      <c r="AU283" s="98">
        <f t="shared" si="23"/>
        <v>5426000</v>
      </c>
      <c r="AV283" s="241">
        <f t="shared" si="24"/>
        <v>0.70273379718402451</v>
      </c>
      <c r="AW283" s="140" t="s">
        <v>74</v>
      </c>
      <c r="AX283" s="88" t="s">
        <v>86</v>
      </c>
      <c r="AY283" s="43" t="s">
        <v>5965</v>
      </c>
      <c r="AZ283" s="85" t="s">
        <v>66</v>
      </c>
      <c r="BA283" s="85" t="s">
        <v>66</v>
      </c>
    </row>
    <row r="284" spans="2:53" x14ac:dyDescent="0.25">
      <c r="B284" s="85">
        <v>2024</v>
      </c>
      <c r="C284" s="85">
        <v>891780111</v>
      </c>
      <c r="D284" s="86" t="s">
        <v>64</v>
      </c>
      <c r="E284" s="44" t="s">
        <v>5964</v>
      </c>
      <c r="F284" s="87" t="s">
        <v>5963</v>
      </c>
      <c r="G284" s="196">
        <v>0</v>
      </c>
      <c r="H284" s="88" t="s">
        <v>72</v>
      </c>
      <c r="I284" s="86" t="s">
        <v>65</v>
      </c>
      <c r="J284" s="43" t="s">
        <v>5962</v>
      </c>
      <c r="K284" s="43">
        <v>14300000</v>
      </c>
      <c r="L284" s="85" t="s">
        <v>67</v>
      </c>
      <c r="M284" s="43" t="s">
        <v>5961</v>
      </c>
      <c r="N284" s="43">
        <v>1082915040</v>
      </c>
      <c r="O284" s="91">
        <v>13</v>
      </c>
      <c r="P284" s="140">
        <v>45302</v>
      </c>
      <c r="Q284" s="87">
        <v>4518689382</v>
      </c>
      <c r="R284" s="284">
        <v>45317</v>
      </c>
      <c r="S284" s="43">
        <v>14300000</v>
      </c>
      <c r="T284" s="88" t="s">
        <v>203</v>
      </c>
      <c r="U284" s="43">
        <v>41947381</v>
      </c>
      <c r="V284" s="43" t="s">
        <v>4300</v>
      </c>
      <c r="W284" s="284">
        <v>45317</v>
      </c>
      <c r="X284" s="284">
        <v>45317</v>
      </c>
      <c r="Y284" s="94" t="s">
        <v>74</v>
      </c>
      <c r="Z284" s="138">
        <v>45457</v>
      </c>
      <c r="AA284" s="54">
        <f t="shared" si="20"/>
        <v>140</v>
      </c>
      <c r="AB284" s="87">
        <v>0</v>
      </c>
      <c r="AC284" s="286">
        <v>0</v>
      </c>
      <c r="AD284" s="87">
        <v>0</v>
      </c>
      <c r="AE284" s="140" t="s">
        <v>74</v>
      </c>
      <c r="AF284" s="54">
        <f t="shared" si="21"/>
        <v>0</v>
      </c>
      <c r="AG284" s="87">
        <v>0</v>
      </c>
      <c r="AH284" s="87">
        <v>0</v>
      </c>
      <c r="AI284" s="140" t="s">
        <v>74</v>
      </c>
      <c r="AJ284" s="88">
        <v>0</v>
      </c>
      <c r="AK284" s="92" t="s">
        <v>74</v>
      </c>
      <c r="AL284" s="92" t="s">
        <v>74</v>
      </c>
      <c r="AM284" s="54">
        <f t="shared" si="22"/>
        <v>0</v>
      </c>
      <c r="AN284" s="54">
        <f>+K284+AC284-AH284</f>
        <v>14300000</v>
      </c>
      <c r="AO284" s="88" t="s">
        <v>66</v>
      </c>
      <c r="AP284" s="43">
        <v>14300000</v>
      </c>
      <c r="AQ284" s="88" t="s">
        <v>85</v>
      </c>
      <c r="AR284" s="87">
        <v>0</v>
      </c>
      <c r="AS284" s="96" t="s">
        <v>74</v>
      </c>
      <c r="AT284" s="282">
        <v>9900000</v>
      </c>
      <c r="AU284" s="98">
        <f t="shared" si="23"/>
        <v>4400000</v>
      </c>
      <c r="AV284" s="241">
        <f t="shared" si="24"/>
        <v>0.69230769230769229</v>
      </c>
      <c r="AW284" s="140" t="s">
        <v>74</v>
      </c>
      <c r="AX284" s="88" t="s">
        <v>86</v>
      </c>
      <c r="AY284" s="43" t="s">
        <v>5960</v>
      </c>
      <c r="AZ284" s="85" t="s">
        <v>66</v>
      </c>
      <c r="BA284" s="85" t="s">
        <v>66</v>
      </c>
    </row>
    <row r="285" spans="2:53" x14ac:dyDescent="0.25">
      <c r="B285" s="85">
        <v>2024</v>
      </c>
      <c r="C285" s="85">
        <v>891780111</v>
      </c>
      <c r="D285" s="86" t="s">
        <v>64</v>
      </c>
      <c r="E285" s="44" t="s">
        <v>5959</v>
      </c>
      <c r="F285" s="87" t="s">
        <v>5958</v>
      </c>
      <c r="G285" s="196">
        <v>0</v>
      </c>
      <c r="H285" s="88" t="s">
        <v>72</v>
      </c>
      <c r="I285" s="86" t="s">
        <v>65</v>
      </c>
      <c r="J285" s="43" t="s">
        <v>5957</v>
      </c>
      <c r="K285" s="43">
        <v>30500000</v>
      </c>
      <c r="L285" s="85" t="s">
        <v>67</v>
      </c>
      <c r="M285" s="43" t="s">
        <v>5956</v>
      </c>
      <c r="N285" s="43">
        <v>7603745</v>
      </c>
      <c r="O285" s="91">
        <v>13</v>
      </c>
      <c r="P285" s="140">
        <v>45302</v>
      </c>
      <c r="Q285" s="87">
        <v>4518689382</v>
      </c>
      <c r="R285" s="284">
        <v>45317</v>
      </c>
      <c r="S285" s="43">
        <v>30500000</v>
      </c>
      <c r="T285" s="88" t="s">
        <v>203</v>
      </c>
      <c r="U285" s="43">
        <v>12621405</v>
      </c>
      <c r="V285" s="43" t="s">
        <v>5449</v>
      </c>
      <c r="W285" s="284">
        <v>45317</v>
      </c>
      <c r="X285" s="284">
        <v>45317</v>
      </c>
      <c r="Y285" s="94" t="s">
        <v>74</v>
      </c>
      <c r="Z285" s="138">
        <v>45457</v>
      </c>
      <c r="AA285" s="54">
        <f t="shared" si="20"/>
        <v>140</v>
      </c>
      <c r="AB285" s="87">
        <v>0</v>
      </c>
      <c r="AC285" s="286">
        <v>0</v>
      </c>
      <c r="AD285" s="87">
        <v>0</v>
      </c>
      <c r="AE285" s="140" t="s">
        <v>74</v>
      </c>
      <c r="AF285" s="54">
        <f t="shared" si="21"/>
        <v>0</v>
      </c>
      <c r="AG285" s="87">
        <v>0</v>
      </c>
      <c r="AH285" s="87">
        <v>0</v>
      </c>
      <c r="AI285" s="140" t="s">
        <v>74</v>
      </c>
      <c r="AJ285" s="88">
        <v>0</v>
      </c>
      <c r="AK285" s="92" t="s">
        <v>74</v>
      </c>
      <c r="AL285" s="92" t="s">
        <v>74</v>
      </c>
      <c r="AM285" s="54">
        <f t="shared" si="22"/>
        <v>0</v>
      </c>
      <c r="AN285" s="54">
        <f>+K285+AC285-AH285</f>
        <v>30500000</v>
      </c>
      <c r="AO285" s="88" t="s">
        <v>66</v>
      </c>
      <c r="AP285" s="43">
        <v>30500000</v>
      </c>
      <c r="AQ285" s="88" t="s">
        <v>85</v>
      </c>
      <c r="AR285" s="87">
        <v>0</v>
      </c>
      <c r="AS285" s="96" t="s">
        <v>74</v>
      </c>
      <c r="AT285" s="282">
        <v>21553000</v>
      </c>
      <c r="AU285" s="98">
        <f t="shared" si="23"/>
        <v>8947000</v>
      </c>
      <c r="AV285" s="241">
        <f t="shared" si="24"/>
        <v>0.70665573770491807</v>
      </c>
      <c r="AW285" s="140" t="s">
        <v>74</v>
      </c>
      <c r="AX285" s="88" t="s">
        <v>86</v>
      </c>
      <c r="AY285" s="43" t="s">
        <v>5955</v>
      </c>
      <c r="AZ285" s="85" t="s">
        <v>66</v>
      </c>
      <c r="BA285" s="85" t="s">
        <v>66</v>
      </c>
    </row>
    <row r="286" spans="2:53" x14ac:dyDescent="0.25">
      <c r="B286" s="85">
        <v>2024</v>
      </c>
      <c r="C286" s="85">
        <v>891780111</v>
      </c>
      <c r="D286" s="86" t="s">
        <v>64</v>
      </c>
      <c r="E286" s="88" t="s">
        <v>5954</v>
      </c>
      <c r="F286" s="87" t="s">
        <v>5953</v>
      </c>
      <c r="G286" s="196">
        <v>2020000100417</v>
      </c>
      <c r="H286" s="88" t="s">
        <v>72</v>
      </c>
      <c r="I286" s="86" t="s">
        <v>2705</v>
      </c>
      <c r="J286" s="87" t="s">
        <v>5952</v>
      </c>
      <c r="K286" s="87">
        <v>23000000</v>
      </c>
      <c r="L286" s="85" t="s">
        <v>67</v>
      </c>
      <c r="M286" s="87" t="s">
        <v>5951</v>
      </c>
      <c r="N286" s="87">
        <v>57297436</v>
      </c>
      <c r="O286" s="87">
        <v>53</v>
      </c>
      <c r="P286" s="138">
        <v>45306</v>
      </c>
      <c r="Q286" s="87">
        <v>81800000</v>
      </c>
      <c r="R286" s="138">
        <v>45317</v>
      </c>
      <c r="S286" s="87">
        <v>23000000</v>
      </c>
      <c r="T286" s="88" t="s">
        <v>203</v>
      </c>
      <c r="U286" s="87">
        <v>36724655</v>
      </c>
      <c r="V286" s="87" t="s">
        <v>3956</v>
      </c>
      <c r="W286" s="138">
        <v>45317</v>
      </c>
      <c r="X286" s="138">
        <v>45317</v>
      </c>
      <c r="Y286" s="94" t="s">
        <v>74</v>
      </c>
      <c r="Z286" s="138">
        <v>45473</v>
      </c>
      <c r="AA286" s="93">
        <f t="shared" si="20"/>
        <v>156</v>
      </c>
      <c r="AB286" s="87">
        <v>1</v>
      </c>
      <c r="AC286" s="286">
        <v>8000000</v>
      </c>
      <c r="AD286" s="87">
        <v>0</v>
      </c>
      <c r="AE286" s="140" t="s">
        <v>74</v>
      </c>
      <c r="AF286" s="93">
        <f t="shared" si="21"/>
        <v>0</v>
      </c>
      <c r="AG286" s="87">
        <v>0</v>
      </c>
      <c r="AH286" s="87">
        <v>0</v>
      </c>
      <c r="AI286" s="140" t="s">
        <v>74</v>
      </c>
      <c r="AJ286" s="88">
        <v>0</v>
      </c>
      <c r="AK286" s="92" t="s">
        <v>74</v>
      </c>
      <c r="AL286" s="92" t="s">
        <v>74</v>
      </c>
      <c r="AM286" s="93">
        <f t="shared" si="22"/>
        <v>0</v>
      </c>
      <c r="AN286" s="93">
        <f>+K286+AC286-AH286</f>
        <v>31000000</v>
      </c>
      <c r="AO286" s="88" t="s">
        <v>85</v>
      </c>
      <c r="AP286" s="87">
        <v>0</v>
      </c>
      <c r="AQ286" s="88" t="s">
        <v>85</v>
      </c>
      <c r="AR286" s="87">
        <v>0</v>
      </c>
      <c r="AS286" s="96" t="s">
        <v>74</v>
      </c>
      <c r="AT286" s="282">
        <v>19333000</v>
      </c>
      <c r="AU286" s="126">
        <f t="shared" si="23"/>
        <v>11667000</v>
      </c>
      <c r="AV286" s="99">
        <f t="shared" si="24"/>
        <v>0.62364516129032255</v>
      </c>
      <c r="AW286" s="140" t="s">
        <v>74</v>
      </c>
      <c r="AX286" s="88" t="s">
        <v>86</v>
      </c>
      <c r="AY286" s="87" t="s">
        <v>5950</v>
      </c>
      <c r="AZ286" s="85" t="s">
        <v>66</v>
      </c>
      <c r="BA286" s="85" t="s">
        <v>66</v>
      </c>
    </row>
    <row r="287" spans="2:53" x14ac:dyDescent="0.25">
      <c r="B287" s="85">
        <v>2024</v>
      </c>
      <c r="C287" s="85">
        <v>891780111</v>
      </c>
      <c r="D287" s="86" t="s">
        <v>64</v>
      </c>
      <c r="E287" s="44" t="s">
        <v>5949</v>
      </c>
      <c r="F287" s="87" t="s">
        <v>5948</v>
      </c>
      <c r="G287" s="196">
        <v>0</v>
      </c>
      <c r="H287" s="88" t="s">
        <v>72</v>
      </c>
      <c r="I287" s="86" t="s">
        <v>65</v>
      </c>
      <c r="J287" s="43" t="s">
        <v>5947</v>
      </c>
      <c r="K287" s="43">
        <v>15000000</v>
      </c>
      <c r="L287" s="85" t="s">
        <v>67</v>
      </c>
      <c r="M287" s="43" t="s">
        <v>5946</v>
      </c>
      <c r="N287" s="43">
        <v>57441673</v>
      </c>
      <c r="O287" s="91">
        <v>14</v>
      </c>
      <c r="P287" s="284">
        <v>45302</v>
      </c>
      <c r="Q287" s="43">
        <v>2126349000</v>
      </c>
      <c r="R287" s="284">
        <v>45320</v>
      </c>
      <c r="S287" s="43">
        <v>15000000</v>
      </c>
      <c r="T287" s="88" t="s">
        <v>203</v>
      </c>
      <c r="U287" s="43">
        <v>57400977</v>
      </c>
      <c r="V287" s="43" t="s">
        <v>5945</v>
      </c>
      <c r="W287" s="284">
        <v>45320</v>
      </c>
      <c r="X287" s="284">
        <v>45320</v>
      </c>
      <c r="Y287" s="94" t="s">
        <v>74</v>
      </c>
      <c r="Z287" s="138">
        <v>45457</v>
      </c>
      <c r="AA287" s="54">
        <f t="shared" si="20"/>
        <v>137</v>
      </c>
      <c r="AB287" s="87">
        <v>0</v>
      </c>
      <c r="AC287" s="286">
        <v>0</v>
      </c>
      <c r="AD287" s="87">
        <v>0</v>
      </c>
      <c r="AE287" s="140" t="s">
        <v>74</v>
      </c>
      <c r="AF287" s="54">
        <f t="shared" si="21"/>
        <v>0</v>
      </c>
      <c r="AG287" s="87">
        <v>0</v>
      </c>
      <c r="AH287" s="87">
        <v>0</v>
      </c>
      <c r="AI287" s="140" t="s">
        <v>74</v>
      </c>
      <c r="AJ287" s="88">
        <v>0</v>
      </c>
      <c r="AK287" s="92" t="s">
        <v>74</v>
      </c>
      <c r="AL287" s="92" t="s">
        <v>74</v>
      </c>
      <c r="AM287" s="54">
        <f t="shared" si="22"/>
        <v>0</v>
      </c>
      <c r="AN287" s="54">
        <f>+K287+AC287-AH287</f>
        <v>15000000</v>
      </c>
      <c r="AO287" s="88" t="s">
        <v>66</v>
      </c>
      <c r="AP287" s="43">
        <v>15000000</v>
      </c>
      <c r="AQ287" s="88" t="s">
        <v>85</v>
      </c>
      <c r="AR287" s="87">
        <v>0</v>
      </c>
      <c r="AS287" s="96" t="s">
        <v>74</v>
      </c>
      <c r="AT287" s="282">
        <v>10600000</v>
      </c>
      <c r="AU287" s="98">
        <f t="shared" si="23"/>
        <v>4400000</v>
      </c>
      <c r="AV287" s="241">
        <f t="shared" si="24"/>
        <v>0.70666666666666667</v>
      </c>
      <c r="AW287" s="140" t="s">
        <v>74</v>
      </c>
      <c r="AX287" s="88" t="s">
        <v>86</v>
      </c>
      <c r="AY287" s="43" t="s">
        <v>5944</v>
      </c>
      <c r="AZ287" s="85" t="s">
        <v>66</v>
      </c>
      <c r="BA287" s="85" t="s">
        <v>66</v>
      </c>
    </row>
    <row r="288" spans="2:53" x14ac:dyDescent="0.25">
      <c r="B288" s="85">
        <v>2024</v>
      </c>
      <c r="C288" s="85">
        <v>891780111</v>
      </c>
      <c r="D288" s="86" t="s">
        <v>64</v>
      </c>
      <c r="E288" s="44" t="s">
        <v>5943</v>
      </c>
      <c r="F288" s="54" t="s">
        <v>5942</v>
      </c>
      <c r="G288" s="196">
        <v>0</v>
      </c>
      <c r="H288" s="88" t="s">
        <v>72</v>
      </c>
      <c r="I288" s="86" t="s">
        <v>2705</v>
      </c>
      <c r="J288" s="43" t="s">
        <v>5941</v>
      </c>
      <c r="K288" s="43">
        <v>6800000</v>
      </c>
      <c r="L288" s="85" t="s">
        <v>67</v>
      </c>
      <c r="M288" s="43" t="s">
        <v>4136</v>
      </c>
      <c r="N288" s="43">
        <v>1083007524</v>
      </c>
      <c r="O288" s="91">
        <v>170</v>
      </c>
      <c r="P288" s="284">
        <v>45320</v>
      </c>
      <c r="Q288" s="43">
        <v>165200000</v>
      </c>
      <c r="R288" s="284">
        <v>45323</v>
      </c>
      <c r="S288" s="43">
        <v>6800000</v>
      </c>
      <c r="T288" s="88" t="s">
        <v>203</v>
      </c>
      <c r="U288" s="43">
        <v>36559959</v>
      </c>
      <c r="V288" s="43" t="s">
        <v>3512</v>
      </c>
      <c r="W288" s="284">
        <v>45323</v>
      </c>
      <c r="X288" s="284">
        <v>45323</v>
      </c>
      <c r="Y288" s="94" t="s">
        <v>74</v>
      </c>
      <c r="Z288" s="138">
        <v>45382</v>
      </c>
      <c r="AA288" s="54">
        <f t="shared" si="20"/>
        <v>59</v>
      </c>
      <c r="AB288" s="87">
        <v>0</v>
      </c>
      <c r="AC288" s="283">
        <v>0</v>
      </c>
      <c r="AD288" s="87">
        <v>0</v>
      </c>
      <c r="AE288" s="140" t="s">
        <v>74</v>
      </c>
      <c r="AF288" s="54">
        <f t="shared" si="21"/>
        <v>0</v>
      </c>
      <c r="AG288" s="87">
        <v>0</v>
      </c>
      <c r="AH288" s="87">
        <v>0</v>
      </c>
      <c r="AI288" s="140" t="s">
        <v>74</v>
      </c>
      <c r="AJ288" s="88">
        <v>0</v>
      </c>
      <c r="AK288" s="92" t="s">
        <v>74</v>
      </c>
      <c r="AL288" s="92" t="s">
        <v>74</v>
      </c>
      <c r="AM288" s="54">
        <f t="shared" si="22"/>
        <v>0</v>
      </c>
      <c r="AN288" s="54">
        <f>+K288+AC288-AH288</f>
        <v>6800000</v>
      </c>
      <c r="AO288" s="88" t="s">
        <v>85</v>
      </c>
      <c r="AP288" s="43">
        <v>0</v>
      </c>
      <c r="AQ288" s="88" t="s">
        <v>85</v>
      </c>
      <c r="AR288" s="87">
        <v>0</v>
      </c>
      <c r="AS288" s="96" t="s">
        <v>74</v>
      </c>
      <c r="AT288" s="282">
        <v>4100000</v>
      </c>
      <c r="AU288" s="98">
        <f t="shared" si="23"/>
        <v>2700000</v>
      </c>
      <c r="AV288" s="241">
        <f t="shared" si="24"/>
        <v>0.6029411764705882</v>
      </c>
      <c r="AW288" s="140" t="s">
        <v>74</v>
      </c>
      <c r="AX288" s="88" t="s">
        <v>86</v>
      </c>
      <c r="AY288" s="43" t="s">
        <v>5940</v>
      </c>
      <c r="AZ288" s="85" t="s">
        <v>66</v>
      </c>
      <c r="BA288" s="85" t="s">
        <v>66</v>
      </c>
    </row>
    <row r="289" spans="2:53" x14ac:dyDescent="0.25">
      <c r="B289" s="85">
        <v>2024</v>
      </c>
      <c r="C289" s="85">
        <v>891780111</v>
      </c>
      <c r="D289" s="86" t="s">
        <v>64</v>
      </c>
      <c r="E289" s="44" t="s">
        <v>5939</v>
      </c>
      <c r="F289" s="54" t="s">
        <v>5938</v>
      </c>
      <c r="G289" s="196">
        <v>0</v>
      </c>
      <c r="H289" s="88" t="s">
        <v>72</v>
      </c>
      <c r="I289" s="86" t="s">
        <v>2705</v>
      </c>
      <c r="J289" s="43" t="s">
        <v>5937</v>
      </c>
      <c r="K289" s="43">
        <v>8500000</v>
      </c>
      <c r="L289" s="85" t="s">
        <v>67</v>
      </c>
      <c r="M289" s="43" t="s">
        <v>4067</v>
      </c>
      <c r="N289" s="43">
        <v>1082984815</v>
      </c>
      <c r="O289" s="91">
        <v>170</v>
      </c>
      <c r="P289" s="284">
        <v>45320</v>
      </c>
      <c r="Q289" s="43">
        <v>165200000</v>
      </c>
      <c r="R289" s="284">
        <v>45323</v>
      </c>
      <c r="S289" s="43">
        <v>8500000</v>
      </c>
      <c r="T289" s="88" t="s">
        <v>203</v>
      </c>
      <c r="U289" s="43">
        <v>36559959</v>
      </c>
      <c r="V289" s="43" t="s">
        <v>3512</v>
      </c>
      <c r="W289" s="284">
        <v>45323</v>
      </c>
      <c r="X289" s="284">
        <v>45323</v>
      </c>
      <c r="Y289" s="94" t="s">
        <v>74</v>
      </c>
      <c r="Z289" s="138">
        <v>45382</v>
      </c>
      <c r="AA289" s="54">
        <f t="shared" si="20"/>
        <v>59</v>
      </c>
      <c r="AB289" s="87">
        <v>0</v>
      </c>
      <c r="AC289" s="286">
        <v>0</v>
      </c>
      <c r="AD289" s="87">
        <v>0</v>
      </c>
      <c r="AE289" s="140" t="s">
        <v>74</v>
      </c>
      <c r="AF289" s="54">
        <f t="shared" si="21"/>
        <v>0</v>
      </c>
      <c r="AG289" s="87">
        <v>0</v>
      </c>
      <c r="AH289" s="87">
        <v>0</v>
      </c>
      <c r="AI289" s="140" t="s">
        <v>74</v>
      </c>
      <c r="AJ289" s="88">
        <v>0</v>
      </c>
      <c r="AK289" s="92" t="s">
        <v>74</v>
      </c>
      <c r="AL289" s="92" t="s">
        <v>74</v>
      </c>
      <c r="AM289" s="54">
        <f t="shared" si="22"/>
        <v>0</v>
      </c>
      <c r="AN289" s="54">
        <f>+K289+AC289-AH289</f>
        <v>8500000</v>
      </c>
      <c r="AO289" s="88" t="s">
        <v>85</v>
      </c>
      <c r="AP289" s="43">
        <v>0</v>
      </c>
      <c r="AQ289" s="88" t="s">
        <v>85</v>
      </c>
      <c r="AR289" s="87">
        <v>0</v>
      </c>
      <c r="AS289" s="96" t="s">
        <v>74</v>
      </c>
      <c r="AT289" s="282">
        <v>8500000</v>
      </c>
      <c r="AU289" s="98">
        <f t="shared" si="23"/>
        <v>0</v>
      </c>
      <c r="AV289" s="241">
        <f t="shared" si="24"/>
        <v>1</v>
      </c>
      <c r="AW289" s="140" t="s">
        <v>74</v>
      </c>
      <c r="AX289" s="88" t="s">
        <v>156</v>
      </c>
      <c r="AY289" s="43" t="s">
        <v>5936</v>
      </c>
      <c r="AZ289" s="85" t="s">
        <v>66</v>
      </c>
      <c r="BA289" s="85" t="s">
        <v>66</v>
      </c>
    </row>
    <row r="290" spans="2:53" x14ac:dyDescent="0.25">
      <c r="B290" s="85">
        <v>2024</v>
      </c>
      <c r="C290" s="85">
        <v>891780111</v>
      </c>
      <c r="D290" s="86" t="s">
        <v>64</v>
      </c>
      <c r="E290" s="44" t="s">
        <v>5935</v>
      </c>
      <c r="F290" s="54" t="s">
        <v>5934</v>
      </c>
      <c r="G290" s="196">
        <v>0</v>
      </c>
      <c r="H290" s="88" t="s">
        <v>72</v>
      </c>
      <c r="I290" s="86" t="s">
        <v>2705</v>
      </c>
      <c r="J290" s="43" t="s">
        <v>5933</v>
      </c>
      <c r="K290" s="43">
        <v>6400000</v>
      </c>
      <c r="L290" s="85" t="s">
        <v>67</v>
      </c>
      <c r="M290" s="43" t="s">
        <v>5932</v>
      </c>
      <c r="N290" s="43">
        <v>1083003056</v>
      </c>
      <c r="O290" s="91">
        <v>170</v>
      </c>
      <c r="P290" s="284">
        <v>45320</v>
      </c>
      <c r="Q290" s="43">
        <v>165200000</v>
      </c>
      <c r="R290" s="284">
        <v>45323</v>
      </c>
      <c r="S290" s="43">
        <v>6400000</v>
      </c>
      <c r="T290" s="88" t="s">
        <v>203</v>
      </c>
      <c r="U290" s="43">
        <v>36559959</v>
      </c>
      <c r="V290" s="43" t="s">
        <v>3512</v>
      </c>
      <c r="W290" s="284">
        <v>45323</v>
      </c>
      <c r="X290" s="284">
        <v>45323</v>
      </c>
      <c r="Y290" s="94" t="s">
        <v>74</v>
      </c>
      <c r="Z290" s="138">
        <v>45382</v>
      </c>
      <c r="AA290" s="54">
        <f t="shared" si="20"/>
        <v>59</v>
      </c>
      <c r="AB290" s="87">
        <v>0</v>
      </c>
      <c r="AC290" s="286">
        <v>0</v>
      </c>
      <c r="AD290" s="87">
        <v>0</v>
      </c>
      <c r="AE290" s="140" t="s">
        <v>74</v>
      </c>
      <c r="AF290" s="54">
        <f t="shared" si="21"/>
        <v>0</v>
      </c>
      <c r="AG290" s="87">
        <v>0</v>
      </c>
      <c r="AH290" s="87">
        <v>0</v>
      </c>
      <c r="AI290" s="140" t="s">
        <v>74</v>
      </c>
      <c r="AJ290" s="88">
        <v>0</v>
      </c>
      <c r="AK290" s="92" t="s">
        <v>74</v>
      </c>
      <c r="AL290" s="92" t="s">
        <v>74</v>
      </c>
      <c r="AM290" s="54">
        <f t="shared" si="22"/>
        <v>0</v>
      </c>
      <c r="AN290" s="54">
        <f>+K290+AC290-AH290</f>
        <v>6400000</v>
      </c>
      <c r="AO290" s="88" t="s">
        <v>85</v>
      </c>
      <c r="AP290" s="43">
        <v>0</v>
      </c>
      <c r="AQ290" s="88" t="s">
        <v>85</v>
      </c>
      <c r="AR290" s="87">
        <v>0</v>
      </c>
      <c r="AS290" s="96" t="s">
        <v>74</v>
      </c>
      <c r="AT290" s="282">
        <v>6400000</v>
      </c>
      <c r="AU290" s="98">
        <f t="shared" si="23"/>
        <v>0</v>
      </c>
      <c r="AV290" s="241">
        <f t="shared" si="24"/>
        <v>1</v>
      </c>
      <c r="AW290" s="140" t="s">
        <v>74</v>
      </c>
      <c r="AX290" s="88" t="s">
        <v>156</v>
      </c>
      <c r="AY290" s="43" t="s">
        <v>5931</v>
      </c>
      <c r="AZ290" s="85" t="s">
        <v>66</v>
      </c>
      <c r="BA290" s="85" t="s">
        <v>66</v>
      </c>
    </row>
    <row r="291" spans="2:53" x14ac:dyDescent="0.25">
      <c r="B291" s="85">
        <v>2024</v>
      </c>
      <c r="C291" s="85">
        <v>891780111</v>
      </c>
      <c r="D291" s="86" t="s">
        <v>64</v>
      </c>
      <c r="E291" s="44" t="s">
        <v>5930</v>
      </c>
      <c r="F291" s="54" t="s">
        <v>5929</v>
      </c>
      <c r="G291" s="196">
        <v>0</v>
      </c>
      <c r="H291" s="88" t="s">
        <v>72</v>
      </c>
      <c r="I291" s="86" t="s">
        <v>2705</v>
      </c>
      <c r="J291" s="43" t="s">
        <v>5928</v>
      </c>
      <c r="K291" s="43">
        <v>10000000</v>
      </c>
      <c r="L291" s="85" t="s">
        <v>67</v>
      </c>
      <c r="M291" s="43" t="s">
        <v>4072</v>
      </c>
      <c r="N291" s="43">
        <v>1049615490</v>
      </c>
      <c r="O291" s="91">
        <v>170</v>
      </c>
      <c r="P291" s="284">
        <v>45320</v>
      </c>
      <c r="Q291" s="43">
        <v>165200000</v>
      </c>
      <c r="R291" s="284">
        <v>45323</v>
      </c>
      <c r="S291" s="43">
        <v>10000000</v>
      </c>
      <c r="T291" s="88" t="s">
        <v>203</v>
      </c>
      <c r="U291" s="43">
        <v>36559959</v>
      </c>
      <c r="V291" s="43" t="s">
        <v>3512</v>
      </c>
      <c r="W291" s="284">
        <v>45323</v>
      </c>
      <c r="X291" s="284">
        <v>45323</v>
      </c>
      <c r="Y291" s="94" t="s">
        <v>74</v>
      </c>
      <c r="Z291" s="138">
        <v>45382</v>
      </c>
      <c r="AA291" s="54">
        <f t="shared" si="20"/>
        <v>59</v>
      </c>
      <c r="AB291" s="87">
        <v>0</v>
      </c>
      <c r="AC291" s="286">
        <v>0</v>
      </c>
      <c r="AD291" s="87">
        <v>0</v>
      </c>
      <c r="AE291" s="140" t="s">
        <v>74</v>
      </c>
      <c r="AF291" s="54">
        <f t="shared" si="21"/>
        <v>0</v>
      </c>
      <c r="AG291" s="87">
        <v>0</v>
      </c>
      <c r="AH291" s="87">
        <v>0</v>
      </c>
      <c r="AI291" s="140" t="s">
        <v>74</v>
      </c>
      <c r="AJ291" s="88">
        <v>0</v>
      </c>
      <c r="AK291" s="92" t="s">
        <v>74</v>
      </c>
      <c r="AL291" s="92" t="s">
        <v>74</v>
      </c>
      <c r="AM291" s="54">
        <f t="shared" si="22"/>
        <v>0</v>
      </c>
      <c r="AN291" s="54">
        <f>+K291+AC291-AH291</f>
        <v>10000000</v>
      </c>
      <c r="AO291" s="88" t="s">
        <v>85</v>
      </c>
      <c r="AP291" s="43">
        <v>0</v>
      </c>
      <c r="AQ291" s="88" t="s">
        <v>85</v>
      </c>
      <c r="AR291" s="87">
        <v>0</v>
      </c>
      <c r="AS291" s="96" t="s">
        <v>74</v>
      </c>
      <c r="AT291" s="282">
        <v>10000000</v>
      </c>
      <c r="AU291" s="98">
        <f t="shared" si="23"/>
        <v>0</v>
      </c>
      <c r="AV291" s="241">
        <f t="shared" si="24"/>
        <v>1</v>
      </c>
      <c r="AW291" s="140" t="s">
        <v>74</v>
      </c>
      <c r="AX291" s="88" t="s">
        <v>156</v>
      </c>
      <c r="AY291" s="43" t="s">
        <v>5927</v>
      </c>
      <c r="AZ291" s="85" t="s">
        <v>66</v>
      </c>
      <c r="BA291" s="85" t="s">
        <v>66</v>
      </c>
    </row>
    <row r="292" spans="2:53" x14ac:dyDescent="0.25">
      <c r="B292" s="85">
        <v>2024</v>
      </c>
      <c r="C292" s="85">
        <v>891780111</v>
      </c>
      <c r="D292" s="86" t="s">
        <v>64</v>
      </c>
      <c r="E292" s="44" t="s">
        <v>5926</v>
      </c>
      <c r="F292" s="54" t="s">
        <v>5925</v>
      </c>
      <c r="G292" s="196">
        <v>0</v>
      </c>
      <c r="H292" s="88" t="s">
        <v>72</v>
      </c>
      <c r="I292" s="86" t="s">
        <v>65</v>
      </c>
      <c r="J292" s="43" t="s">
        <v>5924</v>
      </c>
      <c r="K292" s="43">
        <v>14500000</v>
      </c>
      <c r="L292" s="85" t="s">
        <v>67</v>
      </c>
      <c r="M292" s="43" t="s">
        <v>5923</v>
      </c>
      <c r="N292" s="43">
        <v>57464899</v>
      </c>
      <c r="O292" s="91">
        <v>51</v>
      </c>
      <c r="P292" s="284">
        <v>45306</v>
      </c>
      <c r="Q292" s="43">
        <v>30450000</v>
      </c>
      <c r="R292" s="284">
        <v>45323</v>
      </c>
      <c r="S292" s="43">
        <v>14500000</v>
      </c>
      <c r="T292" s="88" t="s">
        <v>203</v>
      </c>
      <c r="U292" s="43">
        <v>36722626</v>
      </c>
      <c r="V292" s="43" t="s">
        <v>5922</v>
      </c>
      <c r="W292" s="284">
        <v>45323</v>
      </c>
      <c r="X292" s="284">
        <v>45323</v>
      </c>
      <c r="Y292" s="94" t="s">
        <v>74</v>
      </c>
      <c r="Z292" s="284">
        <v>45473</v>
      </c>
      <c r="AA292" s="54">
        <f t="shared" si="20"/>
        <v>150</v>
      </c>
      <c r="AB292" s="87">
        <v>0</v>
      </c>
      <c r="AC292" s="286">
        <v>0</v>
      </c>
      <c r="AD292" s="87">
        <v>0</v>
      </c>
      <c r="AE292" s="140" t="s">
        <v>74</v>
      </c>
      <c r="AF292" s="54">
        <f t="shared" si="21"/>
        <v>0</v>
      </c>
      <c r="AG292" s="87">
        <v>0</v>
      </c>
      <c r="AH292" s="87">
        <v>0</v>
      </c>
      <c r="AI292" s="140" t="s">
        <v>74</v>
      </c>
      <c r="AJ292" s="88">
        <v>0</v>
      </c>
      <c r="AK292" s="92" t="s">
        <v>74</v>
      </c>
      <c r="AL292" s="92" t="s">
        <v>74</v>
      </c>
      <c r="AM292" s="54">
        <f t="shared" si="22"/>
        <v>0</v>
      </c>
      <c r="AN292" s="54">
        <f>+K292+AC292-AH292</f>
        <v>14500000</v>
      </c>
      <c r="AO292" s="88" t="s">
        <v>66</v>
      </c>
      <c r="AP292" s="43">
        <v>14500000</v>
      </c>
      <c r="AQ292" s="88" t="s">
        <v>85</v>
      </c>
      <c r="AR292" s="87">
        <v>0</v>
      </c>
      <c r="AS292" s="96" t="s">
        <v>74</v>
      </c>
      <c r="AT292" s="282">
        <v>8700000</v>
      </c>
      <c r="AU292" s="98">
        <f t="shared" si="23"/>
        <v>5800000</v>
      </c>
      <c r="AV292" s="241">
        <f t="shared" si="24"/>
        <v>0.6</v>
      </c>
      <c r="AW292" s="140" t="s">
        <v>74</v>
      </c>
      <c r="AX292" s="88" t="s">
        <v>86</v>
      </c>
      <c r="AY292" s="43" t="s">
        <v>5921</v>
      </c>
      <c r="AZ292" s="85" t="s">
        <v>66</v>
      </c>
      <c r="BA292" s="85" t="s">
        <v>66</v>
      </c>
    </row>
    <row r="293" spans="2:53" x14ac:dyDescent="0.25">
      <c r="B293" s="85">
        <v>2024</v>
      </c>
      <c r="C293" s="85">
        <v>891780111</v>
      </c>
      <c r="D293" s="86" t="s">
        <v>64</v>
      </c>
      <c r="E293" s="44" t="s">
        <v>5920</v>
      </c>
      <c r="F293" s="54" t="s">
        <v>5919</v>
      </c>
      <c r="G293" s="196">
        <v>0</v>
      </c>
      <c r="H293" s="88" t="s">
        <v>72</v>
      </c>
      <c r="I293" s="86" t="s">
        <v>65</v>
      </c>
      <c r="J293" s="43" t="s">
        <v>5918</v>
      </c>
      <c r="K293" s="43">
        <v>24567000</v>
      </c>
      <c r="L293" s="85" t="s">
        <v>67</v>
      </c>
      <c r="M293" s="43" t="s">
        <v>5917</v>
      </c>
      <c r="N293" s="43">
        <v>63315351</v>
      </c>
      <c r="O293" s="91">
        <v>13</v>
      </c>
      <c r="P293" s="140">
        <v>45302</v>
      </c>
      <c r="Q293" s="87">
        <v>4518689382</v>
      </c>
      <c r="R293" s="284">
        <v>45323</v>
      </c>
      <c r="S293" s="43">
        <v>24567000</v>
      </c>
      <c r="T293" s="88" t="s">
        <v>203</v>
      </c>
      <c r="U293" s="43">
        <v>41947381</v>
      </c>
      <c r="V293" s="43" t="s">
        <v>4300</v>
      </c>
      <c r="W293" s="284">
        <v>45323</v>
      </c>
      <c r="X293" s="284">
        <v>45323</v>
      </c>
      <c r="Y293" s="94" t="s">
        <v>74</v>
      </c>
      <c r="Z293" s="138">
        <v>45457</v>
      </c>
      <c r="AA293" s="54">
        <f t="shared" si="20"/>
        <v>134</v>
      </c>
      <c r="AB293" s="87">
        <v>0</v>
      </c>
      <c r="AC293" s="286">
        <v>0</v>
      </c>
      <c r="AD293" s="87">
        <v>0</v>
      </c>
      <c r="AE293" s="140" t="s">
        <v>74</v>
      </c>
      <c r="AF293" s="54">
        <f t="shared" si="21"/>
        <v>0</v>
      </c>
      <c r="AG293" s="87">
        <v>0</v>
      </c>
      <c r="AH293" s="87">
        <v>0</v>
      </c>
      <c r="AI293" s="140" t="s">
        <v>74</v>
      </c>
      <c r="AJ293" s="88">
        <v>0</v>
      </c>
      <c r="AK293" s="92" t="s">
        <v>74</v>
      </c>
      <c r="AL293" s="92" t="s">
        <v>74</v>
      </c>
      <c r="AM293" s="54">
        <f t="shared" si="22"/>
        <v>0</v>
      </c>
      <c r="AN293" s="54">
        <f>+K293+AC293-AH293</f>
        <v>24567000</v>
      </c>
      <c r="AO293" s="88" t="s">
        <v>66</v>
      </c>
      <c r="AP293" s="43">
        <v>24567000</v>
      </c>
      <c r="AQ293" s="88" t="s">
        <v>85</v>
      </c>
      <c r="AR293" s="87">
        <v>0</v>
      </c>
      <c r="AS293" s="96" t="s">
        <v>74</v>
      </c>
      <c r="AT293" s="282">
        <v>16500000</v>
      </c>
      <c r="AU293" s="98">
        <f t="shared" si="23"/>
        <v>8067000</v>
      </c>
      <c r="AV293" s="241">
        <f t="shared" si="24"/>
        <v>0.67163267798265969</v>
      </c>
      <c r="AW293" s="140" t="s">
        <v>74</v>
      </c>
      <c r="AX293" s="88" t="s">
        <v>86</v>
      </c>
      <c r="AY293" s="43" t="s">
        <v>5916</v>
      </c>
      <c r="AZ293" s="85" t="s">
        <v>66</v>
      </c>
      <c r="BA293" s="85" t="s">
        <v>66</v>
      </c>
    </row>
    <row r="294" spans="2:53" x14ac:dyDescent="0.25">
      <c r="B294" s="85">
        <v>2024</v>
      </c>
      <c r="C294" s="85">
        <v>891780111</v>
      </c>
      <c r="D294" s="86" t="s">
        <v>64</v>
      </c>
      <c r="E294" s="44" t="s">
        <v>5915</v>
      </c>
      <c r="F294" s="54" t="s">
        <v>5914</v>
      </c>
      <c r="G294" s="196">
        <v>0</v>
      </c>
      <c r="H294" s="88" t="s">
        <v>72</v>
      </c>
      <c r="I294" s="86" t="s">
        <v>65</v>
      </c>
      <c r="J294" s="43" t="s">
        <v>5913</v>
      </c>
      <c r="K294" s="43">
        <v>12060000</v>
      </c>
      <c r="L294" s="85" t="s">
        <v>67</v>
      </c>
      <c r="M294" s="43" t="s">
        <v>5912</v>
      </c>
      <c r="N294" s="43">
        <v>1083042706</v>
      </c>
      <c r="O294" s="91">
        <v>13</v>
      </c>
      <c r="P294" s="140">
        <v>45302</v>
      </c>
      <c r="Q294" s="87">
        <v>4518689382</v>
      </c>
      <c r="R294" s="284">
        <v>45323</v>
      </c>
      <c r="S294" s="43">
        <v>12060000</v>
      </c>
      <c r="T294" s="88" t="s">
        <v>203</v>
      </c>
      <c r="U294" s="43">
        <v>85450705</v>
      </c>
      <c r="V294" s="43" t="s">
        <v>4638</v>
      </c>
      <c r="W294" s="284">
        <v>45323</v>
      </c>
      <c r="X294" s="284">
        <v>45323</v>
      </c>
      <c r="Y294" s="94" t="s">
        <v>74</v>
      </c>
      <c r="Z294" s="138">
        <v>45457</v>
      </c>
      <c r="AA294" s="54">
        <f t="shared" si="20"/>
        <v>134</v>
      </c>
      <c r="AB294" s="87">
        <v>0</v>
      </c>
      <c r="AC294" s="286">
        <v>0</v>
      </c>
      <c r="AD294" s="87">
        <v>0</v>
      </c>
      <c r="AE294" s="140" t="s">
        <v>74</v>
      </c>
      <c r="AF294" s="54">
        <f t="shared" si="21"/>
        <v>0</v>
      </c>
      <c r="AG294" s="87">
        <v>0</v>
      </c>
      <c r="AH294" s="87">
        <v>0</v>
      </c>
      <c r="AI294" s="140" t="s">
        <v>74</v>
      </c>
      <c r="AJ294" s="88">
        <v>0</v>
      </c>
      <c r="AK294" s="92" t="s">
        <v>74</v>
      </c>
      <c r="AL294" s="92" t="s">
        <v>74</v>
      </c>
      <c r="AM294" s="54">
        <f t="shared" si="22"/>
        <v>0</v>
      </c>
      <c r="AN294" s="54">
        <f>+K294+AC294-AH294</f>
        <v>12060000</v>
      </c>
      <c r="AO294" s="88" t="s">
        <v>66</v>
      </c>
      <c r="AP294" s="43">
        <v>12060000</v>
      </c>
      <c r="AQ294" s="88" t="s">
        <v>85</v>
      </c>
      <c r="AR294" s="87">
        <v>0</v>
      </c>
      <c r="AS294" s="96" t="s">
        <v>74</v>
      </c>
      <c r="AT294" s="282">
        <v>8100000</v>
      </c>
      <c r="AU294" s="98">
        <f t="shared" si="23"/>
        <v>3960000</v>
      </c>
      <c r="AV294" s="241">
        <f t="shared" si="24"/>
        <v>0.67164179104477617</v>
      </c>
      <c r="AW294" s="140" t="s">
        <v>74</v>
      </c>
      <c r="AX294" s="88" t="s">
        <v>86</v>
      </c>
      <c r="AY294" s="43" t="s">
        <v>5911</v>
      </c>
      <c r="AZ294" s="85" t="s">
        <v>66</v>
      </c>
      <c r="BA294" s="85" t="s">
        <v>66</v>
      </c>
    </row>
    <row r="295" spans="2:53" x14ac:dyDescent="0.25">
      <c r="B295" s="85">
        <v>2024</v>
      </c>
      <c r="C295" s="85">
        <v>891780111</v>
      </c>
      <c r="D295" s="86" t="s">
        <v>64</v>
      </c>
      <c r="E295" s="44" t="s">
        <v>5910</v>
      </c>
      <c r="F295" s="54" t="s">
        <v>5909</v>
      </c>
      <c r="G295" s="196">
        <v>0</v>
      </c>
      <c r="H295" s="88" t="s">
        <v>72</v>
      </c>
      <c r="I295" s="86" t="s">
        <v>2705</v>
      </c>
      <c r="J295" s="43" t="s">
        <v>5908</v>
      </c>
      <c r="K295" s="43">
        <v>6600000</v>
      </c>
      <c r="L295" s="85" t="s">
        <v>67</v>
      </c>
      <c r="M295" s="43" t="s">
        <v>4121</v>
      </c>
      <c r="N295" s="43">
        <v>1042457246</v>
      </c>
      <c r="O295" s="91">
        <v>170</v>
      </c>
      <c r="P295" s="284">
        <v>45320</v>
      </c>
      <c r="Q295" s="43">
        <v>165200000</v>
      </c>
      <c r="R295" s="284">
        <v>45323</v>
      </c>
      <c r="S295" s="43">
        <v>6600000</v>
      </c>
      <c r="T295" s="88" t="s">
        <v>203</v>
      </c>
      <c r="U295" s="43">
        <v>36559959</v>
      </c>
      <c r="V295" s="43" t="s">
        <v>3512</v>
      </c>
      <c r="W295" s="284">
        <v>45323</v>
      </c>
      <c r="X295" s="284">
        <v>45323</v>
      </c>
      <c r="Y295" s="94" t="s">
        <v>74</v>
      </c>
      <c r="Z295" s="138">
        <v>45382</v>
      </c>
      <c r="AA295" s="54">
        <f t="shared" si="20"/>
        <v>59</v>
      </c>
      <c r="AB295" s="87">
        <v>0</v>
      </c>
      <c r="AC295" s="286">
        <v>0</v>
      </c>
      <c r="AD295" s="87">
        <v>0</v>
      </c>
      <c r="AE295" s="140" t="s">
        <v>74</v>
      </c>
      <c r="AF295" s="54">
        <f t="shared" si="21"/>
        <v>0</v>
      </c>
      <c r="AG295" s="87">
        <v>0</v>
      </c>
      <c r="AH295" s="87">
        <v>0</v>
      </c>
      <c r="AI295" s="140" t="s">
        <v>74</v>
      </c>
      <c r="AJ295" s="88">
        <v>0</v>
      </c>
      <c r="AK295" s="92" t="s">
        <v>74</v>
      </c>
      <c r="AL295" s="92" t="s">
        <v>74</v>
      </c>
      <c r="AM295" s="54">
        <f t="shared" si="22"/>
        <v>0</v>
      </c>
      <c r="AN295" s="54">
        <f>+K295+AC295-AH295</f>
        <v>6600000</v>
      </c>
      <c r="AO295" s="88" t="s">
        <v>85</v>
      </c>
      <c r="AP295" s="43">
        <v>0</v>
      </c>
      <c r="AQ295" s="88" t="s">
        <v>85</v>
      </c>
      <c r="AR295" s="87">
        <v>0</v>
      </c>
      <c r="AS295" s="96" t="s">
        <v>74</v>
      </c>
      <c r="AT295" s="282">
        <v>6600000</v>
      </c>
      <c r="AU295" s="98">
        <f t="shared" si="23"/>
        <v>0</v>
      </c>
      <c r="AV295" s="241">
        <f t="shared" si="24"/>
        <v>1</v>
      </c>
      <c r="AW295" s="140" t="s">
        <v>74</v>
      </c>
      <c r="AX295" s="88" t="s">
        <v>156</v>
      </c>
      <c r="AY295" s="43" t="s">
        <v>5907</v>
      </c>
      <c r="AZ295" s="85" t="s">
        <v>66</v>
      </c>
      <c r="BA295" s="85" t="s">
        <v>66</v>
      </c>
    </row>
    <row r="296" spans="2:53" x14ac:dyDescent="0.25">
      <c r="B296" s="85">
        <v>2024</v>
      </c>
      <c r="C296" s="85">
        <v>891780111</v>
      </c>
      <c r="D296" s="86" t="s">
        <v>64</v>
      </c>
      <c r="E296" s="44" t="s">
        <v>5906</v>
      </c>
      <c r="F296" s="54" t="s">
        <v>5905</v>
      </c>
      <c r="G296" s="196">
        <v>0</v>
      </c>
      <c r="H296" s="88" t="s">
        <v>72</v>
      </c>
      <c r="I296" s="86" t="s">
        <v>2705</v>
      </c>
      <c r="J296" s="43" t="s">
        <v>5904</v>
      </c>
      <c r="K296" s="43">
        <v>21000000</v>
      </c>
      <c r="L296" s="85" t="s">
        <v>67</v>
      </c>
      <c r="M296" s="43" t="s">
        <v>4087</v>
      </c>
      <c r="N296" s="43">
        <v>1091662627</v>
      </c>
      <c r="O296" s="91">
        <v>170</v>
      </c>
      <c r="P296" s="284">
        <v>45320</v>
      </c>
      <c r="Q296" s="43">
        <v>165200000</v>
      </c>
      <c r="R296" s="284">
        <v>45323</v>
      </c>
      <c r="S296" s="43">
        <v>21000000</v>
      </c>
      <c r="T296" s="88" t="s">
        <v>203</v>
      </c>
      <c r="U296" s="43">
        <v>36559959</v>
      </c>
      <c r="V296" s="43" t="s">
        <v>3512</v>
      </c>
      <c r="W296" s="284">
        <v>45323</v>
      </c>
      <c r="X296" s="284">
        <v>45323</v>
      </c>
      <c r="Y296" s="94" t="s">
        <v>74</v>
      </c>
      <c r="Z296" s="138">
        <v>45382</v>
      </c>
      <c r="AA296" s="54">
        <f t="shared" si="20"/>
        <v>59</v>
      </c>
      <c r="AB296" s="87">
        <v>0</v>
      </c>
      <c r="AC296" s="286">
        <v>0</v>
      </c>
      <c r="AD296" s="87">
        <v>0</v>
      </c>
      <c r="AE296" s="140" t="s">
        <v>74</v>
      </c>
      <c r="AF296" s="54">
        <f t="shared" si="21"/>
        <v>0</v>
      </c>
      <c r="AG296" s="87">
        <v>0</v>
      </c>
      <c r="AH296" s="87">
        <v>0</v>
      </c>
      <c r="AI296" s="140" t="s">
        <v>74</v>
      </c>
      <c r="AJ296" s="88">
        <v>0</v>
      </c>
      <c r="AK296" s="92" t="s">
        <v>74</v>
      </c>
      <c r="AL296" s="92" t="s">
        <v>74</v>
      </c>
      <c r="AM296" s="54">
        <f t="shared" si="22"/>
        <v>0</v>
      </c>
      <c r="AN296" s="54">
        <f>+K296+AC296-AH296</f>
        <v>21000000</v>
      </c>
      <c r="AO296" s="88" t="s">
        <v>85</v>
      </c>
      <c r="AP296" s="43">
        <v>0</v>
      </c>
      <c r="AQ296" s="88" t="s">
        <v>85</v>
      </c>
      <c r="AR296" s="87">
        <v>0</v>
      </c>
      <c r="AS296" s="96" t="s">
        <v>74</v>
      </c>
      <c r="AT296" s="282">
        <v>21000000</v>
      </c>
      <c r="AU296" s="98">
        <f t="shared" si="23"/>
        <v>0</v>
      </c>
      <c r="AV296" s="241">
        <f t="shared" si="24"/>
        <v>1</v>
      </c>
      <c r="AW296" s="140" t="s">
        <v>74</v>
      </c>
      <c r="AX296" s="88" t="s">
        <v>156</v>
      </c>
      <c r="AY296" s="43" t="s">
        <v>5903</v>
      </c>
      <c r="AZ296" s="85" t="s">
        <v>66</v>
      </c>
      <c r="BA296" s="85" t="s">
        <v>66</v>
      </c>
    </row>
    <row r="297" spans="2:53" x14ac:dyDescent="0.25">
      <c r="B297" s="85">
        <v>2024</v>
      </c>
      <c r="C297" s="85">
        <v>891780111</v>
      </c>
      <c r="D297" s="86" t="s">
        <v>64</v>
      </c>
      <c r="E297" s="44" t="s">
        <v>5902</v>
      </c>
      <c r="F297" s="54" t="s">
        <v>5901</v>
      </c>
      <c r="G297" s="196">
        <v>0</v>
      </c>
      <c r="H297" s="88" t="s">
        <v>72</v>
      </c>
      <c r="I297" s="86" t="s">
        <v>65</v>
      </c>
      <c r="J297" s="43" t="s">
        <v>5900</v>
      </c>
      <c r="K297" s="43">
        <v>9380000</v>
      </c>
      <c r="L297" s="85" t="s">
        <v>67</v>
      </c>
      <c r="M297" s="43" t="s">
        <v>5899</v>
      </c>
      <c r="N297" s="43">
        <v>1148705492</v>
      </c>
      <c r="O297" s="91">
        <v>14</v>
      </c>
      <c r="P297" s="284">
        <v>45302</v>
      </c>
      <c r="Q297" s="43">
        <v>2126349000</v>
      </c>
      <c r="R297" s="284">
        <v>45323</v>
      </c>
      <c r="S297" s="43">
        <v>9380000</v>
      </c>
      <c r="T297" s="88" t="s">
        <v>203</v>
      </c>
      <c r="U297" s="43">
        <v>93400727</v>
      </c>
      <c r="V297" s="43" t="s">
        <v>4334</v>
      </c>
      <c r="W297" s="284">
        <v>45323</v>
      </c>
      <c r="X297" s="284">
        <v>45323</v>
      </c>
      <c r="Y297" s="94" t="s">
        <v>74</v>
      </c>
      <c r="Z297" s="138">
        <v>45457</v>
      </c>
      <c r="AA297" s="54">
        <f t="shared" si="20"/>
        <v>134</v>
      </c>
      <c r="AB297" s="87">
        <v>0</v>
      </c>
      <c r="AC297" s="286">
        <v>0</v>
      </c>
      <c r="AD297" s="87">
        <v>0</v>
      </c>
      <c r="AE297" s="140" t="s">
        <v>74</v>
      </c>
      <c r="AF297" s="54">
        <f t="shared" si="21"/>
        <v>0</v>
      </c>
      <c r="AG297" s="87">
        <v>0</v>
      </c>
      <c r="AH297" s="87">
        <v>0</v>
      </c>
      <c r="AI297" s="140" t="s">
        <v>74</v>
      </c>
      <c r="AJ297" s="88">
        <v>0</v>
      </c>
      <c r="AK297" s="92" t="s">
        <v>74</v>
      </c>
      <c r="AL297" s="92" t="s">
        <v>74</v>
      </c>
      <c r="AM297" s="54">
        <f t="shared" si="22"/>
        <v>0</v>
      </c>
      <c r="AN297" s="54">
        <f>+K297+AC297-AH297</f>
        <v>9380000</v>
      </c>
      <c r="AO297" s="88" t="s">
        <v>66</v>
      </c>
      <c r="AP297" s="43">
        <v>9380000</v>
      </c>
      <c r="AQ297" s="88" t="s">
        <v>85</v>
      </c>
      <c r="AR297" s="87">
        <v>0</v>
      </c>
      <c r="AS297" s="96" t="s">
        <v>74</v>
      </c>
      <c r="AT297" s="282">
        <v>6300000</v>
      </c>
      <c r="AU297" s="98">
        <f t="shared" si="23"/>
        <v>3080000</v>
      </c>
      <c r="AV297" s="241">
        <f t="shared" si="24"/>
        <v>0.67164179104477617</v>
      </c>
      <c r="AW297" s="140" t="s">
        <v>74</v>
      </c>
      <c r="AX297" s="88" t="s">
        <v>86</v>
      </c>
      <c r="AY297" s="288" t="s">
        <v>5898</v>
      </c>
      <c r="AZ297" s="85" t="s">
        <v>66</v>
      </c>
      <c r="BA297" s="85" t="s">
        <v>66</v>
      </c>
    </row>
    <row r="298" spans="2:53" x14ac:dyDescent="0.25">
      <c r="B298" s="85">
        <v>2024</v>
      </c>
      <c r="C298" s="85">
        <v>891780111</v>
      </c>
      <c r="D298" s="86" t="s">
        <v>64</v>
      </c>
      <c r="E298" s="44" t="s">
        <v>5897</v>
      </c>
      <c r="F298" s="54" t="s">
        <v>5896</v>
      </c>
      <c r="G298" s="196">
        <v>0</v>
      </c>
      <c r="H298" s="88" t="s">
        <v>72</v>
      </c>
      <c r="I298" s="86" t="s">
        <v>65</v>
      </c>
      <c r="J298" s="43" t="s">
        <v>5895</v>
      </c>
      <c r="K298" s="43">
        <v>11167000</v>
      </c>
      <c r="L298" s="85" t="s">
        <v>67</v>
      </c>
      <c r="M298" s="43" t="s">
        <v>5894</v>
      </c>
      <c r="N298" s="43">
        <v>1082992511</v>
      </c>
      <c r="O298" s="91">
        <v>14</v>
      </c>
      <c r="P298" s="284">
        <v>45302</v>
      </c>
      <c r="Q298" s="43">
        <v>2126349000</v>
      </c>
      <c r="R298" s="284">
        <v>45323</v>
      </c>
      <c r="S298" s="43">
        <v>11167000</v>
      </c>
      <c r="T298" s="88" t="s">
        <v>203</v>
      </c>
      <c r="U298" s="43">
        <v>1082868728</v>
      </c>
      <c r="V298" s="43" t="s">
        <v>5342</v>
      </c>
      <c r="W298" s="284">
        <v>45323</v>
      </c>
      <c r="X298" s="284">
        <v>45323</v>
      </c>
      <c r="Y298" s="94" t="s">
        <v>74</v>
      </c>
      <c r="Z298" s="138">
        <v>45457</v>
      </c>
      <c r="AA298" s="54">
        <f t="shared" si="20"/>
        <v>134</v>
      </c>
      <c r="AB298" s="87">
        <v>0</v>
      </c>
      <c r="AC298" s="286">
        <v>0</v>
      </c>
      <c r="AD298" s="87">
        <v>0</v>
      </c>
      <c r="AE298" s="140" t="s">
        <v>74</v>
      </c>
      <c r="AF298" s="54">
        <f t="shared" si="21"/>
        <v>0</v>
      </c>
      <c r="AG298" s="87">
        <v>0</v>
      </c>
      <c r="AH298" s="87">
        <v>0</v>
      </c>
      <c r="AI298" s="140" t="s">
        <v>74</v>
      </c>
      <c r="AJ298" s="88">
        <v>0</v>
      </c>
      <c r="AK298" s="92" t="s">
        <v>74</v>
      </c>
      <c r="AL298" s="92" t="s">
        <v>74</v>
      </c>
      <c r="AM298" s="54">
        <f t="shared" si="22"/>
        <v>0</v>
      </c>
      <c r="AN298" s="54">
        <f>+K298+AC298-AH298</f>
        <v>11167000</v>
      </c>
      <c r="AO298" s="88" t="s">
        <v>66</v>
      </c>
      <c r="AP298" s="43">
        <v>11167000</v>
      </c>
      <c r="AQ298" s="88" t="s">
        <v>85</v>
      </c>
      <c r="AR298" s="87">
        <v>0</v>
      </c>
      <c r="AS298" s="96" t="s">
        <v>74</v>
      </c>
      <c r="AT298" s="282">
        <v>7500000</v>
      </c>
      <c r="AU298" s="98">
        <f t="shared" si="23"/>
        <v>3667000</v>
      </c>
      <c r="AV298" s="241">
        <f t="shared" si="24"/>
        <v>0.67162174263454821</v>
      </c>
      <c r="AW298" s="140" t="s">
        <v>74</v>
      </c>
      <c r="AX298" s="88" t="s">
        <v>86</v>
      </c>
      <c r="AY298" s="43" t="s">
        <v>5893</v>
      </c>
      <c r="AZ298" s="85" t="s">
        <v>66</v>
      </c>
      <c r="BA298" s="85" t="s">
        <v>66</v>
      </c>
    </row>
    <row r="299" spans="2:53" x14ac:dyDescent="0.25">
      <c r="B299" s="85">
        <v>2024</v>
      </c>
      <c r="C299" s="85">
        <v>891780111</v>
      </c>
      <c r="D299" s="86" t="s">
        <v>64</v>
      </c>
      <c r="E299" s="44" t="s">
        <v>5892</v>
      </c>
      <c r="F299" s="54" t="s">
        <v>5891</v>
      </c>
      <c r="G299" s="196">
        <v>0</v>
      </c>
      <c r="H299" s="88" t="s">
        <v>72</v>
      </c>
      <c r="I299" s="86" t="s">
        <v>65</v>
      </c>
      <c r="J299" s="43" t="s">
        <v>5890</v>
      </c>
      <c r="K299" s="43">
        <v>16080000</v>
      </c>
      <c r="L299" s="85" t="s">
        <v>67</v>
      </c>
      <c r="M299" s="43" t="s">
        <v>5889</v>
      </c>
      <c r="N299" s="43">
        <v>57434436</v>
      </c>
      <c r="O299" s="91">
        <v>13</v>
      </c>
      <c r="P299" s="140">
        <v>45302</v>
      </c>
      <c r="Q299" s="87">
        <v>4518689382</v>
      </c>
      <c r="R299" s="284">
        <v>45323</v>
      </c>
      <c r="S299" s="43">
        <v>16080000</v>
      </c>
      <c r="T299" s="88" t="s">
        <v>203</v>
      </c>
      <c r="U299" s="43">
        <v>12621405</v>
      </c>
      <c r="V299" s="43" t="s">
        <v>5449</v>
      </c>
      <c r="W299" s="284">
        <v>45323</v>
      </c>
      <c r="X299" s="284">
        <v>45323</v>
      </c>
      <c r="Y299" s="94" t="s">
        <v>74</v>
      </c>
      <c r="Z299" s="138">
        <v>45457</v>
      </c>
      <c r="AA299" s="54">
        <f t="shared" si="20"/>
        <v>134</v>
      </c>
      <c r="AB299" s="87">
        <v>0</v>
      </c>
      <c r="AC299" s="286">
        <v>0</v>
      </c>
      <c r="AD299" s="87">
        <v>0</v>
      </c>
      <c r="AE299" s="140" t="s">
        <v>74</v>
      </c>
      <c r="AF299" s="54">
        <f t="shared" si="21"/>
        <v>0</v>
      </c>
      <c r="AG299" s="87">
        <v>0</v>
      </c>
      <c r="AH299" s="87">
        <v>0</v>
      </c>
      <c r="AI299" s="140" t="s">
        <v>74</v>
      </c>
      <c r="AJ299" s="88">
        <v>0</v>
      </c>
      <c r="AK299" s="92" t="s">
        <v>74</v>
      </c>
      <c r="AL299" s="92" t="s">
        <v>74</v>
      </c>
      <c r="AM299" s="54">
        <f t="shared" si="22"/>
        <v>0</v>
      </c>
      <c r="AN299" s="54">
        <f>+K299+AC299-AH299</f>
        <v>16080000</v>
      </c>
      <c r="AO299" s="88" t="s">
        <v>66</v>
      </c>
      <c r="AP299" s="43">
        <v>16080000</v>
      </c>
      <c r="AQ299" s="88" t="s">
        <v>85</v>
      </c>
      <c r="AR299" s="87">
        <v>0</v>
      </c>
      <c r="AS299" s="96" t="s">
        <v>74</v>
      </c>
      <c r="AT299" s="282">
        <v>10800000</v>
      </c>
      <c r="AU299" s="98">
        <f t="shared" si="23"/>
        <v>5280000</v>
      </c>
      <c r="AV299" s="241">
        <f t="shared" si="24"/>
        <v>0.67164179104477617</v>
      </c>
      <c r="AW299" s="140" t="s">
        <v>74</v>
      </c>
      <c r="AX299" s="88" t="s">
        <v>86</v>
      </c>
      <c r="AY299" s="43" t="s">
        <v>5888</v>
      </c>
      <c r="AZ299" s="85" t="s">
        <v>66</v>
      </c>
      <c r="BA299" s="85" t="s">
        <v>66</v>
      </c>
    </row>
    <row r="300" spans="2:53" x14ac:dyDescent="0.25">
      <c r="B300" s="85">
        <v>2024</v>
      </c>
      <c r="C300" s="85">
        <v>891780111</v>
      </c>
      <c r="D300" s="86" t="s">
        <v>64</v>
      </c>
      <c r="E300" s="44" t="s">
        <v>5887</v>
      </c>
      <c r="F300" s="54" t="s">
        <v>5886</v>
      </c>
      <c r="G300" s="196">
        <v>0</v>
      </c>
      <c r="H300" s="88" t="s">
        <v>72</v>
      </c>
      <c r="I300" s="86" t="s">
        <v>65</v>
      </c>
      <c r="J300" s="43" t="s">
        <v>5844</v>
      </c>
      <c r="K300" s="43">
        <v>17420000</v>
      </c>
      <c r="L300" s="85" t="s">
        <v>67</v>
      </c>
      <c r="M300" s="43" t="s">
        <v>5885</v>
      </c>
      <c r="N300" s="43">
        <v>1083553861</v>
      </c>
      <c r="O300" s="91">
        <v>13</v>
      </c>
      <c r="P300" s="140">
        <v>45302</v>
      </c>
      <c r="Q300" s="87">
        <v>4518689382</v>
      </c>
      <c r="R300" s="284">
        <v>45323</v>
      </c>
      <c r="S300" s="43">
        <v>17420000</v>
      </c>
      <c r="T300" s="88" t="s">
        <v>203</v>
      </c>
      <c r="U300" s="43">
        <v>1082964146</v>
      </c>
      <c r="V300" s="43" t="s">
        <v>4056</v>
      </c>
      <c r="W300" s="284">
        <v>45323</v>
      </c>
      <c r="X300" s="284">
        <v>45323</v>
      </c>
      <c r="Y300" s="94" t="s">
        <v>74</v>
      </c>
      <c r="Z300" s="138">
        <v>45457</v>
      </c>
      <c r="AA300" s="54">
        <f t="shared" si="20"/>
        <v>134</v>
      </c>
      <c r="AB300" s="87">
        <v>0</v>
      </c>
      <c r="AC300" s="286">
        <v>0</v>
      </c>
      <c r="AD300" s="87">
        <v>0</v>
      </c>
      <c r="AE300" s="140" t="s">
        <v>74</v>
      </c>
      <c r="AF300" s="54">
        <f t="shared" si="21"/>
        <v>0</v>
      </c>
      <c r="AG300" s="87">
        <v>0</v>
      </c>
      <c r="AH300" s="87">
        <v>0</v>
      </c>
      <c r="AI300" s="140" t="s">
        <v>74</v>
      </c>
      <c r="AJ300" s="88">
        <v>0</v>
      </c>
      <c r="AK300" s="92" t="s">
        <v>74</v>
      </c>
      <c r="AL300" s="92" t="s">
        <v>74</v>
      </c>
      <c r="AM300" s="54">
        <f t="shared" si="22"/>
        <v>0</v>
      </c>
      <c r="AN300" s="54">
        <f>+K300+AC300-AH300</f>
        <v>17420000</v>
      </c>
      <c r="AO300" s="88" t="s">
        <v>66</v>
      </c>
      <c r="AP300" s="43">
        <v>17420000</v>
      </c>
      <c r="AQ300" s="88" t="s">
        <v>85</v>
      </c>
      <c r="AR300" s="87">
        <v>0</v>
      </c>
      <c r="AS300" s="96" t="s">
        <v>74</v>
      </c>
      <c r="AT300" s="282">
        <v>11700000</v>
      </c>
      <c r="AU300" s="98">
        <f t="shared" si="23"/>
        <v>5720000</v>
      </c>
      <c r="AV300" s="241">
        <f t="shared" si="24"/>
        <v>0.67164179104477617</v>
      </c>
      <c r="AW300" s="140" t="s">
        <v>74</v>
      </c>
      <c r="AX300" s="88" t="s">
        <v>86</v>
      </c>
      <c r="AY300" s="43" t="s">
        <v>5884</v>
      </c>
      <c r="AZ300" s="85" t="s">
        <v>66</v>
      </c>
      <c r="BA300" s="85" t="s">
        <v>66</v>
      </c>
    </row>
    <row r="301" spans="2:53" x14ac:dyDescent="0.25">
      <c r="B301" s="85">
        <v>2024</v>
      </c>
      <c r="C301" s="85">
        <v>891780111</v>
      </c>
      <c r="D301" s="86" t="s">
        <v>64</v>
      </c>
      <c r="E301" s="44" t="s">
        <v>5883</v>
      </c>
      <c r="F301" s="54" t="s">
        <v>5882</v>
      </c>
      <c r="G301" s="196">
        <v>0</v>
      </c>
      <c r="H301" s="88" t="s">
        <v>72</v>
      </c>
      <c r="I301" s="86" t="s">
        <v>65</v>
      </c>
      <c r="J301" s="43" t="s">
        <v>5866</v>
      </c>
      <c r="K301" s="43">
        <v>14740000</v>
      </c>
      <c r="L301" s="85" t="s">
        <v>67</v>
      </c>
      <c r="M301" s="43" t="s">
        <v>5881</v>
      </c>
      <c r="N301" s="43">
        <v>1004360507</v>
      </c>
      <c r="O301" s="91">
        <v>13</v>
      </c>
      <c r="P301" s="140">
        <v>45302</v>
      </c>
      <c r="Q301" s="87">
        <v>4518689382</v>
      </c>
      <c r="R301" s="284">
        <v>45323</v>
      </c>
      <c r="S301" s="43">
        <v>14740000</v>
      </c>
      <c r="T301" s="88" t="s">
        <v>203</v>
      </c>
      <c r="U301" s="43">
        <v>1082964146</v>
      </c>
      <c r="V301" s="43" t="s">
        <v>4056</v>
      </c>
      <c r="W301" s="284">
        <v>45323</v>
      </c>
      <c r="X301" s="284">
        <v>45323</v>
      </c>
      <c r="Y301" s="94" t="s">
        <v>74</v>
      </c>
      <c r="Z301" s="138">
        <v>45457</v>
      </c>
      <c r="AA301" s="54">
        <f t="shared" si="20"/>
        <v>134</v>
      </c>
      <c r="AB301" s="87">
        <v>0</v>
      </c>
      <c r="AC301" s="286">
        <v>0</v>
      </c>
      <c r="AD301" s="87">
        <v>0</v>
      </c>
      <c r="AE301" s="140" t="s">
        <v>74</v>
      </c>
      <c r="AF301" s="54">
        <f t="shared" si="21"/>
        <v>0</v>
      </c>
      <c r="AG301" s="87">
        <v>0</v>
      </c>
      <c r="AH301" s="87">
        <v>0</v>
      </c>
      <c r="AI301" s="140" t="s">
        <v>74</v>
      </c>
      <c r="AJ301" s="88">
        <v>0</v>
      </c>
      <c r="AK301" s="92" t="s">
        <v>74</v>
      </c>
      <c r="AL301" s="92" t="s">
        <v>74</v>
      </c>
      <c r="AM301" s="54">
        <f t="shared" si="22"/>
        <v>0</v>
      </c>
      <c r="AN301" s="54">
        <f>+K301+AC301-AH301</f>
        <v>14740000</v>
      </c>
      <c r="AO301" s="88" t="s">
        <v>66</v>
      </c>
      <c r="AP301" s="43">
        <v>14740000</v>
      </c>
      <c r="AQ301" s="88" t="s">
        <v>85</v>
      </c>
      <c r="AR301" s="87">
        <v>0</v>
      </c>
      <c r="AS301" s="96" t="s">
        <v>74</v>
      </c>
      <c r="AT301" s="282">
        <v>9900000</v>
      </c>
      <c r="AU301" s="98">
        <f t="shared" si="23"/>
        <v>4840000</v>
      </c>
      <c r="AV301" s="241">
        <f t="shared" si="24"/>
        <v>0.67164179104477617</v>
      </c>
      <c r="AW301" s="140" t="s">
        <v>74</v>
      </c>
      <c r="AX301" s="88" t="s">
        <v>86</v>
      </c>
      <c r="AY301" s="43" t="s">
        <v>5880</v>
      </c>
      <c r="AZ301" s="85" t="s">
        <v>66</v>
      </c>
      <c r="BA301" s="85" t="s">
        <v>66</v>
      </c>
    </row>
    <row r="302" spans="2:53" x14ac:dyDescent="0.25">
      <c r="B302" s="85">
        <v>2024</v>
      </c>
      <c r="C302" s="85">
        <v>891780111</v>
      </c>
      <c r="D302" s="86" t="s">
        <v>64</v>
      </c>
      <c r="E302" s="44" t="s">
        <v>5879</v>
      </c>
      <c r="F302" s="54" t="s">
        <v>5878</v>
      </c>
      <c r="G302" s="196">
        <v>0</v>
      </c>
      <c r="H302" s="88" t="s">
        <v>72</v>
      </c>
      <c r="I302" s="86" t="s">
        <v>2705</v>
      </c>
      <c r="J302" s="43" t="s">
        <v>5877</v>
      </c>
      <c r="K302" s="43">
        <v>11900000</v>
      </c>
      <c r="L302" s="85" t="s">
        <v>67</v>
      </c>
      <c r="M302" s="43" t="s">
        <v>4077</v>
      </c>
      <c r="N302" s="43">
        <v>7602635</v>
      </c>
      <c r="O302" s="91">
        <v>170</v>
      </c>
      <c r="P302" s="284">
        <v>45320</v>
      </c>
      <c r="Q302" s="43">
        <v>165200000</v>
      </c>
      <c r="R302" s="284">
        <v>45323</v>
      </c>
      <c r="S302" s="43">
        <v>11900000</v>
      </c>
      <c r="T302" s="88" t="s">
        <v>203</v>
      </c>
      <c r="U302" s="43">
        <v>36559959</v>
      </c>
      <c r="V302" s="43" t="s">
        <v>3512</v>
      </c>
      <c r="W302" s="284">
        <v>45323</v>
      </c>
      <c r="X302" s="284">
        <v>45323</v>
      </c>
      <c r="Y302" s="94" t="s">
        <v>74</v>
      </c>
      <c r="Z302" s="138">
        <v>45382</v>
      </c>
      <c r="AA302" s="54">
        <f t="shared" si="20"/>
        <v>59</v>
      </c>
      <c r="AB302" s="87">
        <v>0</v>
      </c>
      <c r="AC302" s="286">
        <v>0</v>
      </c>
      <c r="AD302" s="87">
        <v>0</v>
      </c>
      <c r="AE302" s="140" t="s">
        <v>74</v>
      </c>
      <c r="AF302" s="54">
        <f t="shared" si="21"/>
        <v>0</v>
      </c>
      <c r="AG302" s="87">
        <v>0</v>
      </c>
      <c r="AH302" s="87">
        <v>0</v>
      </c>
      <c r="AI302" s="140" t="s">
        <v>74</v>
      </c>
      <c r="AJ302" s="88">
        <v>0</v>
      </c>
      <c r="AK302" s="92" t="s">
        <v>74</v>
      </c>
      <c r="AL302" s="92" t="s">
        <v>74</v>
      </c>
      <c r="AM302" s="54">
        <f t="shared" si="22"/>
        <v>0</v>
      </c>
      <c r="AN302" s="54">
        <f>+K302+AC302-AH302</f>
        <v>11900000</v>
      </c>
      <c r="AO302" s="88" t="s">
        <v>85</v>
      </c>
      <c r="AP302" s="43">
        <v>0</v>
      </c>
      <c r="AQ302" s="88" t="s">
        <v>85</v>
      </c>
      <c r="AR302" s="87">
        <v>0</v>
      </c>
      <c r="AS302" s="96" t="s">
        <v>74</v>
      </c>
      <c r="AT302" s="282">
        <v>11900000</v>
      </c>
      <c r="AU302" s="98">
        <f t="shared" si="23"/>
        <v>0</v>
      </c>
      <c r="AV302" s="241">
        <f t="shared" si="24"/>
        <v>1</v>
      </c>
      <c r="AW302" s="140" t="s">
        <v>74</v>
      </c>
      <c r="AX302" s="88" t="s">
        <v>156</v>
      </c>
      <c r="AY302" s="43" t="s">
        <v>5876</v>
      </c>
      <c r="AZ302" s="85" t="s">
        <v>66</v>
      </c>
      <c r="BA302" s="85" t="s">
        <v>66</v>
      </c>
    </row>
    <row r="303" spans="2:53" x14ac:dyDescent="0.25">
      <c r="B303" s="85">
        <v>2024</v>
      </c>
      <c r="C303" s="85">
        <v>891780111</v>
      </c>
      <c r="D303" s="86" t="s">
        <v>64</v>
      </c>
      <c r="E303" s="44" t="s">
        <v>5875</v>
      </c>
      <c r="F303" s="54" t="s">
        <v>5874</v>
      </c>
      <c r="G303" s="196">
        <v>0</v>
      </c>
      <c r="H303" s="88" t="s">
        <v>72</v>
      </c>
      <c r="I303" s="86" t="s">
        <v>2705</v>
      </c>
      <c r="J303" s="43" t="s">
        <v>5870</v>
      </c>
      <c r="K303" s="43">
        <v>11900000</v>
      </c>
      <c r="L303" s="85" t="s">
        <v>67</v>
      </c>
      <c r="M303" s="43" t="s">
        <v>4082</v>
      </c>
      <c r="N303" s="43">
        <v>1083021767</v>
      </c>
      <c r="O303" s="91">
        <v>170</v>
      </c>
      <c r="P303" s="284">
        <v>45320</v>
      </c>
      <c r="Q303" s="43">
        <v>165200000</v>
      </c>
      <c r="R303" s="284">
        <v>45323</v>
      </c>
      <c r="S303" s="43">
        <v>11900000</v>
      </c>
      <c r="T303" s="88" t="s">
        <v>203</v>
      </c>
      <c r="U303" s="43">
        <v>36559959</v>
      </c>
      <c r="V303" s="43" t="s">
        <v>3512</v>
      </c>
      <c r="W303" s="284">
        <v>45323</v>
      </c>
      <c r="X303" s="284">
        <v>45323</v>
      </c>
      <c r="Y303" s="94" t="s">
        <v>74</v>
      </c>
      <c r="Z303" s="138">
        <v>45382</v>
      </c>
      <c r="AA303" s="54">
        <f t="shared" si="20"/>
        <v>59</v>
      </c>
      <c r="AB303" s="87">
        <v>0</v>
      </c>
      <c r="AC303" s="286">
        <v>0</v>
      </c>
      <c r="AD303" s="87">
        <v>0</v>
      </c>
      <c r="AE303" s="140" t="s">
        <v>74</v>
      </c>
      <c r="AF303" s="54">
        <f t="shared" si="21"/>
        <v>0</v>
      </c>
      <c r="AG303" s="87">
        <v>0</v>
      </c>
      <c r="AH303" s="87">
        <v>0</v>
      </c>
      <c r="AI303" s="140" t="s">
        <v>74</v>
      </c>
      <c r="AJ303" s="88">
        <v>0</v>
      </c>
      <c r="AK303" s="92" t="s">
        <v>74</v>
      </c>
      <c r="AL303" s="92" t="s">
        <v>74</v>
      </c>
      <c r="AM303" s="54">
        <f t="shared" si="22"/>
        <v>0</v>
      </c>
      <c r="AN303" s="54">
        <f>+K303+AC303-AH303</f>
        <v>11900000</v>
      </c>
      <c r="AO303" s="88" t="s">
        <v>85</v>
      </c>
      <c r="AP303" s="43">
        <v>0</v>
      </c>
      <c r="AQ303" s="88" t="s">
        <v>85</v>
      </c>
      <c r="AR303" s="87">
        <v>0</v>
      </c>
      <c r="AS303" s="96" t="s">
        <v>74</v>
      </c>
      <c r="AT303" s="282">
        <v>11900000</v>
      </c>
      <c r="AU303" s="98">
        <f t="shared" si="23"/>
        <v>0</v>
      </c>
      <c r="AV303" s="241">
        <f t="shared" si="24"/>
        <v>1</v>
      </c>
      <c r="AW303" s="140" t="s">
        <v>74</v>
      </c>
      <c r="AX303" s="88" t="s">
        <v>156</v>
      </c>
      <c r="AY303" s="43" t="s">
        <v>5873</v>
      </c>
      <c r="AZ303" s="85" t="s">
        <v>66</v>
      </c>
      <c r="BA303" s="85" t="s">
        <v>66</v>
      </c>
    </row>
    <row r="304" spans="2:53" x14ac:dyDescent="0.25">
      <c r="B304" s="85">
        <v>2024</v>
      </c>
      <c r="C304" s="85">
        <v>891780111</v>
      </c>
      <c r="D304" s="86" t="s">
        <v>64</v>
      </c>
      <c r="E304" s="44" t="s">
        <v>5872</v>
      </c>
      <c r="F304" s="54" t="s">
        <v>5871</v>
      </c>
      <c r="G304" s="196">
        <v>0</v>
      </c>
      <c r="H304" s="88" t="s">
        <v>72</v>
      </c>
      <c r="I304" s="86" t="s">
        <v>2705</v>
      </c>
      <c r="J304" s="43" t="s">
        <v>5870</v>
      </c>
      <c r="K304" s="43">
        <v>11900000</v>
      </c>
      <c r="L304" s="85" t="s">
        <v>67</v>
      </c>
      <c r="M304" s="43" t="s">
        <v>4116</v>
      </c>
      <c r="N304" s="43">
        <v>1083048377</v>
      </c>
      <c r="O304" s="91">
        <v>170</v>
      </c>
      <c r="P304" s="284">
        <v>45320</v>
      </c>
      <c r="Q304" s="43">
        <v>165200000</v>
      </c>
      <c r="R304" s="284">
        <v>45323</v>
      </c>
      <c r="S304" s="43">
        <v>11900000</v>
      </c>
      <c r="T304" s="88" t="s">
        <v>203</v>
      </c>
      <c r="U304" s="43">
        <v>36559959</v>
      </c>
      <c r="V304" s="43" t="s">
        <v>3512</v>
      </c>
      <c r="W304" s="284">
        <v>45323</v>
      </c>
      <c r="X304" s="284">
        <v>45323</v>
      </c>
      <c r="Y304" s="94" t="s">
        <v>74</v>
      </c>
      <c r="Z304" s="138">
        <v>45382</v>
      </c>
      <c r="AA304" s="54">
        <f t="shared" si="20"/>
        <v>59</v>
      </c>
      <c r="AB304" s="87">
        <v>0</v>
      </c>
      <c r="AC304" s="286">
        <v>0</v>
      </c>
      <c r="AD304" s="87">
        <v>0</v>
      </c>
      <c r="AE304" s="140" t="s">
        <v>74</v>
      </c>
      <c r="AF304" s="54">
        <f t="shared" si="21"/>
        <v>0</v>
      </c>
      <c r="AG304" s="87">
        <v>0</v>
      </c>
      <c r="AH304" s="87">
        <v>0</v>
      </c>
      <c r="AI304" s="140" t="s">
        <v>74</v>
      </c>
      <c r="AJ304" s="88">
        <v>0</v>
      </c>
      <c r="AK304" s="92" t="s">
        <v>74</v>
      </c>
      <c r="AL304" s="92" t="s">
        <v>74</v>
      </c>
      <c r="AM304" s="54">
        <f t="shared" si="22"/>
        <v>0</v>
      </c>
      <c r="AN304" s="54">
        <f>+K304+AC304-AH304</f>
        <v>11900000</v>
      </c>
      <c r="AO304" s="88" t="s">
        <v>85</v>
      </c>
      <c r="AP304" s="43">
        <v>0</v>
      </c>
      <c r="AQ304" s="88" t="s">
        <v>85</v>
      </c>
      <c r="AR304" s="87">
        <v>0</v>
      </c>
      <c r="AS304" s="96" t="s">
        <v>74</v>
      </c>
      <c r="AT304" s="282">
        <v>11900000</v>
      </c>
      <c r="AU304" s="98">
        <f t="shared" si="23"/>
        <v>0</v>
      </c>
      <c r="AV304" s="241">
        <f t="shared" si="24"/>
        <v>1</v>
      </c>
      <c r="AW304" s="140" t="s">
        <v>74</v>
      </c>
      <c r="AX304" s="88" t="s">
        <v>156</v>
      </c>
      <c r="AY304" s="43" t="s">
        <v>5869</v>
      </c>
      <c r="AZ304" s="85" t="s">
        <v>66</v>
      </c>
      <c r="BA304" s="85" t="s">
        <v>66</v>
      </c>
    </row>
    <row r="305" spans="2:53" x14ac:dyDescent="0.25">
      <c r="B305" s="85">
        <v>2024</v>
      </c>
      <c r="C305" s="85">
        <v>891780111</v>
      </c>
      <c r="D305" s="86" t="s">
        <v>64</v>
      </c>
      <c r="E305" s="44" t="s">
        <v>5868</v>
      </c>
      <c r="F305" s="54" t="s">
        <v>5867</v>
      </c>
      <c r="G305" s="196">
        <v>0</v>
      </c>
      <c r="H305" s="88" t="s">
        <v>72</v>
      </c>
      <c r="I305" s="86" t="s">
        <v>65</v>
      </c>
      <c r="J305" s="43" t="s">
        <v>5866</v>
      </c>
      <c r="K305" s="43">
        <v>18760000</v>
      </c>
      <c r="L305" s="85" t="s">
        <v>67</v>
      </c>
      <c r="M305" s="43" t="s">
        <v>5865</v>
      </c>
      <c r="N305" s="43">
        <v>1083000350</v>
      </c>
      <c r="O305" s="91">
        <v>13</v>
      </c>
      <c r="P305" s="140">
        <v>45302</v>
      </c>
      <c r="Q305" s="87">
        <v>4518689382</v>
      </c>
      <c r="R305" s="284">
        <v>45323</v>
      </c>
      <c r="S305" s="43">
        <v>18760000</v>
      </c>
      <c r="T305" s="88" t="s">
        <v>203</v>
      </c>
      <c r="U305" s="43">
        <v>1082964146</v>
      </c>
      <c r="V305" s="43" t="s">
        <v>4056</v>
      </c>
      <c r="W305" s="284">
        <v>45323</v>
      </c>
      <c r="X305" s="284">
        <v>45323</v>
      </c>
      <c r="Y305" s="94" t="s">
        <v>74</v>
      </c>
      <c r="Z305" s="138">
        <v>45457</v>
      </c>
      <c r="AA305" s="54">
        <f t="shared" si="20"/>
        <v>134</v>
      </c>
      <c r="AB305" s="87">
        <v>0</v>
      </c>
      <c r="AC305" s="286">
        <v>0</v>
      </c>
      <c r="AD305" s="87">
        <v>0</v>
      </c>
      <c r="AE305" s="140" t="s">
        <v>74</v>
      </c>
      <c r="AF305" s="54">
        <f t="shared" si="21"/>
        <v>0</v>
      </c>
      <c r="AG305" s="87">
        <v>0</v>
      </c>
      <c r="AH305" s="87">
        <v>0</v>
      </c>
      <c r="AI305" s="140" t="s">
        <v>74</v>
      </c>
      <c r="AJ305" s="88">
        <v>0</v>
      </c>
      <c r="AK305" s="92" t="s">
        <v>74</v>
      </c>
      <c r="AL305" s="92" t="s">
        <v>74</v>
      </c>
      <c r="AM305" s="54">
        <f t="shared" si="22"/>
        <v>0</v>
      </c>
      <c r="AN305" s="54">
        <f>+K305+AC305-AH305</f>
        <v>18760000</v>
      </c>
      <c r="AO305" s="88" t="s">
        <v>66</v>
      </c>
      <c r="AP305" s="43">
        <v>18760000</v>
      </c>
      <c r="AQ305" s="88" t="s">
        <v>85</v>
      </c>
      <c r="AR305" s="87">
        <v>0</v>
      </c>
      <c r="AS305" s="96" t="s">
        <v>74</v>
      </c>
      <c r="AT305" s="282">
        <v>12600000</v>
      </c>
      <c r="AU305" s="98">
        <f t="shared" si="23"/>
        <v>6160000</v>
      </c>
      <c r="AV305" s="241">
        <f t="shared" si="24"/>
        <v>0.67164179104477617</v>
      </c>
      <c r="AW305" s="140" t="s">
        <v>74</v>
      </c>
      <c r="AX305" s="88" t="s">
        <v>86</v>
      </c>
      <c r="AY305" s="43" t="s">
        <v>5864</v>
      </c>
      <c r="AZ305" s="85" t="s">
        <v>66</v>
      </c>
      <c r="BA305" s="85" t="s">
        <v>66</v>
      </c>
    </row>
    <row r="306" spans="2:53" x14ac:dyDescent="0.25">
      <c r="B306" s="85">
        <v>2024</v>
      </c>
      <c r="C306" s="85">
        <v>891780111</v>
      </c>
      <c r="D306" s="86" t="s">
        <v>64</v>
      </c>
      <c r="E306" s="44" t="s">
        <v>5863</v>
      </c>
      <c r="F306" s="54" t="s">
        <v>5862</v>
      </c>
      <c r="G306" s="196">
        <v>0</v>
      </c>
      <c r="H306" s="88" t="s">
        <v>72</v>
      </c>
      <c r="I306" s="86" t="s">
        <v>65</v>
      </c>
      <c r="J306" s="43" t="s">
        <v>5844</v>
      </c>
      <c r="K306" s="43">
        <v>20100000</v>
      </c>
      <c r="L306" s="85" t="s">
        <v>67</v>
      </c>
      <c r="M306" s="43" t="s">
        <v>5861</v>
      </c>
      <c r="N306" s="43">
        <v>1004188433</v>
      </c>
      <c r="O306" s="91">
        <v>13</v>
      </c>
      <c r="P306" s="140">
        <v>45302</v>
      </c>
      <c r="Q306" s="87">
        <v>4518689382</v>
      </c>
      <c r="R306" s="284">
        <v>45323</v>
      </c>
      <c r="S306" s="43">
        <v>20100000</v>
      </c>
      <c r="T306" s="88" t="s">
        <v>203</v>
      </c>
      <c r="U306" s="43">
        <v>1082964146</v>
      </c>
      <c r="V306" s="43" t="s">
        <v>4056</v>
      </c>
      <c r="W306" s="284">
        <v>45323</v>
      </c>
      <c r="X306" s="284">
        <v>45323</v>
      </c>
      <c r="Y306" s="94" t="s">
        <v>74</v>
      </c>
      <c r="Z306" s="138">
        <v>45457</v>
      </c>
      <c r="AA306" s="54">
        <f t="shared" si="20"/>
        <v>134</v>
      </c>
      <c r="AB306" s="87">
        <v>0</v>
      </c>
      <c r="AC306" s="286">
        <v>0</v>
      </c>
      <c r="AD306" s="87">
        <v>0</v>
      </c>
      <c r="AE306" s="140" t="s">
        <v>74</v>
      </c>
      <c r="AF306" s="54">
        <f t="shared" si="21"/>
        <v>0</v>
      </c>
      <c r="AG306" s="87">
        <v>0</v>
      </c>
      <c r="AH306" s="87">
        <v>0</v>
      </c>
      <c r="AI306" s="140" t="s">
        <v>74</v>
      </c>
      <c r="AJ306" s="88">
        <v>0</v>
      </c>
      <c r="AK306" s="92" t="s">
        <v>74</v>
      </c>
      <c r="AL306" s="92" t="s">
        <v>74</v>
      </c>
      <c r="AM306" s="54">
        <f t="shared" si="22"/>
        <v>0</v>
      </c>
      <c r="AN306" s="54">
        <f>+K306+AC306-AH306</f>
        <v>20100000</v>
      </c>
      <c r="AO306" s="88" t="s">
        <v>66</v>
      </c>
      <c r="AP306" s="43">
        <v>20100000</v>
      </c>
      <c r="AQ306" s="88" t="s">
        <v>85</v>
      </c>
      <c r="AR306" s="87">
        <v>0</v>
      </c>
      <c r="AS306" s="96" t="s">
        <v>74</v>
      </c>
      <c r="AT306" s="282">
        <v>13500000</v>
      </c>
      <c r="AU306" s="98">
        <f t="shared" si="23"/>
        <v>6600000</v>
      </c>
      <c r="AV306" s="241">
        <f t="shared" si="24"/>
        <v>0.67164179104477617</v>
      </c>
      <c r="AW306" s="140" t="s">
        <v>74</v>
      </c>
      <c r="AX306" s="88" t="s">
        <v>86</v>
      </c>
      <c r="AY306" s="43" t="s">
        <v>5860</v>
      </c>
      <c r="AZ306" s="85" t="s">
        <v>66</v>
      </c>
      <c r="BA306" s="85" t="s">
        <v>66</v>
      </c>
    </row>
    <row r="307" spans="2:53" x14ac:dyDescent="0.25">
      <c r="B307" s="85">
        <v>2024</v>
      </c>
      <c r="C307" s="85">
        <v>891780111</v>
      </c>
      <c r="D307" s="86" t="s">
        <v>64</v>
      </c>
      <c r="E307" s="44" t="s">
        <v>5859</v>
      </c>
      <c r="F307" s="54" t="s">
        <v>5858</v>
      </c>
      <c r="G307" s="196">
        <v>0</v>
      </c>
      <c r="H307" s="88" t="s">
        <v>72</v>
      </c>
      <c r="I307" s="86" t="s">
        <v>65</v>
      </c>
      <c r="J307" s="43" t="s">
        <v>5844</v>
      </c>
      <c r="K307" s="43">
        <v>14740000</v>
      </c>
      <c r="L307" s="85" t="s">
        <v>67</v>
      </c>
      <c r="M307" s="43" t="s">
        <v>5857</v>
      </c>
      <c r="N307" s="43">
        <v>1082892888</v>
      </c>
      <c r="O307" s="91">
        <v>13</v>
      </c>
      <c r="P307" s="140">
        <v>45302</v>
      </c>
      <c r="Q307" s="87">
        <v>4518689382</v>
      </c>
      <c r="R307" s="284">
        <v>45323</v>
      </c>
      <c r="S307" s="43">
        <v>14740000</v>
      </c>
      <c r="T307" s="88" t="s">
        <v>203</v>
      </c>
      <c r="U307" s="43">
        <v>1082964146</v>
      </c>
      <c r="V307" s="43" t="s">
        <v>4056</v>
      </c>
      <c r="W307" s="284">
        <v>45323</v>
      </c>
      <c r="X307" s="284">
        <v>45323</v>
      </c>
      <c r="Y307" s="94" t="s">
        <v>74</v>
      </c>
      <c r="Z307" s="138">
        <v>45457</v>
      </c>
      <c r="AA307" s="54">
        <f t="shared" si="20"/>
        <v>134</v>
      </c>
      <c r="AB307" s="87">
        <v>0</v>
      </c>
      <c r="AC307" s="286">
        <v>0</v>
      </c>
      <c r="AD307" s="87">
        <v>0</v>
      </c>
      <c r="AE307" s="140" t="s">
        <v>74</v>
      </c>
      <c r="AF307" s="54">
        <f t="shared" si="21"/>
        <v>0</v>
      </c>
      <c r="AG307" s="87">
        <v>0</v>
      </c>
      <c r="AH307" s="87">
        <v>0</v>
      </c>
      <c r="AI307" s="140" t="s">
        <v>74</v>
      </c>
      <c r="AJ307" s="88">
        <v>0</v>
      </c>
      <c r="AK307" s="92" t="s">
        <v>74</v>
      </c>
      <c r="AL307" s="92" t="s">
        <v>74</v>
      </c>
      <c r="AM307" s="54">
        <f t="shared" si="22"/>
        <v>0</v>
      </c>
      <c r="AN307" s="54">
        <f>+K307+AC307-AH307</f>
        <v>14740000</v>
      </c>
      <c r="AO307" s="88" t="s">
        <v>66</v>
      </c>
      <c r="AP307" s="43">
        <v>14740000</v>
      </c>
      <c r="AQ307" s="88" t="s">
        <v>85</v>
      </c>
      <c r="AR307" s="87">
        <v>0</v>
      </c>
      <c r="AS307" s="96" t="s">
        <v>74</v>
      </c>
      <c r="AT307" s="282">
        <v>9900000</v>
      </c>
      <c r="AU307" s="98">
        <f t="shared" si="23"/>
        <v>4840000</v>
      </c>
      <c r="AV307" s="241">
        <f t="shared" si="24"/>
        <v>0.67164179104477617</v>
      </c>
      <c r="AW307" s="140" t="s">
        <v>74</v>
      </c>
      <c r="AX307" s="88" t="s">
        <v>86</v>
      </c>
      <c r="AY307" s="43" t="s">
        <v>5856</v>
      </c>
      <c r="AZ307" s="85" t="s">
        <v>66</v>
      </c>
      <c r="BA307" s="85" t="s">
        <v>66</v>
      </c>
    </row>
    <row r="308" spans="2:53" x14ac:dyDescent="0.25">
      <c r="B308" s="85">
        <v>2024</v>
      </c>
      <c r="C308" s="85">
        <v>891780111</v>
      </c>
      <c r="D308" s="86" t="s">
        <v>64</v>
      </c>
      <c r="E308" s="44" t="s">
        <v>5855</v>
      </c>
      <c r="F308" s="54" t="s">
        <v>5854</v>
      </c>
      <c r="G308" s="196">
        <v>0</v>
      </c>
      <c r="H308" s="88" t="s">
        <v>72</v>
      </c>
      <c r="I308" s="86" t="s">
        <v>65</v>
      </c>
      <c r="J308" s="43" t="s">
        <v>5853</v>
      </c>
      <c r="K308" s="43">
        <v>16080000</v>
      </c>
      <c r="L308" s="85" t="s">
        <v>67</v>
      </c>
      <c r="M308" s="43" t="s">
        <v>5852</v>
      </c>
      <c r="N308" s="43">
        <v>1015460393</v>
      </c>
      <c r="O308" s="91">
        <v>13</v>
      </c>
      <c r="P308" s="140">
        <v>45302</v>
      </c>
      <c r="Q308" s="87">
        <v>4518689382</v>
      </c>
      <c r="R308" s="284">
        <v>45323</v>
      </c>
      <c r="S308" s="43">
        <v>16080000</v>
      </c>
      <c r="T308" s="88" t="s">
        <v>203</v>
      </c>
      <c r="U308" s="43">
        <v>12621405</v>
      </c>
      <c r="V308" s="43" t="s">
        <v>5449</v>
      </c>
      <c r="W308" s="284">
        <v>45323</v>
      </c>
      <c r="X308" s="284">
        <v>45323</v>
      </c>
      <c r="Y308" s="94" t="s">
        <v>74</v>
      </c>
      <c r="Z308" s="138">
        <v>45457</v>
      </c>
      <c r="AA308" s="54">
        <f t="shared" si="20"/>
        <v>134</v>
      </c>
      <c r="AB308" s="87">
        <v>0</v>
      </c>
      <c r="AC308" s="286">
        <v>0</v>
      </c>
      <c r="AD308" s="87">
        <v>0</v>
      </c>
      <c r="AE308" s="140" t="s">
        <v>74</v>
      </c>
      <c r="AF308" s="54">
        <f t="shared" si="21"/>
        <v>0</v>
      </c>
      <c r="AG308" s="87">
        <v>0</v>
      </c>
      <c r="AH308" s="87">
        <v>0</v>
      </c>
      <c r="AI308" s="140" t="s">
        <v>74</v>
      </c>
      <c r="AJ308" s="88">
        <v>0</v>
      </c>
      <c r="AK308" s="92" t="s">
        <v>74</v>
      </c>
      <c r="AL308" s="92" t="s">
        <v>74</v>
      </c>
      <c r="AM308" s="54">
        <f t="shared" si="22"/>
        <v>0</v>
      </c>
      <c r="AN308" s="54">
        <f>+K308+AC308-AH308</f>
        <v>16080000</v>
      </c>
      <c r="AO308" s="88" t="s">
        <v>66</v>
      </c>
      <c r="AP308" s="43">
        <v>16080000</v>
      </c>
      <c r="AQ308" s="88" t="s">
        <v>85</v>
      </c>
      <c r="AR308" s="87">
        <v>0</v>
      </c>
      <c r="AS308" s="96" t="s">
        <v>74</v>
      </c>
      <c r="AT308" s="282">
        <v>10800000</v>
      </c>
      <c r="AU308" s="98">
        <f t="shared" si="23"/>
        <v>5280000</v>
      </c>
      <c r="AV308" s="241">
        <f t="shared" si="24"/>
        <v>0.67164179104477617</v>
      </c>
      <c r="AW308" s="140" t="s">
        <v>74</v>
      </c>
      <c r="AX308" s="88" t="s">
        <v>86</v>
      </c>
      <c r="AY308" s="43" t="s">
        <v>5851</v>
      </c>
      <c r="AZ308" s="85" t="s">
        <v>66</v>
      </c>
      <c r="BA308" s="85" t="s">
        <v>66</v>
      </c>
    </row>
    <row r="309" spans="2:53" x14ac:dyDescent="0.25">
      <c r="B309" s="85">
        <v>2024</v>
      </c>
      <c r="C309" s="85">
        <v>891780111</v>
      </c>
      <c r="D309" s="86" t="s">
        <v>64</v>
      </c>
      <c r="E309" s="44" t="s">
        <v>5850</v>
      </c>
      <c r="F309" s="54" t="s">
        <v>5849</v>
      </c>
      <c r="G309" s="196">
        <v>0</v>
      </c>
      <c r="H309" s="88" t="s">
        <v>72</v>
      </c>
      <c r="I309" s="86" t="s">
        <v>65</v>
      </c>
      <c r="J309" s="43" t="s">
        <v>5844</v>
      </c>
      <c r="K309" s="43">
        <v>13400000</v>
      </c>
      <c r="L309" s="85" t="s">
        <v>67</v>
      </c>
      <c r="M309" s="43" t="s">
        <v>5848</v>
      </c>
      <c r="N309" s="43">
        <v>1084743044</v>
      </c>
      <c r="O309" s="91">
        <v>13</v>
      </c>
      <c r="P309" s="140">
        <v>45302</v>
      </c>
      <c r="Q309" s="87">
        <v>4518689382</v>
      </c>
      <c r="R309" s="284">
        <v>45323</v>
      </c>
      <c r="S309" s="43">
        <v>13400000</v>
      </c>
      <c r="T309" s="88" t="s">
        <v>203</v>
      </c>
      <c r="U309" s="43">
        <v>1082964146</v>
      </c>
      <c r="V309" s="43" t="s">
        <v>4056</v>
      </c>
      <c r="W309" s="284">
        <v>45323</v>
      </c>
      <c r="X309" s="284">
        <v>45323</v>
      </c>
      <c r="Y309" s="94" t="s">
        <v>74</v>
      </c>
      <c r="Z309" s="138">
        <v>45457</v>
      </c>
      <c r="AA309" s="54">
        <f t="shared" si="20"/>
        <v>134</v>
      </c>
      <c r="AB309" s="87">
        <v>0</v>
      </c>
      <c r="AC309" s="286">
        <v>0</v>
      </c>
      <c r="AD309" s="87">
        <v>0</v>
      </c>
      <c r="AE309" s="140" t="s">
        <v>74</v>
      </c>
      <c r="AF309" s="54">
        <f t="shared" si="21"/>
        <v>0</v>
      </c>
      <c r="AG309" s="87">
        <v>0</v>
      </c>
      <c r="AH309" s="87">
        <v>0</v>
      </c>
      <c r="AI309" s="140" t="s">
        <v>74</v>
      </c>
      <c r="AJ309" s="88">
        <v>0</v>
      </c>
      <c r="AK309" s="92" t="s">
        <v>74</v>
      </c>
      <c r="AL309" s="92" t="s">
        <v>74</v>
      </c>
      <c r="AM309" s="54">
        <f t="shared" si="22"/>
        <v>0</v>
      </c>
      <c r="AN309" s="54">
        <f>+K309+AC309-AH309</f>
        <v>13400000</v>
      </c>
      <c r="AO309" s="88" t="s">
        <v>66</v>
      </c>
      <c r="AP309" s="43">
        <v>13400000</v>
      </c>
      <c r="AQ309" s="88" t="s">
        <v>85</v>
      </c>
      <c r="AR309" s="87">
        <v>0</v>
      </c>
      <c r="AS309" s="96" t="s">
        <v>74</v>
      </c>
      <c r="AT309" s="282">
        <v>9000000</v>
      </c>
      <c r="AU309" s="98">
        <f t="shared" si="23"/>
        <v>4400000</v>
      </c>
      <c r="AV309" s="241">
        <f t="shared" si="24"/>
        <v>0.67164179104477617</v>
      </c>
      <c r="AW309" s="140" t="s">
        <v>74</v>
      </c>
      <c r="AX309" s="88" t="s">
        <v>86</v>
      </c>
      <c r="AY309" s="43" t="s">
        <v>5847</v>
      </c>
      <c r="AZ309" s="85" t="s">
        <v>66</v>
      </c>
      <c r="BA309" s="85" t="s">
        <v>66</v>
      </c>
    </row>
    <row r="310" spans="2:53" x14ac:dyDescent="0.25">
      <c r="B310" s="85">
        <v>2024</v>
      </c>
      <c r="C310" s="85">
        <v>891780111</v>
      </c>
      <c r="D310" s="86" t="s">
        <v>64</v>
      </c>
      <c r="E310" s="44" t="s">
        <v>5846</v>
      </c>
      <c r="F310" s="54" t="s">
        <v>5845</v>
      </c>
      <c r="G310" s="196">
        <v>0</v>
      </c>
      <c r="H310" s="88" t="s">
        <v>72</v>
      </c>
      <c r="I310" s="86" t="s">
        <v>65</v>
      </c>
      <c r="J310" s="43" t="s">
        <v>5844</v>
      </c>
      <c r="K310" s="43">
        <v>13400000</v>
      </c>
      <c r="L310" s="85" t="s">
        <v>67</v>
      </c>
      <c r="M310" s="43" t="s">
        <v>5843</v>
      </c>
      <c r="N310" s="43">
        <v>1083016500</v>
      </c>
      <c r="O310" s="91">
        <v>13</v>
      </c>
      <c r="P310" s="140">
        <v>45302</v>
      </c>
      <c r="Q310" s="87">
        <v>4518689382</v>
      </c>
      <c r="R310" s="284">
        <v>45323</v>
      </c>
      <c r="S310" s="43">
        <v>13400000</v>
      </c>
      <c r="T310" s="88" t="s">
        <v>203</v>
      </c>
      <c r="U310" s="43">
        <v>1082964146</v>
      </c>
      <c r="V310" s="43" t="s">
        <v>4056</v>
      </c>
      <c r="W310" s="284">
        <v>45323</v>
      </c>
      <c r="X310" s="284">
        <v>45323</v>
      </c>
      <c r="Y310" s="94" t="s">
        <v>74</v>
      </c>
      <c r="Z310" s="138">
        <v>45457</v>
      </c>
      <c r="AA310" s="54">
        <f t="shared" si="20"/>
        <v>134</v>
      </c>
      <c r="AB310" s="87">
        <v>0</v>
      </c>
      <c r="AC310" s="286">
        <v>0</v>
      </c>
      <c r="AD310" s="87">
        <v>0</v>
      </c>
      <c r="AE310" s="140" t="s">
        <v>74</v>
      </c>
      <c r="AF310" s="54">
        <f t="shared" si="21"/>
        <v>0</v>
      </c>
      <c r="AG310" s="87">
        <v>0</v>
      </c>
      <c r="AH310" s="87">
        <v>0</v>
      </c>
      <c r="AI310" s="140" t="s">
        <v>74</v>
      </c>
      <c r="AJ310" s="88">
        <v>0</v>
      </c>
      <c r="AK310" s="92" t="s">
        <v>74</v>
      </c>
      <c r="AL310" s="92" t="s">
        <v>74</v>
      </c>
      <c r="AM310" s="54">
        <f t="shared" si="22"/>
        <v>0</v>
      </c>
      <c r="AN310" s="54">
        <f>+K310+AC310-AH310</f>
        <v>13400000</v>
      </c>
      <c r="AO310" s="88" t="s">
        <v>66</v>
      </c>
      <c r="AP310" s="43">
        <v>13400000</v>
      </c>
      <c r="AQ310" s="88" t="s">
        <v>85</v>
      </c>
      <c r="AR310" s="87">
        <v>0</v>
      </c>
      <c r="AS310" s="96" t="s">
        <v>74</v>
      </c>
      <c r="AT310" s="282">
        <v>9000000</v>
      </c>
      <c r="AU310" s="98">
        <f t="shared" si="23"/>
        <v>4400000</v>
      </c>
      <c r="AV310" s="241">
        <f t="shared" si="24"/>
        <v>0.67164179104477617</v>
      </c>
      <c r="AW310" s="140" t="s">
        <v>74</v>
      </c>
      <c r="AX310" s="88" t="s">
        <v>86</v>
      </c>
      <c r="AY310" s="43" t="s">
        <v>5842</v>
      </c>
      <c r="AZ310" s="85" t="s">
        <v>66</v>
      </c>
      <c r="BA310" s="85" t="s">
        <v>66</v>
      </c>
    </row>
    <row r="311" spans="2:53" x14ac:dyDescent="0.25">
      <c r="B311" s="85">
        <v>2024</v>
      </c>
      <c r="C311" s="85">
        <v>891780111</v>
      </c>
      <c r="D311" s="86" t="s">
        <v>64</v>
      </c>
      <c r="E311" s="44" t="s">
        <v>5841</v>
      </c>
      <c r="F311" s="54" t="s">
        <v>5840</v>
      </c>
      <c r="G311" s="196">
        <v>0</v>
      </c>
      <c r="H311" s="88" t="s">
        <v>72</v>
      </c>
      <c r="I311" s="86" t="s">
        <v>65</v>
      </c>
      <c r="J311" s="43" t="s">
        <v>5839</v>
      </c>
      <c r="K311" s="43">
        <v>22333000</v>
      </c>
      <c r="L311" s="85" t="s">
        <v>67</v>
      </c>
      <c r="M311" s="43" t="s">
        <v>5838</v>
      </c>
      <c r="N311" s="43">
        <v>85154867</v>
      </c>
      <c r="O311" s="91">
        <v>13</v>
      </c>
      <c r="P311" s="140">
        <v>45302</v>
      </c>
      <c r="Q311" s="87">
        <v>4518689382</v>
      </c>
      <c r="R311" s="284">
        <v>45323</v>
      </c>
      <c r="S311" s="43">
        <v>22333000</v>
      </c>
      <c r="T311" s="88" t="s">
        <v>203</v>
      </c>
      <c r="U311" s="43">
        <v>12621405</v>
      </c>
      <c r="V311" s="43" t="s">
        <v>5449</v>
      </c>
      <c r="W311" s="284">
        <v>45323</v>
      </c>
      <c r="X311" s="284">
        <v>45323</v>
      </c>
      <c r="Y311" s="94" t="s">
        <v>74</v>
      </c>
      <c r="Z311" s="138">
        <v>45457</v>
      </c>
      <c r="AA311" s="54">
        <f t="shared" si="20"/>
        <v>134</v>
      </c>
      <c r="AB311" s="87">
        <v>0</v>
      </c>
      <c r="AC311" s="286">
        <v>0</v>
      </c>
      <c r="AD311" s="87">
        <v>0</v>
      </c>
      <c r="AE311" s="140" t="s">
        <v>74</v>
      </c>
      <c r="AF311" s="54">
        <f t="shared" si="21"/>
        <v>0</v>
      </c>
      <c r="AG311" s="87">
        <v>0</v>
      </c>
      <c r="AH311" s="87">
        <v>0</v>
      </c>
      <c r="AI311" s="140" t="s">
        <v>74</v>
      </c>
      <c r="AJ311" s="88">
        <v>0</v>
      </c>
      <c r="AK311" s="92" t="s">
        <v>74</v>
      </c>
      <c r="AL311" s="92" t="s">
        <v>74</v>
      </c>
      <c r="AM311" s="54">
        <f t="shared" si="22"/>
        <v>0</v>
      </c>
      <c r="AN311" s="54">
        <f>+K311+AC311-AH311</f>
        <v>22333000</v>
      </c>
      <c r="AO311" s="88" t="s">
        <v>66</v>
      </c>
      <c r="AP311" s="43">
        <v>22333000</v>
      </c>
      <c r="AQ311" s="88" t="s">
        <v>85</v>
      </c>
      <c r="AR311" s="87">
        <v>0</v>
      </c>
      <c r="AS311" s="96" t="s">
        <v>74</v>
      </c>
      <c r="AT311" s="282">
        <v>15000000</v>
      </c>
      <c r="AU311" s="98">
        <f t="shared" si="23"/>
        <v>7333000</v>
      </c>
      <c r="AV311" s="241">
        <f t="shared" si="24"/>
        <v>0.67165181569874177</v>
      </c>
      <c r="AW311" s="140" t="s">
        <v>74</v>
      </c>
      <c r="AX311" s="88" t="s">
        <v>86</v>
      </c>
      <c r="AY311" s="43" t="s">
        <v>5837</v>
      </c>
      <c r="AZ311" s="85" t="s">
        <v>66</v>
      </c>
      <c r="BA311" s="85" t="s">
        <v>66</v>
      </c>
    </row>
    <row r="312" spans="2:53" x14ac:dyDescent="0.25">
      <c r="B312" s="85">
        <v>2024</v>
      </c>
      <c r="C312" s="85">
        <v>891780111</v>
      </c>
      <c r="D312" s="86" t="s">
        <v>64</v>
      </c>
      <c r="E312" s="44" t="s">
        <v>5836</v>
      </c>
      <c r="F312" s="54" t="s">
        <v>5835</v>
      </c>
      <c r="G312" s="196">
        <v>0</v>
      </c>
      <c r="H312" s="88" t="s">
        <v>72</v>
      </c>
      <c r="I312" s="86" t="s">
        <v>65</v>
      </c>
      <c r="J312" s="43" t="s">
        <v>5834</v>
      </c>
      <c r="K312" s="43">
        <v>11167000</v>
      </c>
      <c r="L312" s="85" t="s">
        <v>67</v>
      </c>
      <c r="M312" s="43" t="s">
        <v>5833</v>
      </c>
      <c r="N312" s="43">
        <v>1082842812</v>
      </c>
      <c r="O312" s="91">
        <v>14</v>
      </c>
      <c r="P312" s="284">
        <v>45302</v>
      </c>
      <c r="Q312" s="43">
        <v>2126349000</v>
      </c>
      <c r="R312" s="284">
        <v>45323</v>
      </c>
      <c r="S312" s="43">
        <v>11167000</v>
      </c>
      <c r="T312" s="88" t="s">
        <v>203</v>
      </c>
      <c r="U312" s="43">
        <v>1082868728</v>
      </c>
      <c r="V312" s="43" t="s">
        <v>5342</v>
      </c>
      <c r="W312" s="284">
        <v>45323</v>
      </c>
      <c r="X312" s="284">
        <v>45323</v>
      </c>
      <c r="Y312" s="94" t="s">
        <v>74</v>
      </c>
      <c r="Z312" s="138">
        <v>45457</v>
      </c>
      <c r="AA312" s="54">
        <f t="shared" si="20"/>
        <v>134</v>
      </c>
      <c r="AB312" s="87">
        <v>0</v>
      </c>
      <c r="AC312" s="286">
        <v>0</v>
      </c>
      <c r="AD312" s="87">
        <v>0</v>
      </c>
      <c r="AE312" s="140" t="s">
        <v>74</v>
      </c>
      <c r="AF312" s="54">
        <f t="shared" si="21"/>
        <v>0</v>
      </c>
      <c r="AG312" s="87">
        <v>0</v>
      </c>
      <c r="AH312" s="87">
        <v>0</v>
      </c>
      <c r="AI312" s="140" t="s">
        <v>74</v>
      </c>
      <c r="AJ312" s="88">
        <v>0</v>
      </c>
      <c r="AK312" s="92" t="s">
        <v>74</v>
      </c>
      <c r="AL312" s="92" t="s">
        <v>74</v>
      </c>
      <c r="AM312" s="54">
        <f t="shared" si="22"/>
        <v>0</v>
      </c>
      <c r="AN312" s="54">
        <f>+K312+AC312-AH312</f>
        <v>11167000</v>
      </c>
      <c r="AO312" s="88" t="s">
        <v>66</v>
      </c>
      <c r="AP312" s="43">
        <v>11167000</v>
      </c>
      <c r="AQ312" s="88" t="s">
        <v>85</v>
      </c>
      <c r="AR312" s="87">
        <v>0</v>
      </c>
      <c r="AS312" s="96" t="s">
        <v>74</v>
      </c>
      <c r="AT312" s="282">
        <v>7500000</v>
      </c>
      <c r="AU312" s="98">
        <f t="shared" si="23"/>
        <v>3667000</v>
      </c>
      <c r="AV312" s="241">
        <f t="shared" si="24"/>
        <v>0.67162174263454821</v>
      </c>
      <c r="AW312" s="140" t="s">
        <v>74</v>
      </c>
      <c r="AX312" s="88" t="s">
        <v>86</v>
      </c>
      <c r="AY312" s="43" t="s">
        <v>5832</v>
      </c>
      <c r="AZ312" s="85" t="s">
        <v>66</v>
      </c>
      <c r="BA312" s="85" t="s">
        <v>66</v>
      </c>
    </row>
    <row r="313" spans="2:53" x14ac:dyDescent="0.25">
      <c r="B313" s="85">
        <v>2024</v>
      </c>
      <c r="C313" s="85">
        <v>891780111</v>
      </c>
      <c r="D313" s="86" t="s">
        <v>64</v>
      </c>
      <c r="E313" s="44" t="s">
        <v>5831</v>
      </c>
      <c r="F313" s="54" t="s">
        <v>5830</v>
      </c>
      <c r="G313" s="196">
        <v>0</v>
      </c>
      <c r="H313" s="88" t="s">
        <v>72</v>
      </c>
      <c r="I313" s="86" t="s">
        <v>2705</v>
      </c>
      <c r="J313" s="43" t="s">
        <v>5829</v>
      </c>
      <c r="K313" s="43">
        <v>11900000</v>
      </c>
      <c r="L313" s="85" t="s">
        <v>67</v>
      </c>
      <c r="M313" s="43" t="s">
        <v>4101</v>
      </c>
      <c r="N313" s="43">
        <v>1004369351</v>
      </c>
      <c r="O313" s="91">
        <v>170</v>
      </c>
      <c r="P313" s="284">
        <v>45320</v>
      </c>
      <c r="Q313" s="43">
        <v>165200000</v>
      </c>
      <c r="R313" s="284">
        <v>45324</v>
      </c>
      <c r="S313" s="43">
        <v>11900000</v>
      </c>
      <c r="T313" s="88" t="s">
        <v>203</v>
      </c>
      <c r="U313" s="43">
        <v>36559959</v>
      </c>
      <c r="V313" s="43" t="s">
        <v>3512</v>
      </c>
      <c r="W313" s="284">
        <v>45324</v>
      </c>
      <c r="X313" s="284">
        <v>45324</v>
      </c>
      <c r="Y313" s="94" t="s">
        <v>74</v>
      </c>
      <c r="Z313" s="284">
        <v>45382</v>
      </c>
      <c r="AA313" s="54">
        <f t="shared" si="20"/>
        <v>58</v>
      </c>
      <c r="AB313" s="87">
        <v>0</v>
      </c>
      <c r="AC313" s="286">
        <v>0</v>
      </c>
      <c r="AD313" s="87">
        <v>0</v>
      </c>
      <c r="AE313" s="140" t="s">
        <v>74</v>
      </c>
      <c r="AF313" s="54">
        <f t="shared" si="21"/>
        <v>0</v>
      </c>
      <c r="AG313" s="87">
        <v>0</v>
      </c>
      <c r="AH313" s="87">
        <v>0</v>
      </c>
      <c r="AI313" s="140" t="s">
        <v>74</v>
      </c>
      <c r="AJ313" s="88">
        <v>0</v>
      </c>
      <c r="AK313" s="92" t="s">
        <v>74</v>
      </c>
      <c r="AL313" s="92" t="s">
        <v>74</v>
      </c>
      <c r="AM313" s="54">
        <f t="shared" si="22"/>
        <v>0</v>
      </c>
      <c r="AN313" s="54">
        <f>+K313+AC313-AH313</f>
        <v>11900000</v>
      </c>
      <c r="AO313" s="88" t="s">
        <v>85</v>
      </c>
      <c r="AP313" s="43">
        <v>0</v>
      </c>
      <c r="AQ313" s="88" t="s">
        <v>85</v>
      </c>
      <c r="AR313" s="87">
        <v>0</v>
      </c>
      <c r="AS313" s="96" t="s">
        <v>74</v>
      </c>
      <c r="AT313" s="282">
        <v>11900000</v>
      </c>
      <c r="AU313" s="98">
        <f t="shared" si="23"/>
        <v>0</v>
      </c>
      <c r="AV313" s="241">
        <f t="shared" si="24"/>
        <v>1</v>
      </c>
      <c r="AW313" s="140" t="s">
        <v>74</v>
      </c>
      <c r="AX313" s="88" t="s">
        <v>156</v>
      </c>
      <c r="AY313" s="43" t="s">
        <v>5828</v>
      </c>
      <c r="AZ313" s="85" t="s">
        <v>66</v>
      </c>
      <c r="BA313" s="85" t="s">
        <v>66</v>
      </c>
    </row>
    <row r="314" spans="2:53" x14ac:dyDescent="0.25">
      <c r="B314" s="85">
        <v>2024</v>
      </c>
      <c r="C314" s="85">
        <v>891780111</v>
      </c>
      <c r="D314" s="86" t="s">
        <v>64</v>
      </c>
      <c r="E314" s="44" t="s">
        <v>5827</v>
      </c>
      <c r="F314" s="54" t="s">
        <v>5826</v>
      </c>
      <c r="G314" s="196">
        <v>0</v>
      </c>
      <c r="H314" s="88" t="s">
        <v>72</v>
      </c>
      <c r="I314" s="86" t="s">
        <v>65</v>
      </c>
      <c r="J314" s="43" t="s">
        <v>5825</v>
      </c>
      <c r="K314" s="43">
        <v>14740000</v>
      </c>
      <c r="L314" s="85" t="s">
        <v>67</v>
      </c>
      <c r="M314" s="43" t="s">
        <v>5824</v>
      </c>
      <c r="N314" s="43">
        <v>1082985398</v>
      </c>
      <c r="O314" s="91">
        <v>13</v>
      </c>
      <c r="P314" s="140">
        <v>45302</v>
      </c>
      <c r="Q314" s="87">
        <v>4518689382</v>
      </c>
      <c r="R314" s="284">
        <v>45324</v>
      </c>
      <c r="S314" s="43">
        <v>14740000</v>
      </c>
      <c r="T314" s="88" t="s">
        <v>203</v>
      </c>
      <c r="U314" s="43">
        <v>72175281</v>
      </c>
      <c r="V314" s="43" t="s">
        <v>1822</v>
      </c>
      <c r="W314" s="284">
        <v>45324</v>
      </c>
      <c r="X314" s="284">
        <v>45324</v>
      </c>
      <c r="Y314" s="94" t="s">
        <v>74</v>
      </c>
      <c r="Z314" s="138">
        <v>45457</v>
      </c>
      <c r="AA314" s="54">
        <f t="shared" si="20"/>
        <v>133</v>
      </c>
      <c r="AB314" s="87">
        <v>0</v>
      </c>
      <c r="AC314" s="286">
        <v>0</v>
      </c>
      <c r="AD314" s="87">
        <v>0</v>
      </c>
      <c r="AE314" s="140" t="s">
        <v>74</v>
      </c>
      <c r="AF314" s="54">
        <f t="shared" si="21"/>
        <v>0</v>
      </c>
      <c r="AG314" s="87">
        <v>0</v>
      </c>
      <c r="AH314" s="87">
        <v>0</v>
      </c>
      <c r="AI314" s="140" t="s">
        <v>74</v>
      </c>
      <c r="AJ314" s="88">
        <v>0</v>
      </c>
      <c r="AK314" s="92" t="s">
        <v>74</v>
      </c>
      <c r="AL314" s="92" t="s">
        <v>74</v>
      </c>
      <c r="AM314" s="54">
        <f t="shared" si="22"/>
        <v>0</v>
      </c>
      <c r="AN314" s="54">
        <f>+K314+AC314-AH314</f>
        <v>14740000</v>
      </c>
      <c r="AO314" s="88" t="s">
        <v>66</v>
      </c>
      <c r="AP314" s="43">
        <v>14740000</v>
      </c>
      <c r="AQ314" s="88" t="s">
        <v>85</v>
      </c>
      <c r="AR314" s="87">
        <v>0</v>
      </c>
      <c r="AS314" s="96" t="s">
        <v>74</v>
      </c>
      <c r="AT314" s="282">
        <v>9900000</v>
      </c>
      <c r="AU314" s="98">
        <f t="shared" si="23"/>
        <v>4840000</v>
      </c>
      <c r="AV314" s="241">
        <f t="shared" si="24"/>
        <v>0.67164179104477617</v>
      </c>
      <c r="AW314" s="140" t="s">
        <v>74</v>
      </c>
      <c r="AX314" s="88" t="s">
        <v>86</v>
      </c>
      <c r="AY314" s="43" t="s">
        <v>5823</v>
      </c>
      <c r="AZ314" s="85" t="s">
        <v>66</v>
      </c>
      <c r="BA314" s="85" t="s">
        <v>66</v>
      </c>
    </row>
    <row r="315" spans="2:53" x14ac:dyDescent="0.25">
      <c r="B315" s="85">
        <v>2024</v>
      </c>
      <c r="C315" s="85">
        <v>891780111</v>
      </c>
      <c r="D315" s="86" t="s">
        <v>64</v>
      </c>
      <c r="E315" s="44" t="s">
        <v>5822</v>
      </c>
      <c r="F315" s="54" t="s">
        <v>5821</v>
      </c>
      <c r="G315" s="196">
        <v>0</v>
      </c>
      <c r="H315" s="88" t="s">
        <v>72</v>
      </c>
      <c r="I315" s="86" t="s">
        <v>65</v>
      </c>
      <c r="J315" s="43" t="s">
        <v>5820</v>
      </c>
      <c r="K315" s="43">
        <v>13400000</v>
      </c>
      <c r="L315" s="85" t="s">
        <v>67</v>
      </c>
      <c r="M315" s="43" t="s">
        <v>5819</v>
      </c>
      <c r="N315" s="43">
        <v>36551666</v>
      </c>
      <c r="O315" s="91">
        <v>13</v>
      </c>
      <c r="P315" s="140">
        <v>45302</v>
      </c>
      <c r="Q315" s="87">
        <v>4518689382</v>
      </c>
      <c r="R315" s="284">
        <v>45324</v>
      </c>
      <c r="S315" s="43">
        <v>13400000</v>
      </c>
      <c r="T315" s="88" t="s">
        <v>203</v>
      </c>
      <c r="U315" s="43">
        <v>85460625</v>
      </c>
      <c r="V315" s="43" t="s">
        <v>5818</v>
      </c>
      <c r="W315" s="284">
        <v>45324</v>
      </c>
      <c r="X315" s="284">
        <v>45324</v>
      </c>
      <c r="Y315" s="94" t="s">
        <v>74</v>
      </c>
      <c r="Z315" s="138">
        <v>45457</v>
      </c>
      <c r="AA315" s="54">
        <f t="shared" si="20"/>
        <v>133</v>
      </c>
      <c r="AB315" s="87">
        <v>0</v>
      </c>
      <c r="AC315" s="286">
        <v>0</v>
      </c>
      <c r="AD315" s="87">
        <v>0</v>
      </c>
      <c r="AE315" s="140" t="s">
        <v>74</v>
      </c>
      <c r="AF315" s="54">
        <f t="shared" si="21"/>
        <v>0</v>
      </c>
      <c r="AG315" s="87">
        <v>0</v>
      </c>
      <c r="AH315" s="87">
        <v>0</v>
      </c>
      <c r="AI315" s="140" t="s">
        <v>74</v>
      </c>
      <c r="AJ315" s="88">
        <v>0</v>
      </c>
      <c r="AK315" s="92" t="s">
        <v>74</v>
      </c>
      <c r="AL315" s="92" t="s">
        <v>74</v>
      </c>
      <c r="AM315" s="54">
        <f t="shared" si="22"/>
        <v>0</v>
      </c>
      <c r="AN315" s="54">
        <f>+K315+AC315-AH315</f>
        <v>13400000</v>
      </c>
      <c r="AO315" s="88" t="s">
        <v>66</v>
      </c>
      <c r="AP315" s="43">
        <v>13400000</v>
      </c>
      <c r="AQ315" s="88" t="s">
        <v>85</v>
      </c>
      <c r="AR315" s="87">
        <v>0</v>
      </c>
      <c r="AS315" s="96" t="s">
        <v>74</v>
      </c>
      <c r="AT315" s="282">
        <v>9000000</v>
      </c>
      <c r="AU315" s="98">
        <f t="shared" si="23"/>
        <v>4400000</v>
      </c>
      <c r="AV315" s="241">
        <f t="shared" si="24"/>
        <v>0.67164179104477617</v>
      </c>
      <c r="AW315" s="140" t="s">
        <v>74</v>
      </c>
      <c r="AX315" s="88" t="s">
        <v>86</v>
      </c>
      <c r="AY315" s="43" t="s">
        <v>5817</v>
      </c>
      <c r="AZ315" s="85" t="s">
        <v>66</v>
      </c>
      <c r="BA315" s="85" t="s">
        <v>66</v>
      </c>
    </row>
    <row r="316" spans="2:53" x14ac:dyDescent="0.25">
      <c r="B316" s="85">
        <v>2024</v>
      </c>
      <c r="C316" s="85">
        <v>891780111</v>
      </c>
      <c r="D316" s="86" t="s">
        <v>64</v>
      </c>
      <c r="E316" s="44" t="s">
        <v>5816</v>
      </c>
      <c r="F316" s="54" t="s">
        <v>5815</v>
      </c>
      <c r="G316" s="196">
        <v>0</v>
      </c>
      <c r="H316" s="88" t="s">
        <v>72</v>
      </c>
      <c r="I316" s="86" t="s">
        <v>65</v>
      </c>
      <c r="J316" s="43" t="s">
        <v>4436</v>
      </c>
      <c r="K316" s="43">
        <v>9380000</v>
      </c>
      <c r="L316" s="85" t="s">
        <v>67</v>
      </c>
      <c r="M316" s="43" t="s">
        <v>5814</v>
      </c>
      <c r="N316" s="43">
        <v>1083028723</v>
      </c>
      <c r="O316" s="91">
        <v>14</v>
      </c>
      <c r="P316" s="284">
        <v>45302</v>
      </c>
      <c r="Q316" s="43">
        <v>2126349000</v>
      </c>
      <c r="R316" s="284">
        <v>45324</v>
      </c>
      <c r="S316" s="43">
        <v>9380000</v>
      </c>
      <c r="T316" s="88" t="s">
        <v>203</v>
      </c>
      <c r="U316" s="43">
        <v>57444673</v>
      </c>
      <c r="V316" s="43" t="s">
        <v>1985</v>
      </c>
      <c r="W316" s="284">
        <v>45324</v>
      </c>
      <c r="X316" s="284">
        <v>45324</v>
      </c>
      <c r="Y316" s="94" t="s">
        <v>74</v>
      </c>
      <c r="Z316" s="138">
        <v>45457</v>
      </c>
      <c r="AA316" s="54">
        <f t="shared" si="20"/>
        <v>133</v>
      </c>
      <c r="AB316" s="87">
        <v>0</v>
      </c>
      <c r="AC316" s="286">
        <v>0</v>
      </c>
      <c r="AD316" s="87">
        <v>0</v>
      </c>
      <c r="AE316" s="140" t="s">
        <v>74</v>
      </c>
      <c r="AF316" s="54">
        <f t="shared" si="21"/>
        <v>0</v>
      </c>
      <c r="AG316" s="87">
        <v>0</v>
      </c>
      <c r="AH316" s="87">
        <v>0</v>
      </c>
      <c r="AI316" s="140" t="s">
        <v>74</v>
      </c>
      <c r="AJ316" s="88">
        <v>1</v>
      </c>
      <c r="AK316" s="92">
        <v>45363</v>
      </c>
      <c r="AL316" s="92">
        <v>45370</v>
      </c>
      <c r="AM316" s="54">
        <f t="shared" si="22"/>
        <v>7</v>
      </c>
      <c r="AN316" s="54">
        <f>+K316+AC316-AH316</f>
        <v>9380000</v>
      </c>
      <c r="AO316" s="88" t="s">
        <v>66</v>
      </c>
      <c r="AP316" s="43">
        <v>9380000</v>
      </c>
      <c r="AQ316" s="88" t="s">
        <v>85</v>
      </c>
      <c r="AR316" s="87">
        <v>0</v>
      </c>
      <c r="AS316" s="96" t="s">
        <v>74</v>
      </c>
      <c r="AT316" s="282">
        <v>5880000</v>
      </c>
      <c r="AU316" s="98">
        <f t="shared" si="23"/>
        <v>3500000</v>
      </c>
      <c r="AV316" s="241">
        <f t="shared" si="24"/>
        <v>0.62686567164179108</v>
      </c>
      <c r="AW316" s="140" t="s">
        <v>74</v>
      </c>
      <c r="AX316" s="88" t="s">
        <v>86</v>
      </c>
      <c r="AY316" s="43" t="s">
        <v>5813</v>
      </c>
      <c r="AZ316" s="85" t="s">
        <v>66</v>
      </c>
      <c r="BA316" s="85" t="s">
        <v>66</v>
      </c>
    </row>
    <row r="317" spans="2:53" x14ac:dyDescent="0.25">
      <c r="B317" s="85">
        <v>2024</v>
      </c>
      <c r="C317" s="85">
        <v>891780111</v>
      </c>
      <c r="D317" s="86" t="s">
        <v>64</v>
      </c>
      <c r="E317" s="44" t="s">
        <v>5812</v>
      </c>
      <c r="F317" s="54" t="s">
        <v>5811</v>
      </c>
      <c r="G317" s="196">
        <v>0</v>
      </c>
      <c r="H317" s="88" t="s">
        <v>72</v>
      </c>
      <c r="I317" s="86" t="s">
        <v>65</v>
      </c>
      <c r="J317" s="43" t="s">
        <v>5810</v>
      </c>
      <c r="K317" s="43">
        <v>22333000</v>
      </c>
      <c r="L317" s="85" t="s">
        <v>67</v>
      </c>
      <c r="M317" s="43" t="s">
        <v>5809</v>
      </c>
      <c r="N317" s="43">
        <v>7597867</v>
      </c>
      <c r="O317" s="91">
        <v>13</v>
      </c>
      <c r="P317" s="140">
        <v>45302</v>
      </c>
      <c r="Q317" s="87">
        <v>4518689382</v>
      </c>
      <c r="R317" s="284">
        <v>45324</v>
      </c>
      <c r="S317" s="43">
        <v>22333000</v>
      </c>
      <c r="T317" s="88" t="s">
        <v>203</v>
      </c>
      <c r="U317" s="43">
        <v>15443332</v>
      </c>
      <c r="V317" s="43" t="s">
        <v>1613</v>
      </c>
      <c r="W317" s="284">
        <v>45324</v>
      </c>
      <c r="X317" s="284">
        <v>45324</v>
      </c>
      <c r="Y317" s="94" t="s">
        <v>74</v>
      </c>
      <c r="Z317" s="138">
        <v>45457</v>
      </c>
      <c r="AA317" s="54">
        <f t="shared" si="20"/>
        <v>133</v>
      </c>
      <c r="AB317" s="87">
        <v>0</v>
      </c>
      <c r="AC317" s="286">
        <v>0</v>
      </c>
      <c r="AD317" s="87">
        <v>0</v>
      </c>
      <c r="AE317" s="140" t="s">
        <v>74</v>
      </c>
      <c r="AF317" s="54">
        <f t="shared" si="21"/>
        <v>0</v>
      </c>
      <c r="AG317" s="87">
        <v>0</v>
      </c>
      <c r="AH317" s="87">
        <v>0</v>
      </c>
      <c r="AI317" s="140" t="s">
        <v>74</v>
      </c>
      <c r="AJ317" s="88">
        <v>0</v>
      </c>
      <c r="AK317" s="92" t="s">
        <v>74</v>
      </c>
      <c r="AL317" s="92" t="s">
        <v>74</v>
      </c>
      <c r="AM317" s="54">
        <f t="shared" si="22"/>
        <v>0</v>
      </c>
      <c r="AN317" s="54">
        <f>+K317+AC317-AH317</f>
        <v>22333000</v>
      </c>
      <c r="AO317" s="88" t="s">
        <v>66</v>
      </c>
      <c r="AP317" s="43">
        <v>22333000</v>
      </c>
      <c r="AQ317" s="88" t="s">
        <v>85</v>
      </c>
      <c r="AR317" s="87">
        <v>0</v>
      </c>
      <c r="AS317" s="96" t="s">
        <v>74</v>
      </c>
      <c r="AT317" s="282">
        <v>15000000</v>
      </c>
      <c r="AU317" s="98">
        <f t="shared" si="23"/>
        <v>7333000</v>
      </c>
      <c r="AV317" s="241">
        <f t="shared" si="24"/>
        <v>0.67165181569874177</v>
      </c>
      <c r="AW317" s="140" t="s">
        <v>74</v>
      </c>
      <c r="AX317" s="88" t="s">
        <v>86</v>
      </c>
      <c r="AY317" s="43" t="s">
        <v>5808</v>
      </c>
      <c r="AZ317" s="85" t="s">
        <v>66</v>
      </c>
      <c r="BA317" s="85" t="s">
        <v>66</v>
      </c>
    </row>
    <row r="318" spans="2:53" x14ac:dyDescent="0.25">
      <c r="B318" s="85">
        <v>2024</v>
      </c>
      <c r="C318" s="85">
        <v>891780111</v>
      </c>
      <c r="D318" s="86" t="s">
        <v>64</v>
      </c>
      <c r="E318" s="44" t="s">
        <v>5807</v>
      </c>
      <c r="F318" s="54" t="s">
        <v>5806</v>
      </c>
      <c r="G318" s="196">
        <v>0</v>
      </c>
      <c r="H318" s="88" t="s">
        <v>72</v>
      </c>
      <c r="I318" s="86" t="s">
        <v>65</v>
      </c>
      <c r="J318" s="43" t="s">
        <v>4436</v>
      </c>
      <c r="K318" s="43">
        <v>9380000</v>
      </c>
      <c r="L318" s="85" t="s">
        <v>67</v>
      </c>
      <c r="M318" s="43" t="s">
        <v>5805</v>
      </c>
      <c r="N318" s="43">
        <v>57466963</v>
      </c>
      <c r="O318" s="91">
        <v>14</v>
      </c>
      <c r="P318" s="284">
        <v>45302</v>
      </c>
      <c r="Q318" s="43">
        <v>2126349000</v>
      </c>
      <c r="R318" s="284">
        <v>45324</v>
      </c>
      <c r="S318" s="43">
        <v>9380000</v>
      </c>
      <c r="T318" s="88" t="s">
        <v>203</v>
      </c>
      <c r="U318" s="43">
        <v>57444673</v>
      </c>
      <c r="V318" s="43" t="s">
        <v>1985</v>
      </c>
      <c r="W318" s="284">
        <v>45324</v>
      </c>
      <c r="X318" s="284">
        <v>45324</v>
      </c>
      <c r="Y318" s="94" t="s">
        <v>74</v>
      </c>
      <c r="Z318" s="138">
        <v>45457</v>
      </c>
      <c r="AA318" s="54">
        <f t="shared" si="20"/>
        <v>133</v>
      </c>
      <c r="AB318" s="87">
        <v>0</v>
      </c>
      <c r="AC318" s="286">
        <v>0</v>
      </c>
      <c r="AD318" s="87">
        <v>0</v>
      </c>
      <c r="AE318" s="140" t="s">
        <v>74</v>
      </c>
      <c r="AF318" s="54">
        <f t="shared" si="21"/>
        <v>0</v>
      </c>
      <c r="AG318" s="87">
        <v>0</v>
      </c>
      <c r="AH318" s="87">
        <v>0</v>
      </c>
      <c r="AI318" s="140" t="s">
        <v>74</v>
      </c>
      <c r="AJ318" s="88">
        <v>0</v>
      </c>
      <c r="AK318" s="92" t="s">
        <v>74</v>
      </c>
      <c r="AL318" s="92" t="s">
        <v>74</v>
      </c>
      <c r="AM318" s="54">
        <f t="shared" si="22"/>
        <v>0</v>
      </c>
      <c r="AN318" s="54">
        <f>+K318+AC318-AH318</f>
        <v>9380000</v>
      </c>
      <c r="AO318" s="88" t="s">
        <v>66</v>
      </c>
      <c r="AP318" s="43">
        <v>9380000</v>
      </c>
      <c r="AQ318" s="88" t="s">
        <v>85</v>
      </c>
      <c r="AR318" s="87">
        <v>0</v>
      </c>
      <c r="AS318" s="96" t="s">
        <v>74</v>
      </c>
      <c r="AT318" s="282">
        <v>6300000</v>
      </c>
      <c r="AU318" s="98">
        <f t="shared" si="23"/>
        <v>3080000</v>
      </c>
      <c r="AV318" s="241">
        <f t="shared" si="24"/>
        <v>0.67164179104477617</v>
      </c>
      <c r="AW318" s="140" t="s">
        <v>74</v>
      </c>
      <c r="AX318" s="88" t="s">
        <v>86</v>
      </c>
      <c r="AY318" s="43" t="s">
        <v>5804</v>
      </c>
      <c r="AZ318" s="85" t="s">
        <v>66</v>
      </c>
      <c r="BA318" s="85" t="s">
        <v>66</v>
      </c>
    </row>
    <row r="319" spans="2:53" x14ac:dyDescent="0.25">
      <c r="B319" s="85">
        <v>2024</v>
      </c>
      <c r="C319" s="85">
        <v>891780111</v>
      </c>
      <c r="D319" s="86" t="s">
        <v>64</v>
      </c>
      <c r="E319" s="44" t="s">
        <v>5803</v>
      </c>
      <c r="F319" s="54" t="s">
        <v>5802</v>
      </c>
      <c r="G319" s="196">
        <v>0</v>
      </c>
      <c r="H319" s="88" t="s">
        <v>72</v>
      </c>
      <c r="I319" s="86" t="s">
        <v>65</v>
      </c>
      <c r="J319" s="43" t="s">
        <v>5801</v>
      </c>
      <c r="K319" s="43">
        <v>18760000</v>
      </c>
      <c r="L319" s="85" t="s">
        <v>67</v>
      </c>
      <c r="M319" s="43" t="s">
        <v>5800</v>
      </c>
      <c r="N319" s="43">
        <v>39057134</v>
      </c>
      <c r="O319" s="91">
        <v>13</v>
      </c>
      <c r="P319" s="140">
        <v>45302</v>
      </c>
      <c r="Q319" s="87">
        <v>4518689382</v>
      </c>
      <c r="R319" s="284">
        <v>45324</v>
      </c>
      <c r="S319" s="43">
        <v>18760000</v>
      </c>
      <c r="T319" s="88" t="s">
        <v>203</v>
      </c>
      <c r="U319" s="43">
        <v>12621405</v>
      </c>
      <c r="V319" s="43" t="s">
        <v>5449</v>
      </c>
      <c r="W319" s="284">
        <v>45324</v>
      </c>
      <c r="X319" s="284">
        <v>45324</v>
      </c>
      <c r="Y319" s="94" t="s">
        <v>74</v>
      </c>
      <c r="Z319" s="138">
        <v>45457</v>
      </c>
      <c r="AA319" s="54">
        <f t="shared" si="20"/>
        <v>133</v>
      </c>
      <c r="AB319" s="87">
        <v>0</v>
      </c>
      <c r="AC319" s="286">
        <v>0</v>
      </c>
      <c r="AD319" s="87">
        <v>0</v>
      </c>
      <c r="AE319" s="140" t="s">
        <v>74</v>
      </c>
      <c r="AF319" s="54">
        <f t="shared" si="21"/>
        <v>0</v>
      </c>
      <c r="AG319" s="87">
        <v>0</v>
      </c>
      <c r="AH319" s="87">
        <v>0</v>
      </c>
      <c r="AI319" s="140" t="s">
        <v>74</v>
      </c>
      <c r="AJ319" s="88">
        <v>0</v>
      </c>
      <c r="AK319" s="92" t="s">
        <v>74</v>
      </c>
      <c r="AL319" s="92" t="s">
        <v>74</v>
      </c>
      <c r="AM319" s="54">
        <f t="shared" si="22"/>
        <v>0</v>
      </c>
      <c r="AN319" s="54">
        <f>+K319+AC319-AH319</f>
        <v>18760000</v>
      </c>
      <c r="AO319" s="88" t="s">
        <v>66</v>
      </c>
      <c r="AP319" s="43">
        <v>18760000</v>
      </c>
      <c r="AQ319" s="88" t="s">
        <v>85</v>
      </c>
      <c r="AR319" s="87">
        <v>0</v>
      </c>
      <c r="AS319" s="96" t="s">
        <v>74</v>
      </c>
      <c r="AT319" s="282">
        <v>12600000</v>
      </c>
      <c r="AU319" s="98">
        <f t="shared" si="23"/>
        <v>6160000</v>
      </c>
      <c r="AV319" s="241">
        <f t="shared" si="24"/>
        <v>0.67164179104477617</v>
      </c>
      <c r="AW319" s="140" t="s">
        <v>74</v>
      </c>
      <c r="AX319" s="88" t="s">
        <v>86</v>
      </c>
      <c r="AY319" s="43" t="s">
        <v>5799</v>
      </c>
      <c r="AZ319" s="85" t="s">
        <v>66</v>
      </c>
      <c r="BA319" s="85" t="s">
        <v>66</v>
      </c>
    </row>
    <row r="320" spans="2:53" x14ac:dyDescent="0.25">
      <c r="B320" s="85">
        <v>2024</v>
      </c>
      <c r="C320" s="85">
        <v>891780111</v>
      </c>
      <c r="D320" s="86" t="s">
        <v>64</v>
      </c>
      <c r="E320" s="44" t="s">
        <v>5798</v>
      </c>
      <c r="F320" s="54" t="s">
        <v>5797</v>
      </c>
      <c r="G320" s="196">
        <v>0</v>
      </c>
      <c r="H320" s="88" t="s">
        <v>72</v>
      </c>
      <c r="I320" s="86" t="s">
        <v>65</v>
      </c>
      <c r="J320" s="43" t="s">
        <v>5796</v>
      </c>
      <c r="K320" s="43">
        <v>9380000</v>
      </c>
      <c r="L320" s="85" t="s">
        <v>67</v>
      </c>
      <c r="M320" s="43" t="s">
        <v>5795</v>
      </c>
      <c r="N320" s="43">
        <v>1083040617</v>
      </c>
      <c r="O320" s="91">
        <v>14</v>
      </c>
      <c r="P320" s="284">
        <v>45302</v>
      </c>
      <c r="Q320" s="43">
        <v>2126349000</v>
      </c>
      <c r="R320" s="284">
        <v>45324</v>
      </c>
      <c r="S320" s="43">
        <v>9380000</v>
      </c>
      <c r="T320" s="88" t="s">
        <v>203</v>
      </c>
      <c r="U320" s="43">
        <v>85473390</v>
      </c>
      <c r="V320" s="43" t="s">
        <v>4424</v>
      </c>
      <c r="W320" s="284">
        <v>45324</v>
      </c>
      <c r="X320" s="284">
        <v>45324</v>
      </c>
      <c r="Y320" s="94" t="s">
        <v>74</v>
      </c>
      <c r="Z320" s="138">
        <v>45457</v>
      </c>
      <c r="AA320" s="54">
        <f t="shared" si="20"/>
        <v>133</v>
      </c>
      <c r="AB320" s="87">
        <v>0</v>
      </c>
      <c r="AC320" s="286">
        <v>0</v>
      </c>
      <c r="AD320" s="87">
        <v>0</v>
      </c>
      <c r="AE320" s="140" t="s">
        <v>74</v>
      </c>
      <c r="AF320" s="54">
        <f t="shared" si="21"/>
        <v>0</v>
      </c>
      <c r="AG320" s="87">
        <v>0</v>
      </c>
      <c r="AH320" s="87">
        <v>0</v>
      </c>
      <c r="AI320" s="140" t="s">
        <v>74</v>
      </c>
      <c r="AJ320" s="88">
        <v>0</v>
      </c>
      <c r="AK320" s="92" t="s">
        <v>74</v>
      </c>
      <c r="AL320" s="92" t="s">
        <v>74</v>
      </c>
      <c r="AM320" s="54">
        <f t="shared" si="22"/>
        <v>0</v>
      </c>
      <c r="AN320" s="54">
        <f>+K320+AC320-AH320</f>
        <v>9380000</v>
      </c>
      <c r="AO320" s="88" t="s">
        <v>66</v>
      </c>
      <c r="AP320" s="43">
        <v>9380000</v>
      </c>
      <c r="AQ320" s="88" t="s">
        <v>85</v>
      </c>
      <c r="AR320" s="87">
        <v>0</v>
      </c>
      <c r="AS320" s="96" t="s">
        <v>74</v>
      </c>
      <c r="AT320" s="282">
        <v>6300000</v>
      </c>
      <c r="AU320" s="98">
        <f t="shared" si="23"/>
        <v>3080000</v>
      </c>
      <c r="AV320" s="241">
        <f t="shared" si="24"/>
        <v>0.67164179104477617</v>
      </c>
      <c r="AW320" s="140" t="s">
        <v>74</v>
      </c>
      <c r="AX320" s="88" t="s">
        <v>86</v>
      </c>
      <c r="AY320" s="43" t="s">
        <v>5794</v>
      </c>
      <c r="AZ320" s="85" t="s">
        <v>66</v>
      </c>
      <c r="BA320" s="85" t="s">
        <v>66</v>
      </c>
    </row>
    <row r="321" spans="2:53" x14ac:dyDescent="0.25">
      <c r="B321" s="85">
        <v>2024</v>
      </c>
      <c r="C321" s="85">
        <v>891780111</v>
      </c>
      <c r="D321" s="86" t="s">
        <v>64</v>
      </c>
      <c r="E321" s="44" t="s">
        <v>5793</v>
      </c>
      <c r="F321" s="54" t="s">
        <v>5792</v>
      </c>
      <c r="G321" s="196">
        <v>0</v>
      </c>
      <c r="H321" s="88" t="s">
        <v>72</v>
      </c>
      <c r="I321" s="86" t="s">
        <v>65</v>
      </c>
      <c r="J321" s="43" t="s">
        <v>5791</v>
      </c>
      <c r="K321" s="43">
        <v>9380000</v>
      </c>
      <c r="L321" s="85" t="s">
        <v>67</v>
      </c>
      <c r="M321" s="43" t="s">
        <v>5790</v>
      </c>
      <c r="N321" s="43">
        <v>1082875088</v>
      </c>
      <c r="O321" s="91">
        <v>14</v>
      </c>
      <c r="P321" s="284">
        <v>45302</v>
      </c>
      <c r="Q321" s="43">
        <v>2126349000</v>
      </c>
      <c r="R321" s="284">
        <v>45324</v>
      </c>
      <c r="S321" s="43">
        <v>9380000</v>
      </c>
      <c r="T321" s="88" t="s">
        <v>203</v>
      </c>
      <c r="U321" s="43">
        <v>85473390</v>
      </c>
      <c r="V321" s="43" t="s">
        <v>4424</v>
      </c>
      <c r="W321" s="284">
        <v>45324</v>
      </c>
      <c r="X321" s="284">
        <v>45324</v>
      </c>
      <c r="Y321" s="94" t="s">
        <v>74</v>
      </c>
      <c r="Z321" s="138">
        <v>45457</v>
      </c>
      <c r="AA321" s="54">
        <f t="shared" si="20"/>
        <v>133</v>
      </c>
      <c r="AB321" s="87">
        <v>0</v>
      </c>
      <c r="AC321" s="286">
        <v>0</v>
      </c>
      <c r="AD321" s="87">
        <v>0</v>
      </c>
      <c r="AE321" s="140" t="s">
        <v>74</v>
      </c>
      <c r="AF321" s="54">
        <f t="shared" si="21"/>
        <v>0</v>
      </c>
      <c r="AG321" s="87">
        <v>0</v>
      </c>
      <c r="AH321" s="87">
        <v>0</v>
      </c>
      <c r="AI321" s="140" t="s">
        <v>74</v>
      </c>
      <c r="AJ321" s="88">
        <v>0</v>
      </c>
      <c r="AK321" s="92" t="s">
        <v>74</v>
      </c>
      <c r="AL321" s="92" t="s">
        <v>74</v>
      </c>
      <c r="AM321" s="54">
        <f t="shared" si="22"/>
        <v>0</v>
      </c>
      <c r="AN321" s="54">
        <f>+K321+AC321-AH321</f>
        <v>9380000</v>
      </c>
      <c r="AO321" s="88" t="s">
        <v>66</v>
      </c>
      <c r="AP321" s="43">
        <v>9380000</v>
      </c>
      <c r="AQ321" s="88" t="s">
        <v>85</v>
      </c>
      <c r="AR321" s="87">
        <v>0</v>
      </c>
      <c r="AS321" s="96" t="s">
        <v>74</v>
      </c>
      <c r="AT321" s="282">
        <v>6300000</v>
      </c>
      <c r="AU321" s="98">
        <f t="shared" si="23"/>
        <v>3080000</v>
      </c>
      <c r="AV321" s="241">
        <f t="shared" si="24"/>
        <v>0.67164179104477617</v>
      </c>
      <c r="AW321" s="140" t="s">
        <v>74</v>
      </c>
      <c r="AX321" s="88" t="s">
        <v>86</v>
      </c>
      <c r="AY321" s="43" t="s">
        <v>5789</v>
      </c>
      <c r="AZ321" s="85" t="s">
        <v>66</v>
      </c>
      <c r="BA321" s="85" t="s">
        <v>66</v>
      </c>
    </row>
    <row r="322" spans="2:53" x14ac:dyDescent="0.25">
      <c r="B322" s="85">
        <v>2024</v>
      </c>
      <c r="C322" s="85">
        <v>891780111</v>
      </c>
      <c r="D322" s="86" t="s">
        <v>64</v>
      </c>
      <c r="E322" s="44" t="s">
        <v>5788</v>
      </c>
      <c r="F322" s="54" t="s">
        <v>5787</v>
      </c>
      <c r="G322" s="196">
        <v>0</v>
      </c>
      <c r="H322" s="88" t="s">
        <v>72</v>
      </c>
      <c r="I322" s="86" t="s">
        <v>65</v>
      </c>
      <c r="J322" s="43" t="s">
        <v>5548</v>
      </c>
      <c r="K322" s="43">
        <v>11167000</v>
      </c>
      <c r="L322" s="85" t="s">
        <v>67</v>
      </c>
      <c r="M322" s="43" t="s">
        <v>5786</v>
      </c>
      <c r="N322" s="43">
        <v>1083016337</v>
      </c>
      <c r="O322" s="91">
        <v>14</v>
      </c>
      <c r="P322" s="284">
        <v>45302</v>
      </c>
      <c r="Q322" s="43">
        <v>2126349000</v>
      </c>
      <c r="R322" s="284">
        <v>45324</v>
      </c>
      <c r="S322" s="43">
        <v>11167000</v>
      </c>
      <c r="T322" s="88" t="s">
        <v>203</v>
      </c>
      <c r="U322" s="43">
        <v>1082868728</v>
      </c>
      <c r="V322" s="43" t="s">
        <v>5342</v>
      </c>
      <c r="W322" s="284">
        <v>45324</v>
      </c>
      <c r="X322" s="284">
        <v>45324</v>
      </c>
      <c r="Y322" s="94" t="s">
        <v>74</v>
      </c>
      <c r="Z322" s="138">
        <v>45457</v>
      </c>
      <c r="AA322" s="54">
        <f t="shared" si="20"/>
        <v>133</v>
      </c>
      <c r="AB322" s="87">
        <v>0</v>
      </c>
      <c r="AC322" s="286">
        <v>0</v>
      </c>
      <c r="AD322" s="87">
        <v>0</v>
      </c>
      <c r="AE322" s="140" t="s">
        <v>74</v>
      </c>
      <c r="AF322" s="54">
        <f t="shared" si="21"/>
        <v>0</v>
      </c>
      <c r="AG322" s="87">
        <v>0</v>
      </c>
      <c r="AH322" s="87">
        <v>0</v>
      </c>
      <c r="AI322" s="140" t="s">
        <v>74</v>
      </c>
      <c r="AJ322" s="88">
        <v>0</v>
      </c>
      <c r="AK322" s="92" t="s">
        <v>74</v>
      </c>
      <c r="AL322" s="92" t="s">
        <v>74</v>
      </c>
      <c r="AM322" s="54">
        <f t="shared" si="22"/>
        <v>0</v>
      </c>
      <c r="AN322" s="54">
        <f>+K322+AC322-AH322</f>
        <v>11167000</v>
      </c>
      <c r="AO322" s="88" t="s">
        <v>66</v>
      </c>
      <c r="AP322" s="43">
        <v>11167000</v>
      </c>
      <c r="AQ322" s="88" t="s">
        <v>85</v>
      </c>
      <c r="AR322" s="87">
        <v>0</v>
      </c>
      <c r="AS322" s="96" t="s">
        <v>74</v>
      </c>
      <c r="AT322" s="282">
        <v>7500000</v>
      </c>
      <c r="AU322" s="98">
        <f t="shared" si="23"/>
        <v>3667000</v>
      </c>
      <c r="AV322" s="241">
        <f t="shared" si="24"/>
        <v>0.67162174263454821</v>
      </c>
      <c r="AW322" s="140" t="s">
        <v>74</v>
      </c>
      <c r="AX322" s="88" t="s">
        <v>86</v>
      </c>
      <c r="AY322" s="43" t="s">
        <v>5785</v>
      </c>
      <c r="AZ322" s="85" t="s">
        <v>66</v>
      </c>
      <c r="BA322" s="85" t="s">
        <v>66</v>
      </c>
    </row>
    <row r="323" spans="2:53" x14ac:dyDescent="0.25">
      <c r="B323" s="85">
        <v>2024</v>
      </c>
      <c r="C323" s="85">
        <v>891780111</v>
      </c>
      <c r="D323" s="86" t="s">
        <v>64</v>
      </c>
      <c r="E323" s="44" t="s">
        <v>5784</v>
      </c>
      <c r="F323" s="54" t="s">
        <v>5783</v>
      </c>
      <c r="G323" s="196">
        <v>0</v>
      </c>
      <c r="H323" s="88" t="s">
        <v>72</v>
      </c>
      <c r="I323" s="86" t="s">
        <v>65</v>
      </c>
      <c r="J323" s="43" t="s">
        <v>5782</v>
      </c>
      <c r="K323" s="43">
        <v>13400000</v>
      </c>
      <c r="L323" s="85" t="s">
        <v>67</v>
      </c>
      <c r="M323" s="43" t="s">
        <v>5781</v>
      </c>
      <c r="N323" s="43">
        <v>1082905227</v>
      </c>
      <c r="O323" s="91">
        <v>13</v>
      </c>
      <c r="P323" s="140">
        <v>45302</v>
      </c>
      <c r="Q323" s="87">
        <v>4518689382</v>
      </c>
      <c r="R323" s="284">
        <v>45324</v>
      </c>
      <c r="S323" s="43">
        <v>13400000</v>
      </c>
      <c r="T323" s="88" t="s">
        <v>203</v>
      </c>
      <c r="U323" s="43">
        <v>72175281</v>
      </c>
      <c r="V323" s="43" t="s">
        <v>1822</v>
      </c>
      <c r="W323" s="284">
        <v>45324</v>
      </c>
      <c r="X323" s="284">
        <v>45324</v>
      </c>
      <c r="Y323" s="94" t="s">
        <v>74</v>
      </c>
      <c r="Z323" s="138">
        <v>45457</v>
      </c>
      <c r="AA323" s="54">
        <f t="shared" si="20"/>
        <v>133</v>
      </c>
      <c r="AB323" s="87">
        <v>0</v>
      </c>
      <c r="AC323" s="286">
        <v>0</v>
      </c>
      <c r="AD323" s="87">
        <v>0</v>
      </c>
      <c r="AE323" s="140" t="s">
        <v>74</v>
      </c>
      <c r="AF323" s="54">
        <f t="shared" si="21"/>
        <v>0</v>
      </c>
      <c r="AG323" s="87">
        <v>0</v>
      </c>
      <c r="AH323" s="87">
        <v>0</v>
      </c>
      <c r="AI323" s="140" t="s">
        <v>74</v>
      </c>
      <c r="AJ323" s="88">
        <v>0</v>
      </c>
      <c r="AK323" s="92" t="s">
        <v>74</v>
      </c>
      <c r="AL323" s="92" t="s">
        <v>74</v>
      </c>
      <c r="AM323" s="54">
        <f t="shared" si="22"/>
        <v>0</v>
      </c>
      <c r="AN323" s="54">
        <f>+K323+AC323-AH323</f>
        <v>13400000</v>
      </c>
      <c r="AO323" s="88" t="s">
        <v>66</v>
      </c>
      <c r="AP323" s="43">
        <v>13400000</v>
      </c>
      <c r="AQ323" s="88" t="s">
        <v>85</v>
      </c>
      <c r="AR323" s="87">
        <v>0</v>
      </c>
      <c r="AS323" s="96" t="s">
        <v>74</v>
      </c>
      <c r="AT323" s="282">
        <v>9000000</v>
      </c>
      <c r="AU323" s="98">
        <f t="shared" si="23"/>
        <v>4400000</v>
      </c>
      <c r="AV323" s="241">
        <f t="shared" si="24"/>
        <v>0.67164179104477617</v>
      </c>
      <c r="AW323" s="140" t="s">
        <v>74</v>
      </c>
      <c r="AX323" s="88" t="s">
        <v>86</v>
      </c>
      <c r="AY323" s="43" t="s">
        <v>5780</v>
      </c>
      <c r="AZ323" s="85" t="s">
        <v>66</v>
      </c>
      <c r="BA323" s="85" t="s">
        <v>66</v>
      </c>
    </row>
    <row r="324" spans="2:53" x14ac:dyDescent="0.25">
      <c r="B324" s="85">
        <v>2024</v>
      </c>
      <c r="C324" s="85">
        <v>891780111</v>
      </c>
      <c r="D324" s="86" t="s">
        <v>64</v>
      </c>
      <c r="E324" s="44" t="s">
        <v>5779</v>
      </c>
      <c r="F324" s="54" t="s">
        <v>5778</v>
      </c>
      <c r="G324" s="196">
        <v>0</v>
      </c>
      <c r="H324" s="88" t="s">
        <v>72</v>
      </c>
      <c r="I324" s="86" t="s">
        <v>65</v>
      </c>
      <c r="J324" s="43" t="s">
        <v>5777</v>
      </c>
      <c r="K324" s="43">
        <v>13400000</v>
      </c>
      <c r="L324" s="85" t="s">
        <v>67</v>
      </c>
      <c r="M324" s="43" t="s">
        <v>5776</v>
      </c>
      <c r="N324" s="43">
        <v>1082479254</v>
      </c>
      <c r="O324" s="91">
        <v>13</v>
      </c>
      <c r="P324" s="140">
        <v>45302</v>
      </c>
      <c r="Q324" s="87">
        <v>4518689382</v>
      </c>
      <c r="R324" s="284">
        <v>45324</v>
      </c>
      <c r="S324" s="43">
        <v>13400000</v>
      </c>
      <c r="T324" s="88" t="s">
        <v>203</v>
      </c>
      <c r="U324" s="43">
        <v>72175281</v>
      </c>
      <c r="V324" s="43" t="s">
        <v>1822</v>
      </c>
      <c r="W324" s="284">
        <v>45324</v>
      </c>
      <c r="X324" s="284">
        <v>45324</v>
      </c>
      <c r="Y324" s="94" t="s">
        <v>74</v>
      </c>
      <c r="Z324" s="138">
        <v>45457</v>
      </c>
      <c r="AA324" s="54">
        <f t="shared" si="20"/>
        <v>133</v>
      </c>
      <c r="AB324" s="87">
        <v>0</v>
      </c>
      <c r="AC324" s="286">
        <v>0</v>
      </c>
      <c r="AD324" s="87">
        <v>0</v>
      </c>
      <c r="AE324" s="140" t="s">
        <v>74</v>
      </c>
      <c r="AF324" s="54">
        <f t="shared" si="21"/>
        <v>0</v>
      </c>
      <c r="AG324" s="87">
        <v>0</v>
      </c>
      <c r="AH324" s="87">
        <v>0</v>
      </c>
      <c r="AI324" s="140" t="s">
        <v>74</v>
      </c>
      <c r="AJ324" s="88">
        <v>0</v>
      </c>
      <c r="AK324" s="92" t="s">
        <v>74</v>
      </c>
      <c r="AL324" s="92" t="s">
        <v>74</v>
      </c>
      <c r="AM324" s="54">
        <f t="shared" si="22"/>
        <v>0</v>
      </c>
      <c r="AN324" s="54">
        <f>+K324+AC324-AH324</f>
        <v>13400000</v>
      </c>
      <c r="AO324" s="88" t="s">
        <v>66</v>
      </c>
      <c r="AP324" s="43">
        <v>13400000</v>
      </c>
      <c r="AQ324" s="88" t="s">
        <v>85</v>
      </c>
      <c r="AR324" s="87">
        <v>0</v>
      </c>
      <c r="AS324" s="96" t="s">
        <v>74</v>
      </c>
      <c r="AT324" s="282">
        <v>9000000</v>
      </c>
      <c r="AU324" s="98">
        <f t="shared" si="23"/>
        <v>4400000</v>
      </c>
      <c r="AV324" s="241">
        <f t="shared" si="24"/>
        <v>0.67164179104477617</v>
      </c>
      <c r="AW324" s="140" t="s">
        <v>74</v>
      </c>
      <c r="AX324" s="88" t="s">
        <v>86</v>
      </c>
      <c r="AY324" s="43" t="s">
        <v>5775</v>
      </c>
      <c r="AZ324" s="85" t="s">
        <v>66</v>
      </c>
      <c r="BA324" s="85" t="s">
        <v>66</v>
      </c>
    </row>
    <row r="325" spans="2:53" x14ac:dyDescent="0.25">
      <c r="B325" s="85">
        <v>2024</v>
      </c>
      <c r="C325" s="85">
        <v>891780111</v>
      </c>
      <c r="D325" s="86" t="s">
        <v>64</v>
      </c>
      <c r="E325" s="44" t="s">
        <v>5774</v>
      </c>
      <c r="F325" s="54" t="s">
        <v>5773</v>
      </c>
      <c r="G325" s="196">
        <v>0</v>
      </c>
      <c r="H325" s="88" t="s">
        <v>72</v>
      </c>
      <c r="I325" s="86" t="s">
        <v>65</v>
      </c>
      <c r="J325" s="43" t="s">
        <v>5772</v>
      </c>
      <c r="K325" s="43">
        <v>11167000</v>
      </c>
      <c r="L325" s="85" t="s">
        <v>67</v>
      </c>
      <c r="M325" s="43" t="s">
        <v>5771</v>
      </c>
      <c r="N325" s="43">
        <v>1083041500</v>
      </c>
      <c r="O325" s="91">
        <v>14</v>
      </c>
      <c r="P325" s="284">
        <v>45302</v>
      </c>
      <c r="Q325" s="43">
        <v>2126349000</v>
      </c>
      <c r="R325" s="284">
        <v>45324</v>
      </c>
      <c r="S325" s="43">
        <v>11167000</v>
      </c>
      <c r="T325" s="88" t="s">
        <v>203</v>
      </c>
      <c r="U325" s="43">
        <v>1082868728</v>
      </c>
      <c r="V325" s="43" t="s">
        <v>5342</v>
      </c>
      <c r="W325" s="284">
        <v>45324</v>
      </c>
      <c r="X325" s="284">
        <v>45324</v>
      </c>
      <c r="Y325" s="94" t="s">
        <v>74</v>
      </c>
      <c r="Z325" s="138">
        <v>45457</v>
      </c>
      <c r="AA325" s="54">
        <f t="shared" si="20"/>
        <v>133</v>
      </c>
      <c r="AB325" s="87">
        <v>0</v>
      </c>
      <c r="AC325" s="286">
        <v>0</v>
      </c>
      <c r="AD325" s="87">
        <v>0</v>
      </c>
      <c r="AE325" s="140" t="s">
        <v>74</v>
      </c>
      <c r="AF325" s="54">
        <f t="shared" si="21"/>
        <v>0</v>
      </c>
      <c r="AG325" s="87">
        <v>0</v>
      </c>
      <c r="AH325" s="87">
        <v>0</v>
      </c>
      <c r="AI325" s="140" t="s">
        <v>74</v>
      </c>
      <c r="AJ325" s="88">
        <v>0</v>
      </c>
      <c r="AK325" s="92" t="s">
        <v>74</v>
      </c>
      <c r="AL325" s="92" t="s">
        <v>74</v>
      </c>
      <c r="AM325" s="54">
        <f t="shared" si="22"/>
        <v>0</v>
      </c>
      <c r="AN325" s="54">
        <f>+K325+AC325-AH325</f>
        <v>11167000</v>
      </c>
      <c r="AO325" s="88" t="s">
        <v>66</v>
      </c>
      <c r="AP325" s="43">
        <v>11167000</v>
      </c>
      <c r="AQ325" s="88" t="s">
        <v>85</v>
      </c>
      <c r="AR325" s="87">
        <v>0</v>
      </c>
      <c r="AS325" s="96" t="s">
        <v>74</v>
      </c>
      <c r="AT325" s="282">
        <v>7500000</v>
      </c>
      <c r="AU325" s="98">
        <f t="shared" si="23"/>
        <v>3667000</v>
      </c>
      <c r="AV325" s="241">
        <f t="shared" si="24"/>
        <v>0.67162174263454821</v>
      </c>
      <c r="AW325" s="140" t="s">
        <v>74</v>
      </c>
      <c r="AX325" s="88" t="s">
        <v>86</v>
      </c>
      <c r="AY325" s="43" t="s">
        <v>5770</v>
      </c>
      <c r="AZ325" s="85" t="s">
        <v>66</v>
      </c>
      <c r="BA325" s="85" t="s">
        <v>66</v>
      </c>
    </row>
    <row r="326" spans="2:53" x14ac:dyDescent="0.25">
      <c r="B326" s="85">
        <v>2024</v>
      </c>
      <c r="C326" s="85">
        <v>891780111</v>
      </c>
      <c r="D326" s="86" t="s">
        <v>64</v>
      </c>
      <c r="E326" s="44" t="s">
        <v>5769</v>
      </c>
      <c r="F326" s="54" t="s">
        <v>5768</v>
      </c>
      <c r="G326" s="196">
        <v>0</v>
      </c>
      <c r="H326" s="88" t="s">
        <v>72</v>
      </c>
      <c r="I326" s="86" t="s">
        <v>65</v>
      </c>
      <c r="J326" s="43" t="s">
        <v>5767</v>
      </c>
      <c r="K326" s="43">
        <v>11167000</v>
      </c>
      <c r="L326" s="85" t="s">
        <v>67</v>
      </c>
      <c r="M326" s="43" t="s">
        <v>5766</v>
      </c>
      <c r="N326" s="43">
        <v>1085112129</v>
      </c>
      <c r="O326" s="91">
        <v>14</v>
      </c>
      <c r="P326" s="284">
        <v>45302</v>
      </c>
      <c r="Q326" s="43">
        <v>2126349000</v>
      </c>
      <c r="R326" s="284">
        <v>45324</v>
      </c>
      <c r="S326" s="43">
        <v>11167000</v>
      </c>
      <c r="T326" s="88" t="s">
        <v>203</v>
      </c>
      <c r="U326" s="43">
        <v>1082868728</v>
      </c>
      <c r="V326" s="43" t="s">
        <v>5342</v>
      </c>
      <c r="W326" s="284">
        <v>45324</v>
      </c>
      <c r="X326" s="284">
        <v>45324</v>
      </c>
      <c r="Y326" s="94" t="s">
        <v>74</v>
      </c>
      <c r="Z326" s="138">
        <v>45457</v>
      </c>
      <c r="AA326" s="54">
        <f t="shared" si="20"/>
        <v>133</v>
      </c>
      <c r="AB326" s="87">
        <v>0</v>
      </c>
      <c r="AC326" s="286">
        <v>0</v>
      </c>
      <c r="AD326" s="87">
        <v>0</v>
      </c>
      <c r="AE326" s="140" t="s">
        <v>74</v>
      </c>
      <c r="AF326" s="54">
        <f t="shared" si="21"/>
        <v>0</v>
      </c>
      <c r="AG326" s="87">
        <v>0</v>
      </c>
      <c r="AH326" s="87">
        <v>0</v>
      </c>
      <c r="AI326" s="140" t="s">
        <v>74</v>
      </c>
      <c r="AJ326" s="88">
        <v>0</v>
      </c>
      <c r="AK326" s="92" t="s">
        <v>74</v>
      </c>
      <c r="AL326" s="92" t="s">
        <v>74</v>
      </c>
      <c r="AM326" s="54">
        <f t="shared" si="22"/>
        <v>0</v>
      </c>
      <c r="AN326" s="54">
        <f>+K326+AC326-AH326</f>
        <v>11167000</v>
      </c>
      <c r="AO326" s="88" t="s">
        <v>66</v>
      </c>
      <c r="AP326" s="43">
        <v>11167000</v>
      </c>
      <c r="AQ326" s="88" t="s">
        <v>85</v>
      </c>
      <c r="AR326" s="87">
        <v>0</v>
      </c>
      <c r="AS326" s="96" t="s">
        <v>74</v>
      </c>
      <c r="AT326" s="282">
        <v>7500000</v>
      </c>
      <c r="AU326" s="98">
        <f t="shared" si="23"/>
        <v>3667000</v>
      </c>
      <c r="AV326" s="241">
        <f t="shared" si="24"/>
        <v>0.67162174263454821</v>
      </c>
      <c r="AW326" s="140" t="s">
        <v>74</v>
      </c>
      <c r="AX326" s="88" t="s">
        <v>86</v>
      </c>
      <c r="AY326" s="43" t="s">
        <v>5765</v>
      </c>
      <c r="AZ326" s="85" t="s">
        <v>66</v>
      </c>
      <c r="BA326" s="85" t="s">
        <v>66</v>
      </c>
    </row>
    <row r="327" spans="2:53" x14ac:dyDescent="0.25">
      <c r="B327" s="85">
        <v>2024</v>
      </c>
      <c r="C327" s="85">
        <v>891780111</v>
      </c>
      <c r="D327" s="86" t="s">
        <v>64</v>
      </c>
      <c r="E327" s="44" t="s">
        <v>5764</v>
      </c>
      <c r="F327" s="54" t="s">
        <v>5763</v>
      </c>
      <c r="G327" s="196">
        <v>0</v>
      </c>
      <c r="H327" s="88" t="s">
        <v>72</v>
      </c>
      <c r="I327" s="86" t="s">
        <v>65</v>
      </c>
      <c r="J327" s="43" t="s">
        <v>5762</v>
      </c>
      <c r="K327" s="43">
        <v>16080000</v>
      </c>
      <c r="L327" s="85" t="s">
        <v>67</v>
      </c>
      <c r="M327" s="43" t="s">
        <v>5761</v>
      </c>
      <c r="N327" s="43">
        <v>1149451463</v>
      </c>
      <c r="O327" s="91">
        <v>13</v>
      </c>
      <c r="P327" s="140">
        <v>45302</v>
      </c>
      <c r="Q327" s="87">
        <v>4518689382</v>
      </c>
      <c r="R327" s="284">
        <v>45324</v>
      </c>
      <c r="S327" s="43">
        <v>16080000</v>
      </c>
      <c r="T327" s="88" t="s">
        <v>203</v>
      </c>
      <c r="U327" s="43">
        <v>57464638</v>
      </c>
      <c r="V327" s="43" t="s">
        <v>4039</v>
      </c>
      <c r="W327" s="284">
        <v>45324</v>
      </c>
      <c r="X327" s="284">
        <v>45324</v>
      </c>
      <c r="Y327" s="94" t="s">
        <v>74</v>
      </c>
      <c r="Z327" s="138">
        <v>45457</v>
      </c>
      <c r="AA327" s="54">
        <f t="shared" si="20"/>
        <v>133</v>
      </c>
      <c r="AB327" s="87">
        <v>0</v>
      </c>
      <c r="AC327" s="286">
        <v>0</v>
      </c>
      <c r="AD327" s="87">
        <v>0</v>
      </c>
      <c r="AE327" s="140" t="s">
        <v>74</v>
      </c>
      <c r="AF327" s="54">
        <f t="shared" si="21"/>
        <v>0</v>
      </c>
      <c r="AG327" s="87">
        <v>0</v>
      </c>
      <c r="AH327" s="87">
        <v>0</v>
      </c>
      <c r="AI327" s="140" t="s">
        <v>74</v>
      </c>
      <c r="AJ327" s="88">
        <v>0</v>
      </c>
      <c r="AK327" s="92" t="s">
        <v>74</v>
      </c>
      <c r="AL327" s="92" t="s">
        <v>74</v>
      </c>
      <c r="AM327" s="54">
        <f t="shared" si="22"/>
        <v>0</v>
      </c>
      <c r="AN327" s="54">
        <f>+K327+AC327-AH327</f>
        <v>16080000</v>
      </c>
      <c r="AO327" s="88" t="s">
        <v>66</v>
      </c>
      <c r="AP327" s="43">
        <v>16080000</v>
      </c>
      <c r="AQ327" s="88" t="s">
        <v>85</v>
      </c>
      <c r="AR327" s="87">
        <v>0</v>
      </c>
      <c r="AS327" s="96" t="s">
        <v>74</v>
      </c>
      <c r="AT327" s="282">
        <v>10800000</v>
      </c>
      <c r="AU327" s="98">
        <f t="shared" si="23"/>
        <v>5280000</v>
      </c>
      <c r="AV327" s="241">
        <f t="shared" si="24"/>
        <v>0.67164179104477617</v>
      </c>
      <c r="AW327" s="140" t="s">
        <v>74</v>
      </c>
      <c r="AX327" s="88" t="s">
        <v>86</v>
      </c>
      <c r="AY327" s="43" t="s">
        <v>5760</v>
      </c>
      <c r="AZ327" s="85" t="s">
        <v>66</v>
      </c>
      <c r="BA327" s="85" t="s">
        <v>66</v>
      </c>
    </row>
    <row r="328" spans="2:53" x14ac:dyDescent="0.25">
      <c r="B328" s="85">
        <v>2024</v>
      </c>
      <c r="C328" s="85">
        <v>891780111</v>
      </c>
      <c r="D328" s="86" t="s">
        <v>64</v>
      </c>
      <c r="E328" s="44" t="s">
        <v>5759</v>
      </c>
      <c r="F328" s="54" t="s">
        <v>5758</v>
      </c>
      <c r="G328" s="196">
        <v>0</v>
      </c>
      <c r="H328" s="88" t="s">
        <v>72</v>
      </c>
      <c r="I328" s="86" t="s">
        <v>65</v>
      </c>
      <c r="J328" s="43" t="s">
        <v>5757</v>
      </c>
      <c r="K328" s="43">
        <v>18760000</v>
      </c>
      <c r="L328" s="85" t="s">
        <v>67</v>
      </c>
      <c r="M328" s="43" t="s">
        <v>5756</v>
      </c>
      <c r="N328" s="43">
        <v>36535996</v>
      </c>
      <c r="O328" s="91">
        <v>13</v>
      </c>
      <c r="P328" s="140">
        <v>45302</v>
      </c>
      <c r="Q328" s="87">
        <v>4518689382</v>
      </c>
      <c r="R328" s="284">
        <v>45324</v>
      </c>
      <c r="S328" s="43">
        <v>18760000</v>
      </c>
      <c r="T328" s="88" t="s">
        <v>203</v>
      </c>
      <c r="U328" s="43">
        <v>1082964146</v>
      </c>
      <c r="V328" s="43" t="s">
        <v>4056</v>
      </c>
      <c r="W328" s="284">
        <v>45324</v>
      </c>
      <c r="X328" s="284">
        <v>45324</v>
      </c>
      <c r="Y328" s="94" t="s">
        <v>74</v>
      </c>
      <c r="Z328" s="138">
        <v>45457</v>
      </c>
      <c r="AA328" s="54">
        <f t="shared" ref="AA328:AA391" si="25">+IF(Y328="1800-01-01",Z328-X328,Z328-Y328)</f>
        <v>133</v>
      </c>
      <c r="AB328" s="87">
        <v>0</v>
      </c>
      <c r="AC328" s="286">
        <v>0</v>
      </c>
      <c r="AD328" s="87">
        <v>0</v>
      </c>
      <c r="AE328" s="140" t="s">
        <v>74</v>
      </c>
      <c r="AF328" s="54">
        <f t="shared" ref="AF328:AF391" si="26">+IF(AE328="1800-01-01",0,AE328-Z328)</f>
        <v>0</v>
      </c>
      <c r="AG328" s="87">
        <v>0</v>
      </c>
      <c r="AH328" s="87">
        <v>0</v>
      </c>
      <c r="AI328" s="140" t="s">
        <v>74</v>
      </c>
      <c r="AJ328" s="88">
        <v>0</v>
      </c>
      <c r="AK328" s="92" t="s">
        <v>74</v>
      </c>
      <c r="AL328" s="92" t="s">
        <v>74</v>
      </c>
      <c r="AM328" s="54">
        <f t="shared" ref="AM328:AM391" si="27">+IF(AK328="1800-01-01",0,AL328-AK328)</f>
        <v>0</v>
      </c>
      <c r="AN328" s="54">
        <f>+K328+AC328-AH328</f>
        <v>18760000</v>
      </c>
      <c r="AO328" s="88" t="s">
        <v>66</v>
      </c>
      <c r="AP328" s="43">
        <v>18760000</v>
      </c>
      <c r="AQ328" s="88" t="s">
        <v>85</v>
      </c>
      <c r="AR328" s="87">
        <v>0</v>
      </c>
      <c r="AS328" s="96" t="s">
        <v>74</v>
      </c>
      <c r="AT328" s="282">
        <v>12600000</v>
      </c>
      <c r="AU328" s="98">
        <f t="shared" ref="AU328:AU391" si="28">AN328-AT328</f>
        <v>6160000</v>
      </c>
      <c r="AV328" s="241">
        <f t="shared" ref="AV328:AV391" si="29">+IFERROR(AT328/AN328,"_")</f>
        <v>0.67164179104477617</v>
      </c>
      <c r="AW328" s="140" t="s">
        <v>74</v>
      </c>
      <c r="AX328" s="88" t="s">
        <v>86</v>
      </c>
      <c r="AY328" s="43" t="s">
        <v>5755</v>
      </c>
      <c r="AZ328" s="85" t="s">
        <v>66</v>
      </c>
      <c r="BA328" s="85" t="s">
        <v>66</v>
      </c>
    </row>
    <row r="329" spans="2:53" x14ac:dyDescent="0.25">
      <c r="B329" s="85">
        <v>2024</v>
      </c>
      <c r="C329" s="85">
        <v>891780111</v>
      </c>
      <c r="D329" s="86" t="s">
        <v>64</v>
      </c>
      <c r="E329" s="44" t="s">
        <v>5754</v>
      </c>
      <c r="F329" s="54" t="s">
        <v>5753</v>
      </c>
      <c r="G329" s="196">
        <v>0</v>
      </c>
      <c r="H329" s="88" t="s">
        <v>72</v>
      </c>
      <c r="I329" s="86" t="s">
        <v>65</v>
      </c>
      <c r="J329" s="43" t="s">
        <v>5752</v>
      </c>
      <c r="K329" s="43">
        <v>14740000</v>
      </c>
      <c r="L329" s="85" t="s">
        <v>67</v>
      </c>
      <c r="M329" s="43" t="s">
        <v>5751</v>
      </c>
      <c r="N329" s="43">
        <v>1083007469</v>
      </c>
      <c r="O329" s="91">
        <v>13</v>
      </c>
      <c r="P329" s="140">
        <v>45302</v>
      </c>
      <c r="Q329" s="87">
        <v>4518689382</v>
      </c>
      <c r="R329" s="284">
        <v>45327</v>
      </c>
      <c r="S329" s="43">
        <v>14740000</v>
      </c>
      <c r="T329" s="88" t="s">
        <v>203</v>
      </c>
      <c r="U329" s="43">
        <v>39058006</v>
      </c>
      <c r="V329" s="43" t="s">
        <v>5040</v>
      </c>
      <c r="W329" s="284">
        <v>45327</v>
      </c>
      <c r="X329" s="284">
        <v>45327</v>
      </c>
      <c r="Y329" s="94" t="s">
        <v>74</v>
      </c>
      <c r="Z329" s="138">
        <v>45457</v>
      </c>
      <c r="AA329" s="54">
        <f t="shared" si="25"/>
        <v>130</v>
      </c>
      <c r="AB329" s="87">
        <v>0</v>
      </c>
      <c r="AC329" s="286">
        <v>0</v>
      </c>
      <c r="AD329" s="87">
        <v>0</v>
      </c>
      <c r="AE329" s="140" t="s">
        <v>74</v>
      </c>
      <c r="AF329" s="54">
        <f t="shared" si="26"/>
        <v>0</v>
      </c>
      <c r="AG329" s="87">
        <v>0</v>
      </c>
      <c r="AH329" s="87">
        <v>0</v>
      </c>
      <c r="AI329" s="140" t="s">
        <v>74</v>
      </c>
      <c r="AJ329" s="88">
        <v>0</v>
      </c>
      <c r="AK329" s="92" t="s">
        <v>74</v>
      </c>
      <c r="AL329" s="92" t="s">
        <v>74</v>
      </c>
      <c r="AM329" s="54">
        <f t="shared" si="27"/>
        <v>0</v>
      </c>
      <c r="AN329" s="54">
        <f>+K329+AC329-AH329</f>
        <v>14740000</v>
      </c>
      <c r="AO329" s="88" t="s">
        <v>66</v>
      </c>
      <c r="AP329" s="43">
        <v>14740000</v>
      </c>
      <c r="AQ329" s="88" t="s">
        <v>85</v>
      </c>
      <c r="AR329" s="87">
        <v>0</v>
      </c>
      <c r="AS329" s="96" t="s">
        <v>74</v>
      </c>
      <c r="AT329" s="282">
        <v>9900000</v>
      </c>
      <c r="AU329" s="98">
        <f t="shared" si="28"/>
        <v>4840000</v>
      </c>
      <c r="AV329" s="241">
        <f t="shared" si="29"/>
        <v>0.67164179104477617</v>
      </c>
      <c r="AW329" s="140" t="s">
        <v>74</v>
      </c>
      <c r="AX329" s="88" t="s">
        <v>86</v>
      </c>
      <c r="AY329" s="43" t="s">
        <v>5750</v>
      </c>
      <c r="AZ329" s="85" t="s">
        <v>66</v>
      </c>
      <c r="BA329" s="85" t="s">
        <v>66</v>
      </c>
    </row>
    <row r="330" spans="2:53" x14ac:dyDescent="0.25">
      <c r="B330" s="85">
        <v>2024</v>
      </c>
      <c r="C330" s="85">
        <v>891780111</v>
      </c>
      <c r="D330" s="86" t="s">
        <v>64</v>
      </c>
      <c r="E330" s="44" t="s">
        <v>5749</v>
      </c>
      <c r="F330" s="54" t="s">
        <v>5748</v>
      </c>
      <c r="G330" s="196">
        <v>0</v>
      </c>
      <c r="H330" s="88" t="s">
        <v>72</v>
      </c>
      <c r="I330" s="86" t="s">
        <v>65</v>
      </c>
      <c r="J330" s="43" t="s">
        <v>5747</v>
      </c>
      <c r="K330" s="43">
        <v>13400000</v>
      </c>
      <c r="L330" s="85" t="s">
        <v>67</v>
      </c>
      <c r="M330" s="43" t="s">
        <v>5746</v>
      </c>
      <c r="N330" s="43">
        <v>1083007505</v>
      </c>
      <c r="O330" s="91">
        <v>13</v>
      </c>
      <c r="P330" s="140">
        <v>45302</v>
      </c>
      <c r="Q330" s="87">
        <v>4518689382</v>
      </c>
      <c r="R330" s="284">
        <v>45327</v>
      </c>
      <c r="S330" s="43">
        <v>13400000</v>
      </c>
      <c r="T330" s="88" t="s">
        <v>203</v>
      </c>
      <c r="U330" s="43">
        <v>85449357</v>
      </c>
      <c r="V330" s="43" t="s">
        <v>5096</v>
      </c>
      <c r="W330" s="284">
        <v>45327</v>
      </c>
      <c r="X330" s="284">
        <v>45327</v>
      </c>
      <c r="Y330" s="94" t="s">
        <v>74</v>
      </c>
      <c r="Z330" s="138">
        <v>45457</v>
      </c>
      <c r="AA330" s="54">
        <f t="shared" si="25"/>
        <v>130</v>
      </c>
      <c r="AB330" s="87">
        <v>0</v>
      </c>
      <c r="AC330" s="286">
        <v>0</v>
      </c>
      <c r="AD330" s="87">
        <v>0</v>
      </c>
      <c r="AE330" s="140" t="s">
        <v>74</v>
      </c>
      <c r="AF330" s="54">
        <f t="shared" si="26"/>
        <v>0</v>
      </c>
      <c r="AG330" s="87">
        <v>0</v>
      </c>
      <c r="AH330" s="87">
        <v>0</v>
      </c>
      <c r="AI330" s="140" t="s">
        <v>74</v>
      </c>
      <c r="AJ330" s="88">
        <v>0</v>
      </c>
      <c r="AK330" s="92" t="s">
        <v>74</v>
      </c>
      <c r="AL330" s="92" t="s">
        <v>74</v>
      </c>
      <c r="AM330" s="54">
        <f t="shared" si="27"/>
        <v>0</v>
      </c>
      <c r="AN330" s="54">
        <f>+K330+AC330-AH330</f>
        <v>13400000</v>
      </c>
      <c r="AO330" s="88" t="s">
        <v>66</v>
      </c>
      <c r="AP330" s="43">
        <v>13400000</v>
      </c>
      <c r="AQ330" s="88" t="s">
        <v>85</v>
      </c>
      <c r="AR330" s="87">
        <v>0</v>
      </c>
      <c r="AS330" s="96" t="s">
        <v>74</v>
      </c>
      <c r="AT330" s="282">
        <v>9000000</v>
      </c>
      <c r="AU330" s="98">
        <f t="shared" si="28"/>
        <v>4400000</v>
      </c>
      <c r="AV330" s="241">
        <f t="shared" si="29"/>
        <v>0.67164179104477617</v>
      </c>
      <c r="AW330" s="140" t="s">
        <v>74</v>
      </c>
      <c r="AX330" s="88" t="s">
        <v>86</v>
      </c>
      <c r="AY330" s="43" t="s">
        <v>5745</v>
      </c>
      <c r="AZ330" s="85" t="s">
        <v>66</v>
      </c>
      <c r="BA330" s="85" t="s">
        <v>66</v>
      </c>
    </row>
    <row r="331" spans="2:53" x14ac:dyDescent="0.25">
      <c r="B331" s="85">
        <v>2024</v>
      </c>
      <c r="C331" s="85">
        <v>891780111</v>
      </c>
      <c r="D331" s="86" t="s">
        <v>64</v>
      </c>
      <c r="E331" s="44" t="s">
        <v>5744</v>
      </c>
      <c r="F331" s="54" t="s">
        <v>5743</v>
      </c>
      <c r="G331" s="196">
        <v>0</v>
      </c>
      <c r="H331" s="88" t="s">
        <v>72</v>
      </c>
      <c r="I331" s="86" t="s">
        <v>2705</v>
      </c>
      <c r="J331" s="43" t="s">
        <v>5742</v>
      </c>
      <c r="K331" s="43">
        <v>8500000</v>
      </c>
      <c r="L331" s="85" t="s">
        <v>67</v>
      </c>
      <c r="M331" s="43" t="s">
        <v>5741</v>
      </c>
      <c r="N331" s="43">
        <v>64574293</v>
      </c>
      <c r="O331" s="91">
        <v>170</v>
      </c>
      <c r="P331" s="284">
        <v>45320</v>
      </c>
      <c r="Q331" s="43">
        <v>165200000</v>
      </c>
      <c r="R331" s="284">
        <v>45327</v>
      </c>
      <c r="S331" s="43">
        <v>8500000</v>
      </c>
      <c r="T331" s="88" t="s">
        <v>203</v>
      </c>
      <c r="U331" s="43">
        <v>36559959</v>
      </c>
      <c r="V331" s="43" t="s">
        <v>3512</v>
      </c>
      <c r="W331" s="284">
        <v>45327</v>
      </c>
      <c r="X331" s="284">
        <v>45327</v>
      </c>
      <c r="Y331" s="94" t="s">
        <v>74</v>
      </c>
      <c r="Z331" s="284">
        <v>45382</v>
      </c>
      <c r="AA331" s="54">
        <f t="shared" si="25"/>
        <v>55</v>
      </c>
      <c r="AB331" s="87">
        <v>0</v>
      </c>
      <c r="AC331" s="286">
        <v>0</v>
      </c>
      <c r="AD331" s="87">
        <v>0</v>
      </c>
      <c r="AE331" s="140" t="s">
        <v>74</v>
      </c>
      <c r="AF331" s="54">
        <f t="shared" si="26"/>
        <v>0</v>
      </c>
      <c r="AG331" s="87">
        <v>0</v>
      </c>
      <c r="AH331" s="87">
        <v>0</v>
      </c>
      <c r="AI331" s="140" t="s">
        <v>74</v>
      </c>
      <c r="AJ331" s="88">
        <v>0</v>
      </c>
      <c r="AK331" s="92" t="s">
        <v>74</v>
      </c>
      <c r="AL331" s="92" t="s">
        <v>74</v>
      </c>
      <c r="AM331" s="54">
        <f t="shared" si="27"/>
        <v>0</v>
      </c>
      <c r="AN331" s="54">
        <f>+K331+AC331-AH331</f>
        <v>8500000</v>
      </c>
      <c r="AO331" s="88" t="s">
        <v>85</v>
      </c>
      <c r="AP331" s="43">
        <v>0</v>
      </c>
      <c r="AQ331" s="88" t="s">
        <v>85</v>
      </c>
      <c r="AR331" s="87">
        <v>0</v>
      </c>
      <c r="AS331" s="96" t="s">
        <v>74</v>
      </c>
      <c r="AT331" s="282">
        <v>8500000</v>
      </c>
      <c r="AU331" s="98">
        <f t="shared" si="28"/>
        <v>0</v>
      </c>
      <c r="AV331" s="241">
        <f t="shared" si="29"/>
        <v>1</v>
      </c>
      <c r="AW331" s="140" t="s">
        <v>74</v>
      </c>
      <c r="AX331" s="88" t="s">
        <v>156</v>
      </c>
      <c r="AY331" s="43" t="s">
        <v>5740</v>
      </c>
      <c r="AZ331" s="85" t="s">
        <v>66</v>
      </c>
      <c r="BA331" s="85" t="s">
        <v>66</v>
      </c>
    </row>
    <row r="332" spans="2:53" x14ac:dyDescent="0.25">
      <c r="B332" s="85">
        <v>2024</v>
      </c>
      <c r="C332" s="85">
        <v>891780111</v>
      </c>
      <c r="D332" s="86" t="s">
        <v>64</v>
      </c>
      <c r="E332" s="44" t="s">
        <v>5739</v>
      </c>
      <c r="F332" s="54" t="s">
        <v>5738</v>
      </c>
      <c r="G332" s="196">
        <v>0</v>
      </c>
      <c r="H332" s="88" t="s">
        <v>72</v>
      </c>
      <c r="I332" s="86" t="s">
        <v>2705</v>
      </c>
      <c r="J332" s="43" t="s">
        <v>5737</v>
      </c>
      <c r="K332" s="43">
        <v>8500000</v>
      </c>
      <c r="L332" s="85" t="s">
        <v>67</v>
      </c>
      <c r="M332" s="43" t="s">
        <v>4045</v>
      </c>
      <c r="N332" s="43">
        <v>1082955260</v>
      </c>
      <c r="O332" s="91">
        <v>170</v>
      </c>
      <c r="P332" s="284">
        <v>45320</v>
      </c>
      <c r="Q332" s="43">
        <v>165200000</v>
      </c>
      <c r="R332" s="284">
        <v>45327</v>
      </c>
      <c r="S332" s="43">
        <v>8500000</v>
      </c>
      <c r="T332" s="88" t="s">
        <v>203</v>
      </c>
      <c r="U332" s="43">
        <v>36559959</v>
      </c>
      <c r="V332" s="43" t="s">
        <v>3512</v>
      </c>
      <c r="W332" s="284">
        <v>45327</v>
      </c>
      <c r="X332" s="284">
        <v>45327</v>
      </c>
      <c r="Y332" s="94" t="s">
        <v>74</v>
      </c>
      <c r="Z332" s="284">
        <v>45382</v>
      </c>
      <c r="AA332" s="54">
        <f t="shared" si="25"/>
        <v>55</v>
      </c>
      <c r="AB332" s="87">
        <v>0</v>
      </c>
      <c r="AC332" s="286">
        <v>0</v>
      </c>
      <c r="AD332" s="87">
        <v>0</v>
      </c>
      <c r="AE332" s="140" t="s">
        <v>74</v>
      </c>
      <c r="AF332" s="54">
        <f t="shared" si="26"/>
        <v>0</v>
      </c>
      <c r="AG332" s="87">
        <v>0</v>
      </c>
      <c r="AH332" s="87">
        <v>0</v>
      </c>
      <c r="AI332" s="140" t="s">
        <v>74</v>
      </c>
      <c r="AJ332" s="88">
        <v>0</v>
      </c>
      <c r="AK332" s="92" t="s">
        <v>74</v>
      </c>
      <c r="AL332" s="92" t="s">
        <v>74</v>
      </c>
      <c r="AM332" s="54">
        <f t="shared" si="27"/>
        <v>0</v>
      </c>
      <c r="AN332" s="54">
        <f>+K332+AC332-AH332</f>
        <v>8500000</v>
      </c>
      <c r="AO332" s="88" t="s">
        <v>85</v>
      </c>
      <c r="AP332" s="43">
        <v>0</v>
      </c>
      <c r="AQ332" s="88" t="s">
        <v>85</v>
      </c>
      <c r="AR332" s="87">
        <v>0</v>
      </c>
      <c r="AS332" s="96" t="s">
        <v>74</v>
      </c>
      <c r="AT332" s="282">
        <v>8500000</v>
      </c>
      <c r="AU332" s="98">
        <f t="shared" si="28"/>
        <v>0</v>
      </c>
      <c r="AV332" s="241">
        <f t="shared" si="29"/>
        <v>1</v>
      </c>
      <c r="AW332" s="140" t="s">
        <v>74</v>
      </c>
      <c r="AX332" s="88" t="s">
        <v>156</v>
      </c>
      <c r="AY332" s="43" t="s">
        <v>5736</v>
      </c>
      <c r="AZ332" s="85" t="s">
        <v>66</v>
      </c>
      <c r="BA332" s="85" t="s">
        <v>66</v>
      </c>
    </row>
    <row r="333" spans="2:53" x14ac:dyDescent="0.25">
      <c r="B333" s="85">
        <v>2024</v>
      </c>
      <c r="C333" s="85">
        <v>891780111</v>
      </c>
      <c r="D333" s="86" t="s">
        <v>64</v>
      </c>
      <c r="E333" s="44" t="s">
        <v>5735</v>
      </c>
      <c r="F333" s="54" t="s">
        <v>5734</v>
      </c>
      <c r="G333" s="196">
        <v>0</v>
      </c>
      <c r="H333" s="88" t="s">
        <v>72</v>
      </c>
      <c r="I333" s="86" t="s">
        <v>2705</v>
      </c>
      <c r="J333" s="43" t="s">
        <v>5733</v>
      </c>
      <c r="K333" s="43">
        <v>8500000</v>
      </c>
      <c r="L333" s="85" t="s">
        <v>67</v>
      </c>
      <c r="M333" s="43" t="s">
        <v>4062</v>
      </c>
      <c r="N333" s="43">
        <v>1082940809</v>
      </c>
      <c r="O333" s="91">
        <v>170</v>
      </c>
      <c r="P333" s="284">
        <v>45320</v>
      </c>
      <c r="Q333" s="43">
        <v>165200000</v>
      </c>
      <c r="R333" s="284">
        <v>45327</v>
      </c>
      <c r="S333" s="43">
        <v>8500000</v>
      </c>
      <c r="T333" s="88" t="s">
        <v>203</v>
      </c>
      <c r="U333" s="43">
        <v>36559959</v>
      </c>
      <c r="V333" s="43" t="s">
        <v>3512</v>
      </c>
      <c r="W333" s="284">
        <v>45327</v>
      </c>
      <c r="X333" s="284">
        <v>45327</v>
      </c>
      <c r="Y333" s="94" t="s">
        <v>74</v>
      </c>
      <c r="Z333" s="284">
        <v>45382</v>
      </c>
      <c r="AA333" s="54">
        <f t="shared" si="25"/>
        <v>55</v>
      </c>
      <c r="AB333" s="87">
        <v>0</v>
      </c>
      <c r="AC333" s="286">
        <v>0</v>
      </c>
      <c r="AD333" s="87">
        <v>0</v>
      </c>
      <c r="AE333" s="140" t="s">
        <v>74</v>
      </c>
      <c r="AF333" s="54">
        <f t="shared" si="26"/>
        <v>0</v>
      </c>
      <c r="AG333" s="87">
        <v>0</v>
      </c>
      <c r="AH333" s="87">
        <v>0</v>
      </c>
      <c r="AI333" s="140" t="s">
        <v>74</v>
      </c>
      <c r="AJ333" s="88">
        <v>0</v>
      </c>
      <c r="AK333" s="92" t="s">
        <v>74</v>
      </c>
      <c r="AL333" s="92" t="s">
        <v>74</v>
      </c>
      <c r="AM333" s="54">
        <f t="shared" si="27"/>
        <v>0</v>
      </c>
      <c r="AN333" s="54">
        <f>+K333+AC333-AH333</f>
        <v>8500000</v>
      </c>
      <c r="AO333" s="88" t="s">
        <v>85</v>
      </c>
      <c r="AP333" s="43">
        <v>0</v>
      </c>
      <c r="AQ333" s="88" t="s">
        <v>85</v>
      </c>
      <c r="AR333" s="87">
        <v>0</v>
      </c>
      <c r="AS333" s="96" t="s">
        <v>74</v>
      </c>
      <c r="AT333" s="282">
        <v>8500000</v>
      </c>
      <c r="AU333" s="98">
        <f t="shared" si="28"/>
        <v>0</v>
      </c>
      <c r="AV333" s="241">
        <f t="shared" si="29"/>
        <v>1</v>
      </c>
      <c r="AW333" s="140" t="s">
        <v>74</v>
      </c>
      <c r="AX333" s="88" t="s">
        <v>156</v>
      </c>
      <c r="AY333" s="43" t="s">
        <v>5732</v>
      </c>
      <c r="AZ333" s="85" t="s">
        <v>66</v>
      </c>
      <c r="BA333" s="85" t="s">
        <v>66</v>
      </c>
    </row>
    <row r="334" spans="2:53" x14ac:dyDescent="0.25">
      <c r="B334" s="85">
        <v>2024</v>
      </c>
      <c r="C334" s="85">
        <v>891780111</v>
      </c>
      <c r="D334" s="86" t="s">
        <v>64</v>
      </c>
      <c r="E334" s="44" t="s">
        <v>5731</v>
      </c>
      <c r="F334" s="54" t="s">
        <v>5730</v>
      </c>
      <c r="G334" s="196">
        <v>0</v>
      </c>
      <c r="H334" s="88" t="s">
        <v>72</v>
      </c>
      <c r="I334" s="86" t="s">
        <v>65</v>
      </c>
      <c r="J334" s="43" t="s">
        <v>5729</v>
      </c>
      <c r="K334" s="43">
        <v>13400000</v>
      </c>
      <c r="L334" s="85" t="s">
        <v>67</v>
      </c>
      <c r="M334" s="43" t="s">
        <v>5728</v>
      </c>
      <c r="N334" s="43">
        <v>1064802492</v>
      </c>
      <c r="O334" s="91">
        <v>13</v>
      </c>
      <c r="P334" s="140">
        <v>45302</v>
      </c>
      <c r="Q334" s="87">
        <v>4518689382</v>
      </c>
      <c r="R334" s="284">
        <v>45327</v>
      </c>
      <c r="S334" s="43">
        <v>13400000</v>
      </c>
      <c r="T334" s="88" t="s">
        <v>203</v>
      </c>
      <c r="U334" s="43">
        <v>57464638</v>
      </c>
      <c r="V334" s="43" t="s">
        <v>4039</v>
      </c>
      <c r="W334" s="284">
        <v>45327</v>
      </c>
      <c r="X334" s="284">
        <v>45327</v>
      </c>
      <c r="Y334" s="94" t="s">
        <v>74</v>
      </c>
      <c r="Z334" s="138">
        <v>45457</v>
      </c>
      <c r="AA334" s="54">
        <f t="shared" si="25"/>
        <v>130</v>
      </c>
      <c r="AB334" s="87">
        <v>0</v>
      </c>
      <c r="AC334" s="286">
        <v>0</v>
      </c>
      <c r="AD334" s="87">
        <v>0</v>
      </c>
      <c r="AE334" s="140" t="s">
        <v>74</v>
      </c>
      <c r="AF334" s="54">
        <f t="shared" si="26"/>
        <v>0</v>
      </c>
      <c r="AG334" s="87">
        <v>0</v>
      </c>
      <c r="AH334" s="87">
        <v>0</v>
      </c>
      <c r="AI334" s="140" t="s">
        <v>74</v>
      </c>
      <c r="AJ334" s="88">
        <v>0</v>
      </c>
      <c r="AK334" s="92" t="s">
        <v>74</v>
      </c>
      <c r="AL334" s="92" t="s">
        <v>74</v>
      </c>
      <c r="AM334" s="54">
        <f t="shared" si="27"/>
        <v>0</v>
      </c>
      <c r="AN334" s="54">
        <f>+K334+AC334-AH334</f>
        <v>13400000</v>
      </c>
      <c r="AO334" s="88" t="s">
        <v>66</v>
      </c>
      <c r="AP334" s="43">
        <v>13400000</v>
      </c>
      <c r="AQ334" s="88" t="s">
        <v>85</v>
      </c>
      <c r="AR334" s="87">
        <v>0</v>
      </c>
      <c r="AS334" s="96" t="s">
        <v>74</v>
      </c>
      <c r="AT334" s="282">
        <v>9000000</v>
      </c>
      <c r="AU334" s="98">
        <f t="shared" si="28"/>
        <v>4400000</v>
      </c>
      <c r="AV334" s="241">
        <f t="shared" si="29"/>
        <v>0.67164179104477617</v>
      </c>
      <c r="AW334" s="140" t="s">
        <v>74</v>
      </c>
      <c r="AX334" s="88" t="s">
        <v>86</v>
      </c>
      <c r="AY334" s="43" t="s">
        <v>5727</v>
      </c>
      <c r="AZ334" s="85" t="s">
        <v>66</v>
      </c>
      <c r="BA334" s="85" t="s">
        <v>66</v>
      </c>
    </row>
    <row r="335" spans="2:53" x14ac:dyDescent="0.25">
      <c r="B335" s="85">
        <v>2024</v>
      </c>
      <c r="C335" s="85">
        <v>891780111</v>
      </c>
      <c r="D335" s="86" t="s">
        <v>64</v>
      </c>
      <c r="E335" s="44" t="s">
        <v>5726</v>
      </c>
      <c r="F335" s="54" t="s">
        <v>5725</v>
      </c>
      <c r="G335" s="196">
        <v>0</v>
      </c>
      <c r="H335" s="88" t="s">
        <v>72</v>
      </c>
      <c r="I335" s="86" t="s">
        <v>65</v>
      </c>
      <c r="J335" s="43" t="s">
        <v>5724</v>
      </c>
      <c r="K335" s="43">
        <v>13400000</v>
      </c>
      <c r="L335" s="85" t="s">
        <v>67</v>
      </c>
      <c r="M335" s="43" t="s">
        <v>5723</v>
      </c>
      <c r="N335" s="43">
        <v>85373098</v>
      </c>
      <c r="O335" s="91">
        <v>13</v>
      </c>
      <c r="P335" s="140">
        <v>45302</v>
      </c>
      <c r="Q335" s="87">
        <v>4518689382</v>
      </c>
      <c r="R335" s="284">
        <v>45327</v>
      </c>
      <c r="S335" s="43">
        <v>13400000</v>
      </c>
      <c r="T335" s="88" t="s">
        <v>203</v>
      </c>
      <c r="U335" s="43">
        <v>72175281</v>
      </c>
      <c r="V335" s="43" t="s">
        <v>1822</v>
      </c>
      <c r="W335" s="284">
        <v>45327</v>
      </c>
      <c r="X335" s="284">
        <v>45327</v>
      </c>
      <c r="Y335" s="94" t="s">
        <v>74</v>
      </c>
      <c r="Z335" s="138">
        <v>45457</v>
      </c>
      <c r="AA335" s="54">
        <f t="shared" si="25"/>
        <v>130</v>
      </c>
      <c r="AB335" s="87">
        <v>0</v>
      </c>
      <c r="AC335" s="286">
        <v>0</v>
      </c>
      <c r="AD335" s="87">
        <v>0</v>
      </c>
      <c r="AE335" s="140" t="s">
        <v>74</v>
      </c>
      <c r="AF335" s="54">
        <f t="shared" si="26"/>
        <v>0</v>
      </c>
      <c r="AG335" s="87">
        <v>0</v>
      </c>
      <c r="AH335" s="87">
        <v>0</v>
      </c>
      <c r="AI335" s="140" t="s">
        <v>74</v>
      </c>
      <c r="AJ335" s="88">
        <v>0</v>
      </c>
      <c r="AK335" s="92" t="s">
        <v>74</v>
      </c>
      <c r="AL335" s="92" t="s">
        <v>74</v>
      </c>
      <c r="AM335" s="54">
        <f t="shared" si="27"/>
        <v>0</v>
      </c>
      <c r="AN335" s="54">
        <f>+K335+AC335-AH335</f>
        <v>13400000</v>
      </c>
      <c r="AO335" s="88" t="s">
        <v>66</v>
      </c>
      <c r="AP335" s="43">
        <v>13400000</v>
      </c>
      <c r="AQ335" s="88" t="s">
        <v>85</v>
      </c>
      <c r="AR335" s="87">
        <v>0</v>
      </c>
      <c r="AS335" s="96" t="s">
        <v>74</v>
      </c>
      <c r="AT335" s="282">
        <v>9000000</v>
      </c>
      <c r="AU335" s="98">
        <f t="shared" si="28"/>
        <v>4400000</v>
      </c>
      <c r="AV335" s="241">
        <f t="shared" si="29"/>
        <v>0.67164179104477617</v>
      </c>
      <c r="AW335" s="140" t="s">
        <v>74</v>
      </c>
      <c r="AX335" s="88" t="s">
        <v>86</v>
      </c>
      <c r="AY335" s="43" t="s">
        <v>5722</v>
      </c>
      <c r="AZ335" s="85" t="s">
        <v>66</v>
      </c>
      <c r="BA335" s="85" t="s">
        <v>66</v>
      </c>
    </row>
    <row r="336" spans="2:53" x14ac:dyDescent="0.25">
      <c r="B336" s="85">
        <v>2024</v>
      </c>
      <c r="C336" s="85">
        <v>891780111</v>
      </c>
      <c r="D336" s="86" t="s">
        <v>64</v>
      </c>
      <c r="E336" s="44" t="s">
        <v>5721</v>
      </c>
      <c r="F336" s="54" t="s">
        <v>5720</v>
      </c>
      <c r="G336" s="196">
        <v>0</v>
      </c>
      <c r="H336" s="88" t="s">
        <v>72</v>
      </c>
      <c r="I336" s="86" t="s">
        <v>65</v>
      </c>
      <c r="J336" s="43" t="s">
        <v>4436</v>
      </c>
      <c r="K336" s="43">
        <v>9380000</v>
      </c>
      <c r="L336" s="85" t="s">
        <v>67</v>
      </c>
      <c r="M336" s="43" t="s">
        <v>5719</v>
      </c>
      <c r="N336" s="43">
        <v>39055352</v>
      </c>
      <c r="O336" s="91">
        <v>14</v>
      </c>
      <c r="P336" s="284">
        <v>45302</v>
      </c>
      <c r="Q336" s="43">
        <v>2126349000</v>
      </c>
      <c r="R336" s="284">
        <v>45327</v>
      </c>
      <c r="S336" s="43">
        <v>9380000</v>
      </c>
      <c r="T336" s="88" t="s">
        <v>203</v>
      </c>
      <c r="U336" s="43">
        <v>57444673</v>
      </c>
      <c r="V336" s="43" t="s">
        <v>1985</v>
      </c>
      <c r="W336" s="284">
        <v>45327</v>
      </c>
      <c r="X336" s="284">
        <v>45327</v>
      </c>
      <c r="Y336" s="94" t="s">
        <v>74</v>
      </c>
      <c r="Z336" s="138">
        <v>45457</v>
      </c>
      <c r="AA336" s="54">
        <f t="shared" si="25"/>
        <v>130</v>
      </c>
      <c r="AB336" s="87">
        <v>0</v>
      </c>
      <c r="AC336" s="286">
        <v>0</v>
      </c>
      <c r="AD336" s="87">
        <v>0</v>
      </c>
      <c r="AE336" s="140" t="s">
        <v>74</v>
      </c>
      <c r="AF336" s="54">
        <f t="shared" si="26"/>
        <v>0</v>
      </c>
      <c r="AG336" s="87">
        <v>0</v>
      </c>
      <c r="AH336" s="87">
        <v>0</v>
      </c>
      <c r="AI336" s="140" t="s">
        <v>74</v>
      </c>
      <c r="AJ336" s="88">
        <v>0</v>
      </c>
      <c r="AK336" s="92" t="s">
        <v>74</v>
      </c>
      <c r="AL336" s="92" t="s">
        <v>74</v>
      </c>
      <c r="AM336" s="54">
        <f t="shared" si="27"/>
        <v>0</v>
      </c>
      <c r="AN336" s="54">
        <f>+K336+AC336-AH336</f>
        <v>9380000</v>
      </c>
      <c r="AO336" s="88" t="s">
        <v>66</v>
      </c>
      <c r="AP336" s="43">
        <v>9380000</v>
      </c>
      <c r="AQ336" s="88" t="s">
        <v>85</v>
      </c>
      <c r="AR336" s="87">
        <v>0</v>
      </c>
      <c r="AS336" s="96" t="s">
        <v>74</v>
      </c>
      <c r="AT336" s="282">
        <v>6300000</v>
      </c>
      <c r="AU336" s="98">
        <f t="shared" si="28"/>
        <v>3080000</v>
      </c>
      <c r="AV336" s="241">
        <f t="shared" si="29"/>
        <v>0.67164179104477617</v>
      </c>
      <c r="AW336" s="140" t="s">
        <v>74</v>
      </c>
      <c r="AX336" s="88" t="s">
        <v>86</v>
      </c>
      <c r="AY336" s="43" t="s">
        <v>5718</v>
      </c>
      <c r="AZ336" s="85" t="s">
        <v>66</v>
      </c>
      <c r="BA336" s="85" t="s">
        <v>66</v>
      </c>
    </row>
    <row r="337" spans="2:53" x14ac:dyDescent="0.25">
      <c r="B337" s="85">
        <v>2024</v>
      </c>
      <c r="C337" s="85">
        <v>891780111</v>
      </c>
      <c r="D337" s="86" t="s">
        <v>64</v>
      </c>
      <c r="E337" s="44" t="s">
        <v>5717</v>
      </c>
      <c r="F337" s="54" t="s">
        <v>5716</v>
      </c>
      <c r="G337" s="196">
        <v>0</v>
      </c>
      <c r="H337" s="88" t="s">
        <v>72</v>
      </c>
      <c r="I337" s="86" t="s">
        <v>65</v>
      </c>
      <c r="J337" s="43" t="s">
        <v>5715</v>
      </c>
      <c r="K337" s="43">
        <v>16080000</v>
      </c>
      <c r="L337" s="85" t="s">
        <v>67</v>
      </c>
      <c r="M337" s="43" t="s">
        <v>5714</v>
      </c>
      <c r="N337" s="43">
        <v>1083017290</v>
      </c>
      <c r="O337" s="91">
        <v>13</v>
      </c>
      <c r="P337" s="140">
        <v>45302</v>
      </c>
      <c r="Q337" s="87">
        <v>4518689382</v>
      </c>
      <c r="R337" s="284">
        <v>45327</v>
      </c>
      <c r="S337" s="43">
        <v>16080000</v>
      </c>
      <c r="T337" s="88" t="s">
        <v>203</v>
      </c>
      <c r="U337" s="43">
        <v>57464638</v>
      </c>
      <c r="V337" s="43" t="s">
        <v>4039</v>
      </c>
      <c r="W337" s="284">
        <v>45327</v>
      </c>
      <c r="X337" s="284">
        <v>45327</v>
      </c>
      <c r="Y337" s="94" t="s">
        <v>74</v>
      </c>
      <c r="Z337" s="138">
        <v>45457</v>
      </c>
      <c r="AA337" s="54">
        <f t="shared" si="25"/>
        <v>130</v>
      </c>
      <c r="AB337" s="87">
        <v>0</v>
      </c>
      <c r="AC337" s="286">
        <v>0</v>
      </c>
      <c r="AD337" s="87">
        <v>0</v>
      </c>
      <c r="AE337" s="140" t="s">
        <v>74</v>
      </c>
      <c r="AF337" s="54">
        <f t="shared" si="26"/>
        <v>0</v>
      </c>
      <c r="AG337" s="87">
        <v>0</v>
      </c>
      <c r="AH337" s="87">
        <v>0</v>
      </c>
      <c r="AI337" s="140" t="s">
        <v>74</v>
      </c>
      <c r="AJ337" s="88">
        <v>0</v>
      </c>
      <c r="AK337" s="92" t="s">
        <v>74</v>
      </c>
      <c r="AL337" s="92" t="s">
        <v>74</v>
      </c>
      <c r="AM337" s="54">
        <f t="shared" si="27"/>
        <v>0</v>
      </c>
      <c r="AN337" s="54">
        <f>+K337+AC337-AH337</f>
        <v>16080000</v>
      </c>
      <c r="AO337" s="88" t="s">
        <v>66</v>
      </c>
      <c r="AP337" s="43">
        <v>16080000</v>
      </c>
      <c r="AQ337" s="88" t="s">
        <v>85</v>
      </c>
      <c r="AR337" s="87">
        <v>0</v>
      </c>
      <c r="AS337" s="96" t="s">
        <v>74</v>
      </c>
      <c r="AT337" s="282">
        <v>10800000</v>
      </c>
      <c r="AU337" s="98">
        <f t="shared" si="28"/>
        <v>5280000</v>
      </c>
      <c r="AV337" s="241">
        <f t="shared" si="29"/>
        <v>0.67164179104477617</v>
      </c>
      <c r="AW337" s="140" t="s">
        <v>74</v>
      </c>
      <c r="AX337" s="88" t="s">
        <v>86</v>
      </c>
      <c r="AY337" s="43" t="s">
        <v>5713</v>
      </c>
      <c r="AZ337" s="85" t="s">
        <v>66</v>
      </c>
      <c r="BA337" s="85" t="s">
        <v>66</v>
      </c>
    </row>
    <row r="338" spans="2:53" x14ac:dyDescent="0.25">
      <c r="B338" s="85">
        <v>2024</v>
      </c>
      <c r="C338" s="85">
        <v>891780111</v>
      </c>
      <c r="D338" s="86" t="s">
        <v>64</v>
      </c>
      <c r="E338" s="44" t="s">
        <v>5712</v>
      </c>
      <c r="F338" s="54" t="s">
        <v>5711</v>
      </c>
      <c r="G338" s="196">
        <v>0</v>
      </c>
      <c r="H338" s="88" t="s">
        <v>72</v>
      </c>
      <c r="I338" s="86" t="s">
        <v>65</v>
      </c>
      <c r="J338" s="43" t="s">
        <v>5710</v>
      </c>
      <c r="K338" s="43">
        <v>9380000</v>
      </c>
      <c r="L338" s="85" t="s">
        <v>67</v>
      </c>
      <c r="M338" s="43" t="s">
        <v>5709</v>
      </c>
      <c r="N338" s="43">
        <v>84092041</v>
      </c>
      <c r="O338" s="91">
        <v>14</v>
      </c>
      <c r="P338" s="284">
        <v>45302</v>
      </c>
      <c r="Q338" s="43">
        <v>2126349000</v>
      </c>
      <c r="R338" s="284">
        <v>45327</v>
      </c>
      <c r="S338" s="43">
        <v>9380000</v>
      </c>
      <c r="T338" s="88" t="s">
        <v>203</v>
      </c>
      <c r="U338" s="43">
        <v>85459497</v>
      </c>
      <c r="V338" s="43" t="s">
        <v>1747</v>
      </c>
      <c r="W338" s="284">
        <v>45327</v>
      </c>
      <c r="X338" s="284">
        <v>45327</v>
      </c>
      <c r="Y338" s="94" t="s">
        <v>74</v>
      </c>
      <c r="Z338" s="138">
        <v>45457</v>
      </c>
      <c r="AA338" s="54">
        <f t="shared" si="25"/>
        <v>130</v>
      </c>
      <c r="AB338" s="87">
        <v>0</v>
      </c>
      <c r="AC338" s="286">
        <v>0</v>
      </c>
      <c r="AD338" s="87">
        <v>0</v>
      </c>
      <c r="AE338" s="140" t="s">
        <v>74</v>
      </c>
      <c r="AF338" s="54">
        <f t="shared" si="26"/>
        <v>0</v>
      </c>
      <c r="AG338" s="87">
        <v>0</v>
      </c>
      <c r="AH338" s="87">
        <v>0</v>
      </c>
      <c r="AI338" s="140" t="s">
        <v>74</v>
      </c>
      <c r="AJ338" s="88">
        <v>0</v>
      </c>
      <c r="AK338" s="92" t="s">
        <v>74</v>
      </c>
      <c r="AL338" s="92" t="s">
        <v>74</v>
      </c>
      <c r="AM338" s="54">
        <f t="shared" si="27"/>
        <v>0</v>
      </c>
      <c r="AN338" s="54">
        <f>+K338+AC338-AH338</f>
        <v>9380000</v>
      </c>
      <c r="AO338" s="88" t="s">
        <v>66</v>
      </c>
      <c r="AP338" s="43">
        <v>9380000</v>
      </c>
      <c r="AQ338" s="88" t="s">
        <v>85</v>
      </c>
      <c r="AR338" s="87">
        <v>0</v>
      </c>
      <c r="AS338" s="96" t="s">
        <v>74</v>
      </c>
      <c r="AT338" s="282">
        <v>6300000</v>
      </c>
      <c r="AU338" s="98">
        <f t="shared" si="28"/>
        <v>3080000</v>
      </c>
      <c r="AV338" s="241">
        <f t="shared" si="29"/>
        <v>0.67164179104477617</v>
      </c>
      <c r="AW338" s="140" t="s">
        <v>74</v>
      </c>
      <c r="AX338" s="88" t="s">
        <v>86</v>
      </c>
      <c r="AY338" s="43" t="s">
        <v>5708</v>
      </c>
      <c r="AZ338" s="85" t="s">
        <v>66</v>
      </c>
      <c r="BA338" s="85" t="s">
        <v>66</v>
      </c>
    </row>
    <row r="339" spans="2:53" x14ac:dyDescent="0.25">
      <c r="B339" s="85">
        <v>2024</v>
      </c>
      <c r="C339" s="85">
        <v>891780111</v>
      </c>
      <c r="D339" s="86" t="s">
        <v>64</v>
      </c>
      <c r="E339" s="44" t="s">
        <v>5707</v>
      </c>
      <c r="F339" s="54" t="s">
        <v>5706</v>
      </c>
      <c r="G339" s="196">
        <v>0</v>
      </c>
      <c r="H339" s="88" t="s">
        <v>72</v>
      </c>
      <c r="I339" s="86" t="s">
        <v>65</v>
      </c>
      <c r="J339" s="43" t="s">
        <v>5705</v>
      </c>
      <c r="K339" s="43">
        <v>9380000</v>
      </c>
      <c r="L339" s="85" t="s">
        <v>67</v>
      </c>
      <c r="M339" s="43" t="s">
        <v>5704</v>
      </c>
      <c r="N339" s="43">
        <v>1084731269</v>
      </c>
      <c r="O339" s="91">
        <v>14</v>
      </c>
      <c r="P339" s="284">
        <v>45302</v>
      </c>
      <c r="Q339" s="43">
        <v>2126349000</v>
      </c>
      <c r="R339" s="284">
        <v>45327</v>
      </c>
      <c r="S339" s="43">
        <v>9380000</v>
      </c>
      <c r="T339" s="88" t="s">
        <v>203</v>
      </c>
      <c r="U339" s="43">
        <v>85473390</v>
      </c>
      <c r="V339" s="43" t="s">
        <v>4424</v>
      </c>
      <c r="W339" s="284">
        <v>45327</v>
      </c>
      <c r="X339" s="284">
        <v>45327</v>
      </c>
      <c r="Y339" s="94" t="s">
        <v>74</v>
      </c>
      <c r="Z339" s="138">
        <v>45457</v>
      </c>
      <c r="AA339" s="54">
        <f t="shared" si="25"/>
        <v>130</v>
      </c>
      <c r="AB339" s="87">
        <v>0</v>
      </c>
      <c r="AC339" s="286">
        <v>0</v>
      </c>
      <c r="AD339" s="87">
        <v>0</v>
      </c>
      <c r="AE339" s="140" t="s">
        <v>74</v>
      </c>
      <c r="AF339" s="54">
        <f t="shared" si="26"/>
        <v>0</v>
      </c>
      <c r="AG339" s="87">
        <v>0</v>
      </c>
      <c r="AH339" s="87">
        <v>0</v>
      </c>
      <c r="AI339" s="140" t="s">
        <v>74</v>
      </c>
      <c r="AJ339" s="88">
        <v>0</v>
      </c>
      <c r="AK339" s="92" t="s">
        <v>74</v>
      </c>
      <c r="AL339" s="92" t="s">
        <v>74</v>
      </c>
      <c r="AM339" s="54">
        <f t="shared" si="27"/>
        <v>0</v>
      </c>
      <c r="AN339" s="54">
        <f>+K339+AC339-AH339</f>
        <v>9380000</v>
      </c>
      <c r="AO339" s="88" t="s">
        <v>66</v>
      </c>
      <c r="AP339" s="43">
        <v>9380000</v>
      </c>
      <c r="AQ339" s="88" t="s">
        <v>85</v>
      </c>
      <c r="AR339" s="87">
        <v>0</v>
      </c>
      <c r="AS339" s="96" t="s">
        <v>74</v>
      </c>
      <c r="AT339" s="282">
        <v>6300000</v>
      </c>
      <c r="AU339" s="98">
        <f t="shared" si="28"/>
        <v>3080000</v>
      </c>
      <c r="AV339" s="241">
        <f t="shared" si="29"/>
        <v>0.67164179104477617</v>
      </c>
      <c r="AW339" s="140" t="s">
        <v>74</v>
      </c>
      <c r="AX339" s="88" t="s">
        <v>86</v>
      </c>
      <c r="AY339" s="43" t="s">
        <v>5703</v>
      </c>
      <c r="AZ339" s="85" t="s">
        <v>66</v>
      </c>
      <c r="BA339" s="85" t="s">
        <v>66</v>
      </c>
    </row>
    <row r="340" spans="2:53" x14ac:dyDescent="0.25">
      <c r="B340" s="85">
        <v>2024</v>
      </c>
      <c r="C340" s="85">
        <v>891780111</v>
      </c>
      <c r="D340" s="86" t="s">
        <v>64</v>
      </c>
      <c r="E340" s="44" t="s">
        <v>5702</v>
      </c>
      <c r="F340" s="54" t="s">
        <v>5701</v>
      </c>
      <c r="G340" s="196">
        <v>0</v>
      </c>
      <c r="H340" s="88" t="s">
        <v>72</v>
      </c>
      <c r="I340" s="86" t="s">
        <v>65</v>
      </c>
      <c r="J340" s="43" t="s">
        <v>5700</v>
      </c>
      <c r="K340" s="43">
        <v>13400000</v>
      </c>
      <c r="L340" s="85" t="s">
        <v>67</v>
      </c>
      <c r="M340" s="43" t="s">
        <v>5699</v>
      </c>
      <c r="N340" s="43">
        <v>1082881528</v>
      </c>
      <c r="O340" s="91">
        <v>13</v>
      </c>
      <c r="P340" s="140">
        <v>45302</v>
      </c>
      <c r="Q340" s="87">
        <v>4518689382</v>
      </c>
      <c r="R340" s="284">
        <v>45327</v>
      </c>
      <c r="S340" s="43">
        <v>13400000</v>
      </c>
      <c r="T340" s="88" t="s">
        <v>203</v>
      </c>
      <c r="U340" s="43">
        <v>72175281</v>
      </c>
      <c r="V340" s="43" t="s">
        <v>1822</v>
      </c>
      <c r="W340" s="284">
        <v>45327</v>
      </c>
      <c r="X340" s="284">
        <v>45327</v>
      </c>
      <c r="Y340" s="94" t="s">
        <v>74</v>
      </c>
      <c r="Z340" s="138">
        <v>45457</v>
      </c>
      <c r="AA340" s="54">
        <f t="shared" si="25"/>
        <v>130</v>
      </c>
      <c r="AB340" s="87">
        <v>0</v>
      </c>
      <c r="AC340" s="286">
        <v>0</v>
      </c>
      <c r="AD340" s="87">
        <v>0</v>
      </c>
      <c r="AE340" s="140" t="s">
        <v>74</v>
      </c>
      <c r="AF340" s="54">
        <f t="shared" si="26"/>
        <v>0</v>
      </c>
      <c r="AG340" s="87">
        <v>0</v>
      </c>
      <c r="AH340" s="87">
        <v>0</v>
      </c>
      <c r="AI340" s="140" t="s">
        <v>74</v>
      </c>
      <c r="AJ340" s="88">
        <v>0</v>
      </c>
      <c r="AK340" s="92" t="s">
        <v>74</v>
      </c>
      <c r="AL340" s="92" t="s">
        <v>74</v>
      </c>
      <c r="AM340" s="54">
        <f t="shared" si="27"/>
        <v>0</v>
      </c>
      <c r="AN340" s="54">
        <f>+K340+AC340-AH340</f>
        <v>13400000</v>
      </c>
      <c r="AO340" s="88" t="s">
        <v>66</v>
      </c>
      <c r="AP340" s="43">
        <v>13400000</v>
      </c>
      <c r="AQ340" s="88" t="s">
        <v>85</v>
      </c>
      <c r="AR340" s="87">
        <v>0</v>
      </c>
      <c r="AS340" s="96" t="s">
        <v>74</v>
      </c>
      <c r="AT340" s="282">
        <v>9000000</v>
      </c>
      <c r="AU340" s="98">
        <f t="shared" si="28"/>
        <v>4400000</v>
      </c>
      <c r="AV340" s="241">
        <f t="shared" si="29"/>
        <v>0.67164179104477617</v>
      </c>
      <c r="AW340" s="140" t="s">
        <v>74</v>
      </c>
      <c r="AX340" s="88" t="s">
        <v>86</v>
      </c>
      <c r="AY340" s="43" t="s">
        <v>5698</v>
      </c>
      <c r="AZ340" s="85" t="s">
        <v>66</v>
      </c>
      <c r="BA340" s="85" t="s">
        <v>66</v>
      </c>
    </row>
    <row r="341" spans="2:53" x14ac:dyDescent="0.25">
      <c r="B341" s="85">
        <v>2024</v>
      </c>
      <c r="C341" s="85">
        <v>891780111</v>
      </c>
      <c r="D341" s="86" t="s">
        <v>64</v>
      </c>
      <c r="E341" s="44" t="s">
        <v>5697</v>
      </c>
      <c r="F341" s="54" t="s">
        <v>5696</v>
      </c>
      <c r="G341" s="196">
        <v>0</v>
      </c>
      <c r="H341" s="88" t="s">
        <v>72</v>
      </c>
      <c r="I341" s="86" t="s">
        <v>65</v>
      </c>
      <c r="J341" s="43" t="s">
        <v>5538</v>
      </c>
      <c r="K341" s="43">
        <v>13400000</v>
      </c>
      <c r="L341" s="85" t="s">
        <v>67</v>
      </c>
      <c r="M341" s="43" t="s">
        <v>5695</v>
      </c>
      <c r="N341" s="43">
        <v>12541041</v>
      </c>
      <c r="O341" s="91">
        <v>14</v>
      </c>
      <c r="P341" s="284">
        <v>45302</v>
      </c>
      <c r="Q341" s="43">
        <v>2126349000</v>
      </c>
      <c r="R341" s="284">
        <v>45327</v>
      </c>
      <c r="S341" s="43">
        <v>13400000</v>
      </c>
      <c r="T341" s="88" t="s">
        <v>203</v>
      </c>
      <c r="U341" s="43">
        <v>85468846</v>
      </c>
      <c r="V341" s="43" t="s">
        <v>5025</v>
      </c>
      <c r="W341" s="284">
        <v>45327</v>
      </c>
      <c r="X341" s="284">
        <v>45327</v>
      </c>
      <c r="Y341" s="94" t="s">
        <v>74</v>
      </c>
      <c r="Z341" s="138">
        <v>45457</v>
      </c>
      <c r="AA341" s="54">
        <f t="shared" si="25"/>
        <v>130</v>
      </c>
      <c r="AB341" s="87">
        <v>0</v>
      </c>
      <c r="AC341" s="286">
        <v>0</v>
      </c>
      <c r="AD341" s="87">
        <v>0</v>
      </c>
      <c r="AE341" s="140" t="s">
        <v>74</v>
      </c>
      <c r="AF341" s="54">
        <f t="shared" si="26"/>
        <v>0</v>
      </c>
      <c r="AG341" s="87">
        <v>0</v>
      </c>
      <c r="AH341" s="87">
        <v>0</v>
      </c>
      <c r="AI341" s="140" t="s">
        <v>74</v>
      </c>
      <c r="AJ341" s="88">
        <v>0</v>
      </c>
      <c r="AK341" s="92" t="s">
        <v>74</v>
      </c>
      <c r="AL341" s="92" t="s">
        <v>74</v>
      </c>
      <c r="AM341" s="54">
        <f t="shared" si="27"/>
        <v>0</v>
      </c>
      <c r="AN341" s="54">
        <f>+K341+AC341-AH341</f>
        <v>13400000</v>
      </c>
      <c r="AO341" s="88" t="s">
        <v>66</v>
      </c>
      <c r="AP341" s="43">
        <v>13400000</v>
      </c>
      <c r="AQ341" s="88" t="s">
        <v>85</v>
      </c>
      <c r="AR341" s="87">
        <v>0</v>
      </c>
      <c r="AS341" s="96" t="s">
        <v>74</v>
      </c>
      <c r="AT341" s="282">
        <v>9000000</v>
      </c>
      <c r="AU341" s="98">
        <f t="shared" si="28"/>
        <v>4400000</v>
      </c>
      <c r="AV341" s="241">
        <f t="shared" si="29"/>
        <v>0.67164179104477617</v>
      </c>
      <c r="AW341" s="140" t="s">
        <v>74</v>
      </c>
      <c r="AX341" s="88" t="s">
        <v>86</v>
      </c>
      <c r="AY341" s="43" t="s">
        <v>5694</v>
      </c>
      <c r="AZ341" s="85" t="s">
        <v>66</v>
      </c>
      <c r="BA341" s="85" t="s">
        <v>66</v>
      </c>
    </row>
    <row r="342" spans="2:53" x14ac:dyDescent="0.25">
      <c r="B342" s="85">
        <v>2024</v>
      </c>
      <c r="C342" s="85">
        <v>891780111</v>
      </c>
      <c r="D342" s="86" t="s">
        <v>64</v>
      </c>
      <c r="E342" s="44" t="s">
        <v>5693</v>
      </c>
      <c r="F342" s="54" t="s">
        <v>5692</v>
      </c>
      <c r="G342" s="196">
        <v>0</v>
      </c>
      <c r="H342" s="88" t="s">
        <v>72</v>
      </c>
      <c r="I342" s="86" t="s">
        <v>65</v>
      </c>
      <c r="J342" s="43" t="s">
        <v>5691</v>
      </c>
      <c r="K342" s="43">
        <v>11167000</v>
      </c>
      <c r="L342" s="85" t="s">
        <v>67</v>
      </c>
      <c r="M342" s="43" t="s">
        <v>5690</v>
      </c>
      <c r="N342" s="43">
        <v>84459987</v>
      </c>
      <c r="O342" s="91">
        <v>14</v>
      </c>
      <c r="P342" s="284">
        <v>45302</v>
      </c>
      <c r="Q342" s="43">
        <v>2126349000</v>
      </c>
      <c r="R342" s="284">
        <v>45327</v>
      </c>
      <c r="S342" s="43">
        <v>11167000</v>
      </c>
      <c r="T342" s="88" t="s">
        <v>203</v>
      </c>
      <c r="U342" s="43">
        <v>1082868728</v>
      </c>
      <c r="V342" s="43" t="s">
        <v>5342</v>
      </c>
      <c r="W342" s="284">
        <v>45327</v>
      </c>
      <c r="X342" s="284">
        <v>45327</v>
      </c>
      <c r="Y342" s="94" t="s">
        <v>74</v>
      </c>
      <c r="Z342" s="138">
        <v>45457</v>
      </c>
      <c r="AA342" s="54">
        <f t="shared" si="25"/>
        <v>130</v>
      </c>
      <c r="AB342" s="87">
        <v>0</v>
      </c>
      <c r="AC342" s="286">
        <v>0</v>
      </c>
      <c r="AD342" s="87">
        <v>0</v>
      </c>
      <c r="AE342" s="140" t="s">
        <v>74</v>
      </c>
      <c r="AF342" s="54">
        <f t="shared" si="26"/>
        <v>0</v>
      </c>
      <c r="AG342" s="87">
        <v>0</v>
      </c>
      <c r="AH342" s="87">
        <v>0</v>
      </c>
      <c r="AI342" s="140" t="s">
        <v>74</v>
      </c>
      <c r="AJ342" s="88">
        <v>0</v>
      </c>
      <c r="AK342" s="92" t="s">
        <v>74</v>
      </c>
      <c r="AL342" s="92" t="s">
        <v>74</v>
      </c>
      <c r="AM342" s="54">
        <f t="shared" si="27"/>
        <v>0</v>
      </c>
      <c r="AN342" s="54">
        <f>+K342+AC342-AH342</f>
        <v>11167000</v>
      </c>
      <c r="AO342" s="88" t="s">
        <v>66</v>
      </c>
      <c r="AP342" s="43">
        <v>11167000</v>
      </c>
      <c r="AQ342" s="88" t="s">
        <v>85</v>
      </c>
      <c r="AR342" s="87">
        <v>0</v>
      </c>
      <c r="AS342" s="96" t="s">
        <v>74</v>
      </c>
      <c r="AT342" s="282">
        <v>7500000</v>
      </c>
      <c r="AU342" s="98">
        <f t="shared" si="28"/>
        <v>3667000</v>
      </c>
      <c r="AV342" s="241">
        <f t="shared" si="29"/>
        <v>0.67162174263454821</v>
      </c>
      <c r="AW342" s="140" t="s">
        <v>74</v>
      </c>
      <c r="AX342" s="88" t="s">
        <v>86</v>
      </c>
      <c r="AY342" s="43" t="s">
        <v>5689</v>
      </c>
      <c r="AZ342" s="85" t="s">
        <v>66</v>
      </c>
      <c r="BA342" s="85" t="s">
        <v>66</v>
      </c>
    </row>
    <row r="343" spans="2:53" x14ac:dyDescent="0.25">
      <c r="B343" s="85">
        <v>2024</v>
      </c>
      <c r="C343" s="85">
        <v>891780111</v>
      </c>
      <c r="D343" s="86" t="s">
        <v>64</v>
      </c>
      <c r="E343" s="44" t="s">
        <v>5688</v>
      </c>
      <c r="F343" s="54" t="s">
        <v>5687</v>
      </c>
      <c r="G343" s="196">
        <v>0</v>
      </c>
      <c r="H343" s="88" t="s">
        <v>72</v>
      </c>
      <c r="I343" s="86" t="s">
        <v>65</v>
      </c>
      <c r="J343" s="43" t="s">
        <v>5538</v>
      </c>
      <c r="K343" s="43">
        <v>11167000</v>
      </c>
      <c r="L343" s="85" t="s">
        <v>67</v>
      </c>
      <c r="M343" s="43" t="s">
        <v>5686</v>
      </c>
      <c r="N343" s="43">
        <v>1082930536</v>
      </c>
      <c r="O343" s="91">
        <v>14</v>
      </c>
      <c r="P343" s="284">
        <v>45302</v>
      </c>
      <c r="Q343" s="43">
        <v>2126349000</v>
      </c>
      <c r="R343" s="284">
        <v>45327</v>
      </c>
      <c r="S343" s="43">
        <v>11167000</v>
      </c>
      <c r="T343" s="88" t="s">
        <v>203</v>
      </c>
      <c r="U343" s="43">
        <v>85468846</v>
      </c>
      <c r="V343" s="43" t="s">
        <v>5025</v>
      </c>
      <c r="W343" s="284">
        <v>45327</v>
      </c>
      <c r="X343" s="284">
        <v>45327</v>
      </c>
      <c r="Y343" s="94" t="s">
        <v>74</v>
      </c>
      <c r="Z343" s="138">
        <v>45457</v>
      </c>
      <c r="AA343" s="54">
        <f t="shared" si="25"/>
        <v>130</v>
      </c>
      <c r="AB343" s="87">
        <v>0</v>
      </c>
      <c r="AC343" s="286">
        <v>0</v>
      </c>
      <c r="AD343" s="87">
        <v>0</v>
      </c>
      <c r="AE343" s="140" t="s">
        <v>74</v>
      </c>
      <c r="AF343" s="54">
        <f t="shared" si="26"/>
        <v>0</v>
      </c>
      <c r="AG343" s="87">
        <v>0</v>
      </c>
      <c r="AH343" s="87">
        <v>0</v>
      </c>
      <c r="AI343" s="140" t="s">
        <v>74</v>
      </c>
      <c r="AJ343" s="88">
        <v>0</v>
      </c>
      <c r="AK343" s="92" t="s">
        <v>74</v>
      </c>
      <c r="AL343" s="92" t="s">
        <v>74</v>
      </c>
      <c r="AM343" s="54">
        <f t="shared" si="27"/>
        <v>0</v>
      </c>
      <c r="AN343" s="54">
        <f>+K343+AC343-AH343</f>
        <v>11167000</v>
      </c>
      <c r="AO343" s="88" t="s">
        <v>66</v>
      </c>
      <c r="AP343" s="43">
        <v>11167000</v>
      </c>
      <c r="AQ343" s="88" t="s">
        <v>85</v>
      </c>
      <c r="AR343" s="87">
        <v>0</v>
      </c>
      <c r="AS343" s="96" t="s">
        <v>74</v>
      </c>
      <c r="AT343" s="282">
        <v>5000000</v>
      </c>
      <c r="AU343" s="98">
        <f t="shared" si="28"/>
        <v>6167000</v>
      </c>
      <c r="AV343" s="241">
        <f t="shared" si="29"/>
        <v>0.44774782842303212</v>
      </c>
      <c r="AW343" s="140" t="s">
        <v>74</v>
      </c>
      <c r="AX343" s="88" t="s">
        <v>86</v>
      </c>
      <c r="AY343" s="43" t="s">
        <v>5685</v>
      </c>
      <c r="AZ343" s="85" t="s">
        <v>66</v>
      </c>
      <c r="BA343" s="85" t="s">
        <v>66</v>
      </c>
    </row>
    <row r="344" spans="2:53" x14ac:dyDescent="0.25">
      <c r="B344" s="85">
        <v>2024</v>
      </c>
      <c r="C344" s="85">
        <v>891780111</v>
      </c>
      <c r="D344" s="86" t="s">
        <v>64</v>
      </c>
      <c r="E344" s="44" t="s">
        <v>5684</v>
      </c>
      <c r="F344" s="54" t="s">
        <v>5683</v>
      </c>
      <c r="G344" s="196">
        <v>0</v>
      </c>
      <c r="H344" s="88" t="s">
        <v>72</v>
      </c>
      <c r="I344" s="86" t="s">
        <v>65</v>
      </c>
      <c r="J344" s="43" t="s">
        <v>5682</v>
      </c>
      <c r="K344" s="43">
        <v>13400000</v>
      </c>
      <c r="L344" s="85" t="s">
        <v>67</v>
      </c>
      <c r="M344" s="43" t="s">
        <v>5681</v>
      </c>
      <c r="N344" s="43">
        <v>57290378</v>
      </c>
      <c r="O344" s="91">
        <v>13</v>
      </c>
      <c r="P344" s="140">
        <v>45302</v>
      </c>
      <c r="Q344" s="87">
        <v>4518689382</v>
      </c>
      <c r="R344" s="284">
        <v>45327</v>
      </c>
      <c r="S344" s="43">
        <v>13400000</v>
      </c>
      <c r="T344" s="88" t="s">
        <v>203</v>
      </c>
      <c r="U344" s="43">
        <v>85449357</v>
      </c>
      <c r="V344" s="43" t="s">
        <v>5096</v>
      </c>
      <c r="W344" s="284">
        <v>45327</v>
      </c>
      <c r="X344" s="284">
        <v>45327</v>
      </c>
      <c r="Y344" s="94" t="s">
        <v>74</v>
      </c>
      <c r="Z344" s="138">
        <v>45457</v>
      </c>
      <c r="AA344" s="54">
        <f t="shared" si="25"/>
        <v>130</v>
      </c>
      <c r="AB344" s="87">
        <v>0</v>
      </c>
      <c r="AC344" s="286">
        <v>0</v>
      </c>
      <c r="AD344" s="87">
        <v>0</v>
      </c>
      <c r="AE344" s="140" t="s">
        <v>74</v>
      </c>
      <c r="AF344" s="54">
        <f t="shared" si="26"/>
        <v>0</v>
      </c>
      <c r="AG344" s="87">
        <v>0</v>
      </c>
      <c r="AH344" s="87">
        <v>0</v>
      </c>
      <c r="AI344" s="140" t="s">
        <v>74</v>
      </c>
      <c r="AJ344" s="88">
        <v>0</v>
      </c>
      <c r="AK344" s="92" t="s">
        <v>74</v>
      </c>
      <c r="AL344" s="92" t="s">
        <v>74</v>
      </c>
      <c r="AM344" s="54">
        <f t="shared" si="27"/>
        <v>0</v>
      </c>
      <c r="AN344" s="54">
        <f>+K344+AC344-AH344</f>
        <v>13400000</v>
      </c>
      <c r="AO344" s="88" t="s">
        <v>66</v>
      </c>
      <c r="AP344" s="43">
        <v>13400000</v>
      </c>
      <c r="AQ344" s="88" t="s">
        <v>85</v>
      </c>
      <c r="AR344" s="87">
        <v>0</v>
      </c>
      <c r="AS344" s="96" t="s">
        <v>74</v>
      </c>
      <c r="AT344" s="282">
        <v>9000000</v>
      </c>
      <c r="AU344" s="98">
        <f t="shared" si="28"/>
        <v>4400000</v>
      </c>
      <c r="AV344" s="241">
        <f t="shared" si="29"/>
        <v>0.67164179104477617</v>
      </c>
      <c r="AW344" s="140" t="s">
        <v>74</v>
      </c>
      <c r="AX344" s="88" t="s">
        <v>86</v>
      </c>
      <c r="AY344" s="43" t="s">
        <v>5680</v>
      </c>
      <c r="AZ344" s="85" t="s">
        <v>66</v>
      </c>
      <c r="BA344" s="85" t="s">
        <v>66</v>
      </c>
    </row>
    <row r="345" spans="2:53" x14ac:dyDescent="0.25">
      <c r="B345" s="85">
        <v>2024</v>
      </c>
      <c r="C345" s="85">
        <v>891780111</v>
      </c>
      <c r="D345" s="86" t="s">
        <v>64</v>
      </c>
      <c r="E345" s="44" t="s">
        <v>5679</v>
      </c>
      <c r="F345" s="54" t="s">
        <v>5678</v>
      </c>
      <c r="G345" s="196">
        <v>0</v>
      </c>
      <c r="H345" s="88" t="s">
        <v>72</v>
      </c>
      <c r="I345" s="86" t="s">
        <v>65</v>
      </c>
      <c r="J345" s="43" t="s">
        <v>5677</v>
      </c>
      <c r="K345" s="43">
        <v>12060000</v>
      </c>
      <c r="L345" s="85" t="s">
        <v>67</v>
      </c>
      <c r="M345" s="43" t="s">
        <v>5676</v>
      </c>
      <c r="N345" s="43">
        <v>85151290</v>
      </c>
      <c r="O345" s="91">
        <v>13</v>
      </c>
      <c r="P345" s="140">
        <v>45302</v>
      </c>
      <c r="Q345" s="87">
        <v>4518689382</v>
      </c>
      <c r="R345" s="284">
        <v>45327</v>
      </c>
      <c r="S345" s="43">
        <v>12060000</v>
      </c>
      <c r="T345" s="88" t="s">
        <v>203</v>
      </c>
      <c r="U345" s="43">
        <v>85468846</v>
      </c>
      <c r="V345" s="43" t="s">
        <v>5025</v>
      </c>
      <c r="W345" s="284">
        <v>45327</v>
      </c>
      <c r="X345" s="284">
        <v>45327</v>
      </c>
      <c r="Y345" s="94" t="s">
        <v>74</v>
      </c>
      <c r="Z345" s="138">
        <v>45457</v>
      </c>
      <c r="AA345" s="54">
        <f t="shared" si="25"/>
        <v>130</v>
      </c>
      <c r="AB345" s="87">
        <v>0</v>
      </c>
      <c r="AC345" s="286">
        <v>0</v>
      </c>
      <c r="AD345" s="87">
        <v>0</v>
      </c>
      <c r="AE345" s="140" t="s">
        <v>74</v>
      </c>
      <c r="AF345" s="54">
        <f t="shared" si="26"/>
        <v>0</v>
      </c>
      <c r="AG345" s="87">
        <v>0</v>
      </c>
      <c r="AH345" s="87">
        <v>0</v>
      </c>
      <c r="AI345" s="140" t="s">
        <v>74</v>
      </c>
      <c r="AJ345" s="88">
        <v>0</v>
      </c>
      <c r="AK345" s="92" t="s">
        <v>74</v>
      </c>
      <c r="AL345" s="92" t="s">
        <v>74</v>
      </c>
      <c r="AM345" s="54">
        <f t="shared" si="27"/>
        <v>0</v>
      </c>
      <c r="AN345" s="54">
        <f>+K345+AC345-AH345</f>
        <v>12060000</v>
      </c>
      <c r="AO345" s="88" t="s">
        <v>66</v>
      </c>
      <c r="AP345" s="43">
        <v>12060000</v>
      </c>
      <c r="AQ345" s="88" t="s">
        <v>85</v>
      </c>
      <c r="AR345" s="87">
        <v>0</v>
      </c>
      <c r="AS345" s="96" t="s">
        <v>74</v>
      </c>
      <c r="AT345" s="282">
        <v>8100000</v>
      </c>
      <c r="AU345" s="98">
        <f t="shared" si="28"/>
        <v>3960000</v>
      </c>
      <c r="AV345" s="241">
        <f t="shared" si="29"/>
        <v>0.67164179104477617</v>
      </c>
      <c r="AW345" s="140" t="s">
        <v>74</v>
      </c>
      <c r="AX345" s="88" t="s">
        <v>86</v>
      </c>
      <c r="AY345" s="43" t="s">
        <v>5675</v>
      </c>
      <c r="AZ345" s="85" t="s">
        <v>66</v>
      </c>
      <c r="BA345" s="85" t="s">
        <v>66</v>
      </c>
    </row>
    <row r="346" spans="2:53" x14ac:dyDescent="0.25">
      <c r="B346" s="85">
        <v>2024</v>
      </c>
      <c r="C346" s="85">
        <v>891780111</v>
      </c>
      <c r="D346" s="86" t="s">
        <v>64</v>
      </c>
      <c r="E346" s="44" t="s">
        <v>5674</v>
      </c>
      <c r="F346" s="54" t="s">
        <v>5673</v>
      </c>
      <c r="G346" s="196">
        <v>0</v>
      </c>
      <c r="H346" s="88" t="s">
        <v>72</v>
      </c>
      <c r="I346" s="86" t="s">
        <v>2705</v>
      </c>
      <c r="J346" s="43" t="s">
        <v>5672</v>
      </c>
      <c r="K346" s="43">
        <v>6800000</v>
      </c>
      <c r="L346" s="85" t="s">
        <v>67</v>
      </c>
      <c r="M346" s="43" t="s">
        <v>5671</v>
      </c>
      <c r="N346" s="43">
        <v>1004351560</v>
      </c>
      <c r="O346" s="91">
        <v>170</v>
      </c>
      <c r="P346" s="284">
        <v>45320</v>
      </c>
      <c r="Q346" s="43">
        <v>165200000</v>
      </c>
      <c r="R346" s="284">
        <v>45327</v>
      </c>
      <c r="S346" s="43">
        <v>6800000</v>
      </c>
      <c r="T346" s="88" t="s">
        <v>203</v>
      </c>
      <c r="U346" s="43">
        <v>36559959</v>
      </c>
      <c r="V346" s="43" t="s">
        <v>3512</v>
      </c>
      <c r="W346" s="284">
        <v>45327</v>
      </c>
      <c r="X346" s="284">
        <v>45327</v>
      </c>
      <c r="Y346" s="94" t="s">
        <v>74</v>
      </c>
      <c r="Z346" s="284">
        <v>45382</v>
      </c>
      <c r="AA346" s="54">
        <f t="shared" si="25"/>
        <v>55</v>
      </c>
      <c r="AB346" s="87">
        <v>0</v>
      </c>
      <c r="AC346" s="286">
        <v>0</v>
      </c>
      <c r="AD346" s="87">
        <v>0</v>
      </c>
      <c r="AE346" s="140" t="s">
        <v>74</v>
      </c>
      <c r="AF346" s="54">
        <f t="shared" si="26"/>
        <v>0</v>
      </c>
      <c r="AG346" s="87">
        <v>0</v>
      </c>
      <c r="AH346" s="87">
        <v>0</v>
      </c>
      <c r="AI346" s="140" t="s">
        <v>74</v>
      </c>
      <c r="AJ346" s="88">
        <v>0</v>
      </c>
      <c r="AK346" s="92" t="s">
        <v>74</v>
      </c>
      <c r="AL346" s="92" t="s">
        <v>74</v>
      </c>
      <c r="AM346" s="54">
        <f t="shared" si="27"/>
        <v>0</v>
      </c>
      <c r="AN346" s="54">
        <f>+K346+AC346-AH346</f>
        <v>6800000</v>
      </c>
      <c r="AO346" s="88" t="s">
        <v>85</v>
      </c>
      <c r="AP346" s="43">
        <v>0</v>
      </c>
      <c r="AQ346" s="88" t="s">
        <v>85</v>
      </c>
      <c r="AR346" s="87">
        <v>0</v>
      </c>
      <c r="AS346" s="96" t="s">
        <v>74</v>
      </c>
      <c r="AT346" s="282">
        <v>0</v>
      </c>
      <c r="AU346" s="98">
        <f t="shared" si="28"/>
        <v>6800000</v>
      </c>
      <c r="AV346" s="241">
        <f t="shared" si="29"/>
        <v>0</v>
      </c>
      <c r="AW346" s="140" t="s">
        <v>74</v>
      </c>
      <c r="AX346" s="88" t="s">
        <v>86</v>
      </c>
      <c r="AY346" s="43" t="s">
        <v>5670</v>
      </c>
      <c r="AZ346" s="85" t="s">
        <v>66</v>
      </c>
      <c r="BA346" s="85" t="s">
        <v>66</v>
      </c>
    </row>
    <row r="347" spans="2:53" x14ac:dyDescent="0.25">
      <c r="B347" s="85">
        <v>2024</v>
      </c>
      <c r="C347" s="85">
        <v>891780111</v>
      </c>
      <c r="D347" s="86" t="s">
        <v>64</v>
      </c>
      <c r="E347" s="44" t="s">
        <v>5669</v>
      </c>
      <c r="F347" s="54" t="s">
        <v>5668</v>
      </c>
      <c r="G347" s="196">
        <v>0</v>
      </c>
      <c r="H347" s="88" t="s">
        <v>72</v>
      </c>
      <c r="I347" s="86" t="s">
        <v>65</v>
      </c>
      <c r="J347" s="43" t="s">
        <v>5667</v>
      </c>
      <c r="K347" s="43">
        <v>14740000</v>
      </c>
      <c r="L347" s="85" t="s">
        <v>67</v>
      </c>
      <c r="M347" s="43" t="s">
        <v>5666</v>
      </c>
      <c r="N347" s="43">
        <v>36667151</v>
      </c>
      <c r="O347" s="91">
        <v>13</v>
      </c>
      <c r="P347" s="140">
        <v>45302</v>
      </c>
      <c r="Q347" s="87">
        <v>4518689382</v>
      </c>
      <c r="R347" s="284">
        <v>45328</v>
      </c>
      <c r="S347" s="43">
        <v>14740000</v>
      </c>
      <c r="T347" s="88" t="s">
        <v>203</v>
      </c>
      <c r="U347" s="43">
        <v>12621405</v>
      </c>
      <c r="V347" s="43" t="s">
        <v>5449</v>
      </c>
      <c r="W347" s="284">
        <v>45328</v>
      </c>
      <c r="X347" s="284">
        <v>45328</v>
      </c>
      <c r="Y347" s="94" t="s">
        <v>74</v>
      </c>
      <c r="Z347" s="138">
        <v>45457</v>
      </c>
      <c r="AA347" s="54">
        <f t="shared" si="25"/>
        <v>129</v>
      </c>
      <c r="AB347" s="87">
        <v>0</v>
      </c>
      <c r="AC347" s="286">
        <v>0</v>
      </c>
      <c r="AD347" s="87">
        <v>0</v>
      </c>
      <c r="AE347" s="140" t="s">
        <v>74</v>
      </c>
      <c r="AF347" s="54">
        <f t="shared" si="26"/>
        <v>0</v>
      </c>
      <c r="AG347" s="87">
        <v>0</v>
      </c>
      <c r="AH347" s="87">
        <v>0</v>
      </c>
      <c r="AI347" s="140" t="s">
        <v>74</v>
      </c>
      <c r="AJ347" s="88">
        <v>0</v>
      </c>
      <c r="AK347" s="92" t="s">
        <v>74</v>
      </c>
      <c r="AL347" s="92" t="s">
        <v>74</v>
      </c>
      <c r="AM347" s="54">
        <f t="shared" si="27"/>
        <v>0</v>
      </c>
      <c r="AN347" s="54">
        <f>+K347+AC347-AH347</f>
        <v>14740000</v>
      </c>
      <c r="AO347" s="88" t="s">
        <v>66</v>
      </c>
      <c r="AP347" s="43">
        <v>14740000</v>
      </c>
      <c r="AQ347" s="88" t="s">
        <v>85</v>
      </c>
      <c r="AR347" s="87">
        <v>0</v>
      </c>
      <c r="AS347" s="96" t="s">
        <v>74</v>
      </c>
      <c r="AT347" s="282">
        <v>6600000</v>
      </c>
      <c r="AU347" s="98">
        <f t="shared" si="28"/>
        <v>8140000</v>
      </c>
      <c r="AV347" s="241">
        <f t="shared" si="29"/>
        <v>0.44776119402985076</v>
      </c>
      <c r="AW347" s="140" t="s">
        <v>74</v>
      </c>
      <c r="AX347" s="88" t="s">
        <v>86</v>
      </c>
      <c r="AY347" s="43" t="s">
        <v>5665</v>
      </c>
      <c r="AZ347" s="85" t="s">
        <v>66</v>
      </c>
      <c r="BA347" s="85" t="s">
        <v>66</v>
      </c>
    </row>
    <row r="348" spans="2:53" x14ac:dyDescent="0.25">
      <c r="B348" s="85">
        <v>2024</v>
      </c>
      <c r="C348" s="85">
        <v>891780111</v>
      </c>
      <c r="D348" s="86" t="s">
        <v>64</v>
      </c>
      <c r="E348" s="44" t="s">
        <v>5664</v>
      </c>
      <c r="F348" s="54" t="s">
        <v>5663</v>
      </c>
      <c r="G348" s="196">
        <v>0</v>
      </c>
      <c r="H348" s="88" t="s">
        <v>72</v>
      </c>
      <c r="I348" s="86" t="s">
        <v>65</v>
      </c>
      <c r="J348" s="43" t="s">
        <v>5538</v>
      </c>
      <c r="K348" s="43">
        <v>11167000</v>
      </c>
      <c r="L348" s="85" t="s">
        <v>67</v>
      </c>
      <c r="M348" s="43" t="s">
        <v>5662</v>
      </c>
      <c r="N348" s="43">
        <v>1081795063</v>
      </c>
      <c r="O348" s="91">
        <v>14</v>
      </c>
      <c r="P348" s="284">
        <v>45302</v>
      </c>
      <c r="Q348" s="43">
        <v>2126349000</v>
      </c>
      <c r="R348" s="284">
        <v>45328</v>
      </c>
      <c r="S348" s="43">
        <v>11167000</v>
      </c>
      <c r="T348" s="88" t="s">
        <v>203</v>
      </c>
      <c r="U348" s="43">
        <v>85468846</v>
      </c>
      <c r="V348" s="43" t="s">
        <v>5025</v>
      </c>
      <c r="W348" s="284">
        <v>45328</v>
      </c>
      <c r="X348" s="284">
        <v>45328</v>
      </c>
      <c r="Y348" s="94" t="s">
        <v>74</v>
      </c>
      <c r="Z348" s="138">
        <v>45457</v>
      </c>
      <c r="AA348" s="54">
        <f t="shared" si="25"/>
        <v>129</v>
      </c>
      <c r="AB348" s="87">
        <v>0</v>
      </c>
      <c r="AC348" s="286">
        <v>0</v>
      </c>
      <c r="AD348" s="87">
        <v>0</v>
      </c>
      <c r="AE348" s="140" t="s">
        <v>74</v>
      </c>
      <c r="AF348" s="54">
        <f t="shared" si="26"/>
        <v>0</v>
      </c>
      <c r="AG348" s="87">
        <v>0</v>
      </c>
      <c r="AH348" s="87">
        <v>0</v>
      </c>
      <c r="AI348" s="140" t="s">
        <v>74</v>
      </c>
      <c r="AJ348" s="88">
        <v>0</v>
      </c>
      <c r="AK348" s="92" t="s">
        <v>74</v>
      </c>
      <c r="AL348" s="92" t="s">
        <v>74</v>
      </c>
      <c r="AM348" s="54">
        <f t="shared" si="27"/>
        <v>0</v>
      </c>
      <c r="AN348" s="54">
        <f>+K348+AC348-AH348</f>
        <v>11167000</v>
      </c>
      <c r="AO348" s="88" t="s">
        <v>66</v>
      </c>
      <c r="AP348" s="43">
        <v>11167000</v>
      </c>
      <c r="AQ348" s="88" t="s">
        <v>85</v>
      </c>
      <c r="AR348" s="87">
        <v>0</v>
      </c>
      <c r="AS348" s="96" t="s">
        <v>74</v>
      </c>
      <c r="AT348" s="282">
        <v>7500000</v>
      </c>
      <c r="AU348" s="98">
        <f t="shared" si="28"/>
        <v>3667000</v>
      </c>
      <c r="AV348" s="241">
        <f t="shared" si="29"/>
        <v>0.67162174263454821</v>
      </c>
      <c r="AW348" s="140" t="s">
        <v>74</v>
      </c>
      <c r="AX348" s="88" t="s">
        <v>86</v>
      </c>
      <c r="AY348" s="43" t="s">
        <v>5661</v>
      </c>
      <c r="AZ348" s="85" t="s">
        <v>66</v>
      </c>
      <c r="BA348" s="85" t="s">
        <v>66</v>
      </c>
    </row>
    <row r="349" spans="2:53" x14ac:dyDescent="0.25">
      <c r="B349" s="85">
        <v>2024</v>
      </c>
      <c r="C349" s="85">
        <v>891780111</v>
      </c>
      <c r="D349" s="86" t="s">
        <v>64</v>
      </c>
      <c r="E349" s="44" t="s">
        <v>5660</v>
      </c>
      <c r="F349" s="54" t="s">
        <v>5659</v>
      </c>
      <c r="G349" s="196">
        <v>0</v>
      </c>
      <c r="H349" s="88" t="s">
        <v>72</v>
      </c>
      <c r="I349" s="86" t="s">
        <v>65</v>
      </c>
      <c r="J349" s="43" t="s">
        <v>5658</v>
      </c>
      <c r="K349" s="43">
        <v>16080000</v>
      </c>
      <c r="L349" s="85" t="s">
        <v>67</v>
      </c>
      <c r="M349" s="43" t="s">
        <v>5657</v>
      </c>
      <c r="N349" s="43">
        <v>57297861</v>
      </c>
      <c r="O349" s="91">
        <v>13</v>
      </c>
      <c r="P349" s="140">
        <v>45302</v>
      </c>
      <c r="Q349" s="87">
        <v>4518689382</v>
      </c>
      <c r="R349" s="284">
        <v>45328</v>
      </c>
      <c r="S349" s="43">
        <v>16080000</v>
      </c>
      <c r="T349" s="88" t="s">
        <v>203</v>
      </c>
      <c r="U349" s="43">
        <v>85449357</v>
      </c>
      <c r="V349" s="43" t="s">
        <v>5096</v>
      </c>
      <c r="W349" s="284">
        <v>45328</v>
      </c>
      <c r="X349" s="284">
        <v>45328</v>
      </c>
      <c r="Y349" s="94" t="s">
        <v>74</v>
      </c>
      <c r="Z349" s="138">
        <v>45457</v>
      </c>
      <c r="AA349" s="54">
        <f t="shared" si="25"/>
        <v>129</v>
      </c>
      <c r="AB349" s="87">
        <v>0</v>
      </c>
      <c r="AC349" s="286">
        <v>0</v>
      </c>
      <c r="AD349" s="87">
        <v>0</v>
      </c>
      <c r="AE349" s="140" t="s">
        <v>74</v>
      </c>
      <c r="AF349" s="54">
        <f t="shared" si="26"/>
        <v>0</v>
      </c>
      <c r="AG349" s="87">
        <v>0</v>
      </c>
      <c r="AH349" s="87">
        <v>0</v>
      </c>
      <c r="AI349" s="140" t="s">
        <v>74</v>
      </c>
      <c r="AJ349" s="88">
        <v>0</v>
      </c>
      <c r="AK349" s="92" t="s">
        <v>74</v>
      </c>
      <c r="AL349" s="92" t="s">
        <v>74</v>
      </c>
      <c r="AM349" s="54">
        <f t="shared" si="27"/>
        <v>0</v>
      </c>
      <c r="AN349" s="54">
        <f>+K349+AC349-AH349</f>
        <v>16080000</v>
      </c>
      <c r="AO349" s="88" t="s">
        <v>66</v>
      </c>
      <c r="AP349" s="43">
        <v>16080000</v>
      </c>
      <c r="AQ349" s="88" t="s">
        <v>85</v>
      </c>
      <c r="AR349" s="87">
        <v>0</v>
      </c>
      <c r="AS349" s="96" t="s">
        <v>74</v>
      </c>
      <c r="AT349" s="282">
        <v>10800000</v>
      </c>
      <c r="AU349" s="98">
        <f t="shared" si="28"/>
        <v>5280000</v>
      </c>
      <c r="AV349" s="241">
        <f t="shared" si="29"/>
        <v>0.67164179104477617</v>
      </c>
      <c r="AW349" s="140" t="s">
        <v>74</v>
      </c>
      <c r="AX349" s="88" t="s">
        <v>86</v>
      </c>
      <c r="AY349" s="43" t="s">
        <v>5656</v>
      </c>
      <c r="AZ349" s="85" t="s">
        <v>66</v>
      </c>
      <c r="BA349" s="85" t="s">
        <v>66</v>
      </c>
    </row>
    <row r="350" spans="2:53" x14ac:dyDescent="0.25">
      <c r="B350" s="85">
        <v>2024</v>
      </c>
      <c r="C350" s="85">
        <v>891780111</v>
      </c>
      <c r="D350" s="86" t="s">
        <v>64</v>
      </c>
      <c r="E350" s="44" t="s">
        <v>5655</v>
      </c>
      <c r="F350" s="54" t="s">
        <v>5654</v>
      </c>
      <c r="G350" s="196">
        <v>0</v>
      </c>
      <c r="H350" s="88" t="s">
        <v>72</v>
      </c>
      <c r="I350" s="86" t="s">
        <v>65</v>
      </c>
      <c r="J350" s="43" t="s">
        <v>5653</v>
      </c>
      <c r="K350" s="43">
        <v>21440000</v>
      </c>
      <c r="L350" s="85" t="s">
        <v>67</v>
      </c>
      <c r="M350" s="43" t="s">
        <v>5652</v>
      </c>
      <c r="N350" s="43">
        <v>65742222</v>
      </c>
      <c r="O350" s="91">
        <v>13</v>
      </c>
      <c r="P350" s="140">
        <v>45302</v>
      </c>
      <c r="Q350" s="87">
        <v>4518689382</v>
      </c>
      <c r="R350" s="284">
        <v>45328</v>
      </c>
      <c r="S350" s="43">
        <v>21440000</v>
      </c>
      <c r="T350" s="88" t="s">
        <v>203</v>
      </c>
      <c r="U350" s="43">
        <v>85460949</v>
      </c>
      <c r="V350" s="43" t="s">
        <v>4571</v>
      </c>
      <c r="W350" s="284">
        <v>45328</v>
      </c>
      <c r="X350" s="284">
        <v>45328</v>
      </c>
      <c r="Y350" s="94" t="s">
        <v>74</v>
      </c>
      <c r="Z350" s="138">
        <v>45457</v>
      </c>
      <c r="AA350" s="54">
        <f t="shared" si="25"/>
        <v>129</v>
      </c>
      <c r="AB350" s="87">
        <v>0</v>
      </c>
      <c r="AC350" s="286">
        <v>0</v>
      </c>
      <c r="AD350" s="87">
        <v>0</v>
      </c>
      <c r="AE350" s="140" t="s">
        <v>74</v>
      </c>
      <c r="AF350" s="54">
        <f t="shared" si="26"/>
        <v>0</v>
      </c>
      <c r="AG350" s="87">
        <v>0</v>
      </c>
      <c r="AH350" s="87">
        <v>0</v>
      </c>
      <c r="AI350" s="140" t="s">
        <v>74</v>
      </c>
      <c r="AJ350" s="88">
        <v>0</v>
      </c>
      <c r="AK350" s="92" t="s">
        <v>74</v>
      </c>
      <c r="AL350" s="92" t="s">
        <v>74</v>
      </c>
      <c r="AM350" s="54">
        <f t="shared" si="27"/>
        <v>0</v>
      </c>
      <c r="AN350" s="54">
        <f>+K350+AC350-AH350</f>
        <v>21440000</v>
      </c>
      <c r="AO350" s="88" t="s">
        <v>66</v>
      </c>
      <c r="AP350" s="43">
        <v>21440000</v>
      </c>
      <c r="AQ350" s="88" t="s">
        <v>85</v>
      </c>
      <c r="AR350" s="87">
        <v>0</v>
      </c>
      <c r="AS350" s="96" t="s">
        <v>74</v>
      </c>
      <c r="AT350" s="282">
        <v>14400000</v>
      </c>
      <c r="AU350" s="98">
        <f t="shared" si="28"/>
        <v>7040000</v>
      </c>
      <c r="AV350" s="241">
        <f t="shared" si="29"/>
        <v>0.67164179104477617</v>
      </c>
      <c r="AW350" s="140" t="s">
        <v>74</v>
      </c>
      <c r="AX350" s="88" t="s">
        <v>86</v>
      </c>
      <c r="AY350" s="43" t="s">
        <v>5651</v>
      </c>
      <c r="AZ350" s="85" t="s">
        <v>66</v>
      </c>
      <c r="BA350" s="85" t="s">
        <v>66</v>
      </c>
    </row>
    <row r="351" spans="2:53" x14ac:dyDescent="0.25">
      <c r="B351" s="85">
        <v>2024</v>
      </c>
      <c r="C351" s="85">
        <v>891780111</v>
      </c>
      <c r="D351" s="86" t="s">
        <v>64</v>
      </c>
      <c r="E351" s="44" t="s">
        <v>5650</v>
      </c>
      <c r="F351" s="54" t="s">
        <v>5649</v>
      </c>
      <c r="G351" s="196">
        <v>0</v>
      </c>
      <c r="H351" s="88" t="s">
        <v>72</v>
      </c>
      <c r="I351" s="86" t="s">
        <v>65</v>
      </c>
      <c r="J351" s="43" t="s">
        <v>5648</v>
      </c>
      <c r="K351" s="43">
        <v>13400000</v>
      </c>
      <c r="L351" s="85" t="s">
        <v>67</v>
      </c>
      <c r="M351" s="43" t="s">
        <v>5647</v>
      </c>
      <c r="N351" s="43">
        <v>1065657067</v>
      </c>
      <c r="O351" s="91">
        <v>13</v>
      </c>
      <c r="P351" s="140">
        <v>45302</v>
      </c>
      <c r="Q351" s="87">
        <v>4518689382</v>
      </c>
      <c r="R351" s="284">
        <v>45328</v>
      </c>
      <c r="S351" s="43">
        <v>13400000</v>
      </c>
      <c r="T351" s="88" t="s">
        <v>203</v>
      </c>
      <c r="U351" s="43">
        <v>1082863147</v>
      </c>
      <c r="V351" s="43" t="s">
        <v>4623</v>
      </c>
      <c r="W351" s="284">
        <v>45328</v>
      </c>
      <c r="X351" s="284">
        <v>45328</v>
      </c>
      <c r="Y351" s="94" t="s">
        <v>74</v>
      </c>
      <c r="Z351" s="138">
        <v>45457</v>
      </c>
      <c r="AA351" s="54">
        <f t="shared" si="25"/>
        <v>129</v>
      </c>
      <c r="AB351" s="87">
        <v>0</v>
      </c>
      <c r="AC351" s="286">
        <v>0</v>
      </c>
      <c r="AD351" s="87">
        <v>0</v>
      </c>
      <c r="AE351" s="140" t="s">
        <v>74</v>
      </c>
      <c r="AF351" s="54">
        <f t="shared" si="26"/>
        <v>0</v>
      </c>
      <c r="AG351" s="87">
        <v>0</v>
      </c>
      <c r="AH351" s="87">
        <v>0</v>
      </c>
      <c r="AI351" s="140" t="s">
        <v>74</v>
      </c>
      <c r="AJ351" s="88">
        <v>0</v>
      </c>
      <c r="AK351" s="92" t="s">
        <v>74</v>
      </c>
      <c r="AL351" s="92" t="s">
        <v>74</v>
      </c>
      <c r="AM351" s="54">
        <f t="shared" si="27"/>
        <v>0</v>
      </c>
      <c r="AN351" s="54">
        <f>+K351+AC351-AH351</f>
        <v>13400000</v>
      </c>
      <c r="AO351" s="88" t="s">
        <v>66</v>
      </c>
      <c r="AP351" s="43">
        <v>13400000</v>
      </c>
      <c r="AQ351" s="88" t="s">
        <v>85</v>
      </c>
      <c r="AR351" s="87">
        <v>0</v>
      </c>
      <c r="AS351" s="96" t="s">
        <v>74</v>
      </c>
      <c r="AT351" s="282">
        <v>9000000</v>
      </c>
      <c r="AU351" s="98">
        <f t="shared" si="28"/>
        <v>4400000</v>
      </c>
      <c r="AV351" s="241">
        <f t="shared" si="29"/>
        <v>0.67164179104477617</v>
      </c>
      <c r="AW351" s="140" t="s">
        <v>74</v>
      </c>
      <c r="AX351" s="88" t="s">
        <v>86</v>
      </c>
      <c r="AY351" s="43" t="s">
        <v>5646</v>
      </c>
      <c r="AZ351" s="85" t="s">
        <v>66</v>
      </c>
      <c r="BA351" s="85" t="s">
        <v>66</v>
      </c>
    </row>
    <row r="352" spans="2:53" x14ac:dyDescent="0.25">
      <c r="B352" s="85">
        <v>2024</v>
      </c>
      <c r="C352" s="85">
        <v>891780111</v>
      </c>
      <c r="D352" s="86" t="s">
        <v>64</v>
      </c>
      <c r="E352" s="44" t="s">
        <v>5645</v>
      </c>
      <c r="F352" s="54" t="s">
        <v>5644</v>
      </c>
      <c r="G352" s="196">
        <v>0</v>
      </c>
      <c r="H352" s="88" t="s">
        <v>72</v>
      </c>
      <c r="I352" s="86" t="s">
        <v>65</v>
      </c>
      <c r="J352" s="43" t="s">
        <v>5643</v>
      </c>
      <c r="K352" s="43">
        <v>13400000</v>
      </c>
      <c r="L352" s="85" t="s">
        <v>67</v>
      </c>
      <c r="M352" s="43" t="s">
        <v>5642</v>
      </c>
      <c r="N352" s="43">
        <v>1118843119</v>
      </c>
      <c r="O352" s="91">
        <v>13</v>
      </c>
      <c r="P352" s="140">
        <v>45302</v>
      </c>
      <c r="Q352" s="87">
        <v>4518689382</v>
      </c>
      <c r="R352" s="284">
        <v>45328</v>
      </c>
      <c r="S352" s="43">
        <v>13400000</v>
      </c>
      <c r="T352" s="88" t="s">
        <v>203</v>
      </c>
      <c r="U352" s="43">
        <v>1082863147</v>
      </c>
      <c r="V352" s="43" t="s">
        <v>4623</v>
      </c>
      <c r="W352" s="284">
        <v>45328</v>
      </c>
      <c r="X352" s="284">
        <v>45328</v>
      </c>
      <c r="Y352" s="94" t="s">
        <v>74</v>
      </c>
      <c r="Z352" s="138">
        <v>45457</v>
      </c>
      <c r="AA352" s="54">
        <f t="shared" si="25"/>
        <v>129</v>
      </c>
      <c r="AB352" s="87">
        <v>0</v>
      </c>
      <c r="AC352" s="286">
        <v>0</v>
      </c>
      <c r="AD352" s="87">
        <v>0</v>
      </c>
      <c r="AE352" s="140" t="s">
        <v>74</v>
      </c>
      <c r="AF352" s="54">
        <f t="shared" si="26"/>
        <v>0</v>
      </c>
      <c r="AG352" s="87">
        <v>0</v>
      </c>
      <c r="AH352" s="87">
        <v>0</v>
      </c>
      <c r="AI352" s="140" t="s">
        <v>74</v>
      </c>
      <c r="AJ352" s="88">
        <v>0</v>
      </c>
      <c r="AK352" s="92" t="s">
        <v>74</v>
      </c>
      <c r="AL352" s="92" t="s">
        <v>74</v>
      </c>
      <c r="AM352" s="54">
        <f t="shared" si="27"/>
        <v>0</v>
      </c>
      <c r="AN352" s="54">
        <f>+K352+AC352-AH352</f>
        <v>13400000</v>
      </c>
      <c r="AO352" s="88" t="s">
        <v>66</v>
      </c>
      <c r="AP352" s="43">
        <v>13400000</v>
      </c>
      <c r="AQ352" s="88" t="s">
        <v>85</v>
      </c>
      <c r="AR352" s="87">
        <v>0</v>
      </c>
      <c r="AS352" s="96" t="s">
        <v>74</v>
      </c>
      <c r="AT352" s="282">
        <v>9000000</v>
      </c>
      <c r="AU352" s="98">
        <f t="shared" si="28"/>
        <v>4400000</v>
      </c>
      <c r="AV352" s="241">
        <f t="shared" si="29"/>
        <v>0.67164179104477617</v>
      </c>
      <c r="AW352" s="140" t="s">
        <v>74</v>
      </c>
      <c r="AX352" s="88" t="s">
        <v>86</v>
      </c>
      <c r="AY352" s="43" t="s">
        <v>5641</v>
      </c>
      <c r="AZ352" s="85" t="s">
        <v>66</v>
      </c>
      <c r="BA352" s="85" t="s">
        <v>66</v>
      </c>
    </row>
    <row r="353" spans="2:53" x14ac:dyDescent="0.25">
      <c r="B353" s="85">
        <v>2024</v>
      </c>
      <c r="C353" s="85">
        <v>891780111</v>
      </c>
      <c r="D353" s="86" t="s">
        <v>64</v>
      </c>
      <c r="E353" s="44" t="s">
        <v>5640</v>
      </c>
      <c r="F353" s="54" t="s">
        <v>5639</v>
      </c>
      <c r="G353" s="196">
        <v>0</v>
      </c>
      <c r="H353" s="88" t="s">
        <v>72</v>
      </c>
      <c r="I353" s="86" t="s">
        <v>65</v>
      </c>
      <c r="J353" s="43" t="s">
        <v>5638</v>
      </c>
      <c r="K353" s="43">
        <v>12060000</v>
      </c>
      <c r="L353" s="85" t="s">
        <v>67</v>
      </c>
      <c r="M353" s="43" t="s">
        <v>5637</v>
      </c>
      <c r="N353" s="43">
        <v>1082997554</v>
      </c>
      <c r="O353" s="91">
        <v>13</v>
      </c>
      <c r="P353" s="140">
        <v>45302</v>
      </c>
      <c r="Q353" s="87">
        <v>4518689382</v>
      </c>
      <c r="R353" s="284">
        <v>45328</v>
      </c>
      <c r="S353" s="43">
        <v>12060000</v>
      </c>
      <c r="T353" s="88" t="s">
        <v>203</v>
      </c>
      <c r="U353" s="43">
        <v>1098669877</v>
      </c>
      <c r="V353" s="43" t="s">
        <v>5636</v>
      </c>
      <c r="W353" s="284">
        <v>45328</v>
      </c>
      <c r="X353" s="284">
        <v>45328</v>
      </c>
      <c r="Y353" s="94" t="s">
        <v>74</v>
      </c>
      <c r="Z353" s="138">
        <v>45457</v>
      </c>
      <c r="AA353" s="54">
        <f t="shared" si="25"/>
        <v>129</v>
      </c>
      <c r="AB353" s="87">
        <v>0</v>
      </c>
      <c r="AC353" s="286">
        <v>0</v>
      </c>
      <c r="AD353" s="87">
        <v>0</v>
      </c>
      <c r="AE353" s="140" t="s">
        <v>74</v>
      </c>
      <c r="AF353" s="54">
        <f t="shared" si="26"/>
        <v>0</v>
      </c>
      <c r="AG353" s="87">
        <v>0</v>
      </c>
      <c r="AH353" s="87">
        <v>0</v>
      </c>
      <c r="AI353" s="140" t="s">
        <v>74</v>
      </c>
      <c r="AJ353" s="88">
        <v>0</v>
      </c>
      <c r="AK353" s="92" t="s">
        <v>74</v>
      </c>
      <c r="AL353" s="92" t="s">
        <v>74</v>
      </c>
      <c r="AM353" s="54">
        <f t="shared" si="27"/>
        <v>0</v>
      </c>
      <c r="AN353" s="54">
        <f>+K353+AC353-AH353</f>
        <v>12060000</v>
      </c>
      <c r="AO353" s="88" t="s">
        <v>66</v>
      </c>
      <c r="AP353" s="43">
        <v>12060000</v>
      </c>
      <c r="AQ353" s="88" t="s">
        <v>85</v>
      </c>
      <c r="AR353" s="87">
        <v>0</v>
      </c>
      <c r="AS353" s="96" t="s">
        <v>74</v>
      </c>
      <c r="AT353" s="282">
        <v>8100000</v>
      </c>
      <c r="AU353" s="98">
        <f t="shared" si="28"/>
        <v>3960000</v>
      </c>
      <c r="AV353" s="241">
        <f t="shared" si="29"/>
        <v>0.67164179104477617</v>
      </c>
      <c r="AW353" s="140" t="s">
        <v>74</v>
      </c>
      <c r="AX353" s="88" t="s">
        <v>86</v>
      </c>
      <c r="AY353" s="43" t="s">
        <v>5635</v>
      </c>
      <c r="AZ353" s="85" t="s">
        <v>66</v>
      </c>
      <c r="BA353" s="85" t="s">
        <v>66</v>
      </c>
    </row>
    <row r="354" spans="2:53" x14ac:dyDescent="0.25">
      <c r="B354" s="85">
        <v>2024</v>
      </c>
      <c r="C354" s="85">
        <v>891780111</v>
      </c>
      <c r="D354" s="86" t="s">
        <v>64</v>
      </c>
      <c r="E354" s="44" t="s">
        <v>5634</v>
      </c>
      <c r="F354" s="54" t="s">
        <v>5633</v>
      </c>
      <c r="G354" s="196">
        <v>0</v>
      </c>
      <c r="H354" s="88" t="s">
        <v>72</v>
      </c>
      <c r="I354" s="86" t="s">
        <v>65</v>
      </c>
      <c r="J354" s="43" t="s">
        <v>5632</v>
      </c>
      <c r="K354" s="43">
        <v>9380000</v>
      </c>
      <c r="L354" s="85" t="s">
        <v>67</v>
      </c>
      <c r="M354" s="43" t="s">
        <v>5631</v>
      </c>
      <c r="N354" s="43">
        <v>1083037398</v>
      </c>
      <c r="O354" s="91">
        <v>14</v>
      </c>
      <c r="P354" s="284">
        <v>45302</v>
      </c>
      <c r="Q354" s="43">
        <v>2126349000</v>
      </c>
      <c r="R354" s="284">
        <v>45328</v>
      </c>
      <c r="S354" s="43">
        <v>9380000</v>
      </c>
      <c r="T354" s="88" t="s">
        <v>203</v>
      </c>
      <c r="U354" s="43">
        <v>85473390</v>
      </c>
      <c r="V354" s="43" t="s">
        <v>4424</v>
      </c>
      <c r="W354" s="284">
        <v>45328</v>
      </c>
      <c r="X354" s="284">
        <v>45328</v>
      </c>
      <c r="Y354" s="94" t="s">
        <v>74</v>
      </c>
      <c r="Z354" s="138">
        <v>45457</v>
      </c>
      <c r="AA354" s="54">
        <f t="shared" si="25"/>
        <v>129</v>
      </c>
      <c r="AB354" s="87">
        <v>0</v>
      </c>
      <c r="AC354" s="286">
        <v>0</v>
      </c>
      <c r="AD354" s="87">
        <v>0</v>
      </c>
      <c r="AE354" s="140" t="s">
        <v>74</v>
      </c>
      <c r="AF354" s="54">
        <f t="shared" si="26"/>
        <v>0</v>
      </c>
      <c r="AG354" s="87">
        <v>0</v>
      </c>
      <c r="AH354" s="87">
        <v>0</v>
      </c>
      <c r="AI354" s="140" t="s">
        <v>74</v>
      </c>
      <c r="AJ354" s="88">
        <v>0</v>
      </c>
      <c r="AK354" s="92" t="s">
        <v>74</v>
      </c>
      <c r="AL354" s="92" t="s">
        <v>74</v>
      </c>
      <c r="AM354" s="54">
        <f t="shared" si="27"/>
        <v>0</v>
      </c>
      <c r="AN354" s="54">
        <f>+K354+AC354-AH354</f>
        <v>9380000</v>
      </c>
      <c r="AO354" s="88" t="s">
        <v>66</v>
      </c>
      <c r="AP354" s="43">
        <v>9380000</v>
      </c>
      <c r="AQ354" s="88" t="s">
        <v>85</v>
      </c>
      <c r="AR354" s="87">
        <v>0</v>
      </c>
      <c r="AS354" s="96" t="s">
        <v>74</v>
      </c>
      <c r="AT354" s="282">
        <v>6300000</v>
      </c>
      <c r="AU354" s="98">
        <f t="shared" si="28"/>
        <v>3080000</v>
      </c>
      <c r="AV354" s="241">
        <f t="shared" si="29"/>
        <v>0.67164179104477617</v>
      </c>
      <c r="AW354" s="140" t="s">
        <v>74</v>
      </c>
      <c r="AX354" s="88" t="s">
        <v>86</v>
      </c>
      <c r="AY354" s="43" t="s">
        <v>5630</v>
      </c>
      <c r="AZ354" s="85" t="s">
        <v>66</v>
      </c>
      <c r="BA354" s="85" t="s">
        <v>66</v>
      </c>
    </row>
    <row r="355" spans="2:53" x14ac:dyDescent="0.25">
      <c r="B355" s="85">
        <v>2024</v>
      </c>
      <c r="C355" s="85">
        <v>891780111</v>
      </c>
      <c r="D355" s="86" t="s">
        <v>64</v>
      </c>
      <c r="E355" s="44" t="s">
        <v>5629</v>
      </c>
      <c r="F355" s="54" t="s">
        <v>5628</v>
      </c>
      <c r="G355" s="196">
        <v>0</v>
      </c>
      <c r="H355" s="88" t="s">
        <v>72</v>
      </c>
      <c r="I355" s="86" t="s">
        <v>65</v>
      </c>
      <c r="J355" s="43" t="s">
        <v>4331</v>
      </c>
      <c r="K355" s="43">
        <v>9380000</v>
      </c>
      <c r="L355" s="85" t="s">
        <v>67</v>
      </c>
      <c r="M355" s="43" t="s">
        <v>5627</v>
      </c>
      <c r="N355" s="43">
        <v>85465984</v>
      </c>
      <c r="O355" s="91">
        <v>14</v>
      </c>
      <c r="P355" s="284">
        <v>45302</v>
      </c>
      <c r="Q355" s="43">
        <v>2126349000</v>
      </c>
      <c r="R355" s="284">
        <v>45328</v>
      </c>
      <c r="S355" s="43">
        <v>9380000</v>
      </c>
      <c r="T355" s="88" t="s">
        <v>203</v>
      </c>
      <c r="U355" s="43">
        <v>85459497</v>
      </c>
      <c r="V355" s="43" t="s">
        <v>1747</v>
      </c>
      <c r="W355" s="284">
        <v>45328</v>
      </c>
      <c r="X355" s="284">
        <v>45328</v>
      </c>
      <c r="Y355" s="94" t="s">
        <v>74</v>
      </c>
      <c r="Z355" s="138">
        <v>45457</v>
      </c>
      <c r="AA355" s="54">
        <f t="shared" si="25"/>
        <v>129</v>
      </c>
      <c r="AB355" s="87">
        <v>0</v>
      </c>
      <c r="AC355" s="286">
        <v>0</v>
      </c>
      <c r="AD355" s="87">
        <v>0</v>
      </c>
      <c r="AE355" s="140" t="s">
        <v>74</v>
      </c>
      <c r="AF355" s="54">
        <f t="shared" si="26"/>
        <v>0</v>
      </c>
      <c r="AG355" s="87">
        <v>0</v>
      </c>
      <c r="AH355" s="87">
        <v>0</v>
      </c>
      <c r="AI355" s="140" t="s">
        <v>74</v>
      </c>
      <c r="AJ355" s="88">
        <v>0</v>
      </c>
      <c r="AK355" s="92" t="s">
        <v>74</v>
      </c>
      <c r="AL355" s="92" t="s">
        <v>74</v>
      </c>
      <c r="AM355" s="54">
        <f t="shared" si="27"/>
        <v>0</v>
      </c>
      <c r="AN355" s="54">
        <f>+K355+AC355-AH355</f>
        <v>9380000</v>
      </c>
      <c r="AO355" s="88" t="s">
        <v>66</v>
      </c>
      <c r="AP355" s="43">
        <v>9380000</v>
      </c>
      <c r="AQ355" s="88" t="s">
        <v>85</v>
      </c>
      <c r="AR355" s="87">
        <v>0</v>
      </c>
      <c r="AS355" s="96" t="s">
        <v>74</v>
      </c>
      <c r="AT355" s="282">
        <v>6300000</v>
      </c>
      <c r="AU355" s="98">
        <f t="shared" si="28"/>
        <v>3080000</v>
      </c>
      <c r="AV355" s="241">
        <f t="shared" si="29"/>
        <v>0.67164179104477617</v>
      </c>
      <c r="AW355" s="140" t="s">
        <v>74</v>
      </c>
      <c r="AX355" s="88" t="s">
        <v>86</v>
      </c>
      <c r="AY355" s="43" t="s">
        <v>5626</v>
      </c>
      <c r="AZ355" s="85" t="s">
        <v>66</v>
      </c>
      <c r="BA355" s="85" t="s">
        <v>66</v>
      </c>
    </row>
    <row r="356" spans="2:53" x14ac:dyDescent="0.25">
      <c r="B356" s="85">
        <v>2024</v>
      </c>
      <c r="C356" s="85">
        <v>891780111</v>
      </c>
      <c r="D356" s="86" t="s">
        <v>64</v>
      </c>
      <c r="E356" s="44" t="s">
        <v>5625</v>
      </c>
      <c r="F356" s="54" t="s">
        <v>5624</v>
      </c>
      <c r="G356" s="196">
        <v>0</v>
      </c>
      <c r="H356" s="88" t="s">
        <v>72</v>
      </c>
      <c r="I356" s="86" t="s">
        <v>65</v>
      </c>
      <c r="J356" s="43" t="s">
        <v>5623</v>
      </c>
      <c r="K356" s="43">
        <v>11167000</v>
      </c>
      <c r="L356" s="85" t="s">
        <v>67</v>
      </c>
      <c r="M356" s="43" t="s">
        <v>5622</v>
      </c>
      <c r="N356" s="43">
        <v>1083554638</v>
      </c>
      <c r="O356" s="91">
        <v>14</v>
      </c>
      <c r="P356" s="284">
        <v>45302</v>
      </c>
      <c r="Q356" s="43">
        <v>2126349000</v>
      </c>
      <c r="R356" s="284">
        <v>45328</v>
      </c>
      <c r="S356" s="43">
        <v>11167000</v>
      </c>
      <c r="T356" s="88" t="s">
        <v>203</v>
      </c>
      <c r="U356" s="43">
        <v>85468846</v>
      </c>
      <c r="V356" s="43" t="s">
        <v>5025</v>
      </c>
      <c r="W356" s="284">
        <v>45328</v>
      </c>
      <c r="X356" s="284">
        <v>45328</v>
      </c>
      <c r="Y356" s="94" t="s">
        <v>74</v>
      </c>
      <c r="Z356" s="138">
        <v>45457</v>
      </c>
      <c r="AA356" s="54">
        <f t="shared" si="25"/>
        <v>129</v>
      </c>
      <c r="AB356" s="87">
        <v>0</v>
      </c>
      <c r="AC356" s="286">
        <v>0</v>
      </c>
      <c r="AD356" s="87">
        <v>0</v>
      </c>
      <c r="AE356" s="140" t="s">
        <v>74</v>
      </c>
      <c r="AF356" s="54">
        <f t="shared" si="26"/>
        <v>0</v>
      </c>
      <c r="AG356" s="87">
        <v>0</v>
      </c>
      <c r="AH356" s="87">
        <v>0</v>
      </c>
      <c r="AI356" s="140" t="s">
        <v>74</v>
      </c>
      <c r="AJ356" s="88">
        <v>0</v>
      </c>
      <c r="AK356" s="92" t="s">
        <v>74</v>
      </c>
      <c r="AL356" s="92" t="s">
        <v>74</v>
      </c>
      <c r="AM356" s="54">
        <f t="shared" si="27"/>
        <v>0</v>
      </c>
      <c r="AN356" s="54">
        <f>+K356+AC356-AH356</f>
        <v>11167000</v>
      </c>
      <c r="AO356" s="88" t="s">
        <v>66</v>
      </c>
      <c r="AP356" s="43">
        <v>11167000</v>
      </c>
      <c r="AQ356" s="88" t="s">
        <v>85</v>
      </c>
      <c r="AR356" s="87">
        <v>0</v>
      </c>
      <c r="AS356" s="96" t="s">
        <v>74</v>
      </c>
      <c r="AT356" s="282">
        <v>7500000</v>
      </c>
      <c r="AU356" s="98">
        <f t="shared" si="28"/>
        <v>3667000</v>
      </c>
      <c r="AV356" s="241">
        <f t="shared" si="29"/>
        <v>0.67162174263454821</v>
      </c>
      <c r="AW356" s="140" t="s">
        <v>74</v>
      </c>
      <c r="AX356" s="88" t="s">
        <v>86</v>
      </c>
      <c r="AY356" s="43" t="s">
        <v>5621</v>
      </c>
      <c r="AZ356" s="85" t="s">
        <v>66</v>
      </c>
      <c r="BA356" s="85" t="s">
        <v>66</v>
      </c>
    </row>
    <row r="357" spans="2:53" x14ac:dyDescent="0.25">
      <c r="B357" s="85">
        <v>2024</v>
      </c>
      <c r="C357" s="85">
        <v>891780111</v>
      </c>
      <c r="D357" s="86" t="s">
        <v>64</v>
      </c>
      <c r="E357" s="44" t="s">
        <v>5620</v>
      </c>
      <c r="F357" s="54" t="s">
        <v>5619</v>
      </c>
      <c r="G357" s="196">
        <v>0</v>
      </c>
      <c r="H357" s="88" t="s">
        <v>72</v>
      </c>
      <c r="I357" s="86" t="s">
        <v>65</v>
      </c>
      <c r="J357" s="43" t="s">
        <v>5538</v>
      </c>
      <c r="K357" s="43">
        <v>11167000</v>
      </c>
      <c r="L357" s="85" t="s">
        <v>67</v>
      </c>
      <c r="M357" s="43" t="s">
        <v>5618</v>
      </c>
      <c r="N357" s="43">
        <v>1234097322</v>
      </c>
      <c r="O357" s="91">
        <v>14</v>
      </c>
      <c r="P357" s="284">
        <v>45302</v>
      </c>
      <c r="Q357" s="43">
        <v>2126349000</v>
      </c>
      <c r="R357" s="284">
        <v>45328</v>
      </c>
      <c r="S357" s="43">
        <v>11167000</v>
      </c>
      <c r="T357" s="88" t="s">
        <v>203</v>
      </c>
      <c r="U357" s="43">
        <v>85468846</v>
      </c>
      <c r="V357" s="43" t="s">
        <v>5025</v>
      </c>
      <c r="W357" s="284">
        <v>45328</v>
      </c>
      <c r="X357" s="284">
        <v>45328</v>
      </c>
      <c r="Y357" s="94" t="s">
        <v>74</v>
      </c>
      <c r="Z357" s="138">
        <v>45457</v>
      </c>
      <c r="AA357" s="54">
        <f t="shared" si="25"/>
        <v>129</v>
      </c>
      <c r="AB357" s="87">
        <v>0</v>
      </c>
      <c r="AC357" s="286">
        <v>0</v>
      </c>
      <c r="AD357" s="87">
        <v>0</v>
      </c>
      <c r="AE357" s="140" t="s">
        <v>74</v>
      </c>
      <c r="AF357" s="54">
        <f t="shared" si="26"/>
        <v>0</v>
      </c>
      <c r="AG357" s="87">
        <v>0</v>
      </c>
      <c r="AH357" s="87">
        <v>0</v>
      </c>
      <c r="AI357" s="140" t="s">
        <v>74</v>
      </c>
      <c r="AJ357" s="88">
        <v>0</v>
      </c>
      <c r="AK357" s="92" t="s">
        <v>74</v>
      </c>
      <c r="AL357" s="92" t="s">
        <v>74</v>
      </c>
      <c r="AM357" s="54">
        <f t="shared" si="27"/>
        <v>0</v>
      </c>
      <c r="AN357" s="54">
        <f>+K357+AC357-AH357</f>
        <v>11167000</v>
      </c>
      <c r="AO357" s="88" t="s">
        <v>66</v>
      </c>
      <c r="AP357" s="43">
        <v>11167000</v>
      </c>
      <c r="AQ357" s="88" t="s">
        <v>85</v>
      </c>
      <c r="AR357" s="87">
        <v>0</v>
      </c>
      <c r="AS357" s="96" t="s">
        <v>74</v>
      </c>
      <c r="AT357" s="282">
        <v>5000000</v>
      </c>
      <c r="AU357" s="98">
        <f t="shared" si="28"/>
        <v>6167000</v>
      </c>
      <c r="AV357" s="241">
        <f t="shared" si="29"/>
        <v>0.44774782842303212</v>
      </c>
      <c r="AW357" s="140" t="s">
        <v>74</v>
      </c>
      <c r="AX357" s="88" t="s">
        <v>86</v>
      </c>
      <c r="AY357" s="43" t="s">
        <v>5617</v>
      </c>
      <c r="AZ357" s="85" t="s">
        <v>66</v>
      </c>
      <c r="BA357" s="85" t="s">
        <v>66</v>
      </c>
    </row>
    <row r="358" spans="2:53" x14ac:dyDescent="0.25">
      <c r="B358" s="85">
        <v>2024</v>
      </c>
      <c r="C358" s="85">
        <v>891780111</v>
      </c>
      <c r="D358" s="86" t="s">
        <v>64</v>
      </c>
      <c r="E358" s="44" t="s">
        <v>5616</v>
      </c>
      <c r="F358" s="54" t="s">
        <v>5615</v>
      </c>
      <c r="G358" s="196">
        <v>0</v>
      </c>
      <c r="H358" s="88" t="s">
        <v>72</v>
      </c>
      <c r="I358" s="86" t="s">
        <v>65</v>
      </c>
      <c r="J358" s="43" t="s">
        <v>5538</v>
      </c>
      <c r="K358" s="43">
        <v>14740000</v>
      </c>
      <c r="L358" s="85" t="s">
        <v>67</v>
      </c>
      <c r="M358" s="43" t="s">
        <v>5614</v>
      </c>
      <c r="N358" s="43">
        <v>3743095</v>
      </c>
      <c r="O358" s="91">
        <v>14</v>
      </c>
      <c r="P358" s="284">
        <v>45302</v>
      </c>
      <c r="Q358" s="43">
        <v>2126349000</v>
      </c>
      <c r="R358" s="284">
        <v>45328</v>
      </c>
      <c r="S358" s="43">
        <v>14740000</v>
      </c>
      <c r="T358" s="88" t="s">
        <v>203</v>
      </c>
      <c r="U358" s="43">
        <v>85468846</v>
      </c>
      <c r="V358" s="43" t="s">
        <v>5025</v>
      </c>
      <c r="W358" s="284">
        <v>45328</v>
      </c>
      <c r="X358" s="284">
        <v>45328</v>
      </c>
      <c r="Y358" s="94" t="s">
        <v>74</v>
      </c>
      <c r="Z358" s="138">
        <v>45457</v>
      </c>
      <c r="AA358" s="54">
        <f t="shared" si="25"/>
        <v>129</v>
      </c>
      <c r="AB358" s="87">
        <v>0</v>
      </c>
      <c r="AC358" s="286">
        <v>0</v>
      </c>
      <c r="AD358" s="87">
        <v>0</v>
      </c>
      <c r="AE358" s="140" t="s">
        <v>74</v>
      </c>
      <c r="AF358" s="54">
        <f t="shared" si="26"/>
        <v>0</v>
      </c>
      <c r="AG358" s="87">
        <v>0</v>
      </c>
      <c r="AH358" s="87">
        <v>0</v>
      </c>
      <c r="AI358" s="140" t="s">
        <v>74</v>
      </c>
      <c r="AJ358" s="88">
        <v>0</v>
      </c>
      <c r="AK358" s="92" t="s">
        <v>74</v>
      </c>
      <c r="AL358" s="92" t="s">
        <v>74</v>
      </c>
      <c r="AM358" s="54">
        <f t="shared" si="27"/>
        <v>0</v>
      </c>
      <c r="AN358" s="54">
        <f>+K358+AC358-AH358</f>
        <v>14740000</v>
      </c>
      <c r="AO358" s="88" t="s">
        <v>66</v>
      </c>
      <c r="AP358" s="43">
        <v>14740000</v>
      </c>
      <c r="AQ358" s="88" t="s">
        <v>85</v>
      </c>
      <c r="AR358" s="87">
        <v>0</v>
      </c>
      <c r="AS358" s="96" t="s">
        <v>74</v>
      </c>
      <c r="AT358" s="282">
        <v>9900000</v>
      </c>
      <c r="AU358" s="98">
        <f t="shared" si="28"/>
        <v>4840000</v>
      </c>
      <c r="AV358" s="241">
        <f t="shared" si="29"/>
        <v>0.67164179104477617</v>
      </c>
      <c r="AW358" s="140" t="s">
        <v>74</v>
      </c>
      <c r="AX358" s="88" t="s">
        <v>86</v>
      </c>
      <c r="AY358" s="43" t="s">
        <v>5613</v>
      </c>
      <c r="AZ358" s="85" t="s">
        <v>66</v>
      </c>
      <c r="BA358" s="85" t="s">
        <v>66</v>
      </c>
    </row>
    <row r="359" spans="2:53" x14ac:dyDescent="0.25">
      <c r="B359" s="85">
        <v>2024</v>
      </c>
      <c r="C359" s="85">
        <v>891780111</v>
      </c>
      <c r="D359" s="86" t="s">
        <v>64</v>
      </c>
      <c r="E359" s="44" t="s">
        <v>5612</v>
      </c>
      <c r="F359" s="54" t="s">
        <v>5611</v>
      </c>
      <c r="G359" s="196">
        <v>0</v>
      </c>
      <c r="H359" s="88" t="s">
        <v>72</v>
      </c>
      <c r="I359" s="86" t="s">
        <v>65</v>
      </c>
      <c r="J359" s="43" t="s">
        <v>5610</v>
      </c>
      <c r="K359" s="43">
        <v>16080000</v>
      </c>
      <c r="L359" s="85" t="s">
        <v>67</v>
      </c>
      <c r="M359" s="43" t="s">
        <v>5609</v>
      </c>
      <c r="N359" s="43">
        <v>1081799501</v>
      </c>
      <c r="O359" s="91">
        <v>13</v>
      </c>
      <c r="P359" s="140">
        <v>45302</v>
      </c>
      <c r="Q359" s="87">
        <v>4518689382</v>
      </c>
      <c r="R359" s="284">
        <v>45328</v>
      </c>
      <c r="S359" s="43">
        <v>16080000</v>
      </c>
      <c r="T359" s="88" t="s">
        <v>203</v>
      </c>
      <c r="U359" s="43">
        <v>12621405</v>
      </c>
      <c r="V359" s="43" t="s">
        <v>5449</v>
      </c>
      <c r="W359" s="284">
        <v>45328</v>
      </c>
      <c r="X359" s="284">
        <v>45328</v>
      </c>
      <c r="Y359" s="94" t="s">
        <v>74</v>
      </c>
      <c r="Z359" s="138">
        <v>45457</v>
      </c>
      <c r="AA359" s="54">
        <f t="shared" si="25"/>
        <v>129</v>
      </c>
      <c r="AB359" s="87">
        <v>0</v>
      </c>
      <c r="AC359" s="286">
        <v>0</v>
      </c>
      <c r="AD359" s="87">
        <v>0</v>
      </c>
      <c r="AE359" s="140" t="s">
        <v>74</v>
      </c>
      <c r="AF359" s="54">
        <f t="shared" si="26"/>
        <v>0</v>
      </c>
      <c r="AG359" s="87">
        <v>0</v>
      </c>
      <c r="AH359" s="87">
        <v>0</v>
      </c>
      <c r="AI359" s="140" t="s">
        <v>74</v>
      </c>
      <c r="AJ359" s="88">
        <v>0</v>
      </c>
      <c r="AK359" s="92" t="s">
        <v>74</v>
      </c>
      <c r="AL359" s="92" t="s">
        <v>74</v>
      </c>
      <c r="AM359" s="54">
        <f t="shared" si="27"/>
        <v>0</v>
      </c>
      <c r="AN359" s="54">
        <f>+K359+AC359-AH359</f>
        <v>16080000</v>
      </c>
      <c r="AO359" s="88" t="s">
        <v>66</v>
      </c>
      <c r="AP359" s="43">
        <v>16080000</v>
      </c>
      <c r="AQ359" s="88" t="s">
        <v>85</v>
      </c>
      <c r="AR359" s="87">
        <v>0</v>
      </c>
      <c r="AS359" s="96" t="s">
        <v>74</v>
      </c>
      <c r="AT359" s="282">
        <v>10800000</v>
      </c>
      <c r="AU359" s="98">
        <f t="shared" si="28"/>
        <v>5280000</v>
      </c>
      <c r="AV359" s="241">
        <f t="shared" si="29"/>
        <v>0.67164179104477617</v>
      </c>
      <c r="AW359" s="140" t="s">
        <v>74</v>
      </c>
      <c r="AX359" s="88" t="s">
        <v>86</v>
      </c>
      <c r="AY359" s="43" t="s">
        <v>5608</v>
      </c>
      <c r="AZ359" s="85" t="s">
        <v>66</v>
      </c>
      <c r="BA359" s="85" t="s">
        <v>66</v>
      </c>
    </row>
    <row r="360" spans="2:53" x14ac:dyDescent="0.25">
      <c r="B360" s="85">
        <v>2024</v>
      </c>
      <c r="C360" s="85">
        <v>891780111</v>
      </c>
      <c r="D360" s="86" t="s">
        <v>64</v>
      </c>
      <c r="E360" s="44" t="s">
        <v>5607</v>
      </c>
      <c r="F360" s="54" t="s">
        <v>5606</v>
      </c>
      <c r="G360" s="196">
        <v>0</v>
      </c>
      <c r="H360" s="88" t="s">
        <v>72</v>
      </c>
      <c r="I360" s="86" t="s">
        <v>65</v>
      </c>
      <c r="J360" s="43" t="s">
        <v>5605</v>
      </c>
      <c r="K360" s="43">
        <v>9380000</v>
      </c>
      <c r="L360" s="85" t="s">
        <v>67</v>
      </c>
      <c r="M360" s="43" t="s">
        <v>5604</v>
      </c>
      <c r="N360" s="43">
        <v>1083014226</v>
      </c>
      <c r="O360" s="91">
        <v>14</v>
      </c>
      <c r="P360" s="284">
        <v>45302</v>
      </c>
      <c r="Q360" s="43">
        <v>2126349000</v>
      </c>
      <c r="R360" s="284">
        <v>45328</v>
      </c>
      <c r="S360" s="43">
        <v>9380000</v>
      </c>
      <c r="T360" s="88" t="s">
        <v>203</v>
      </c>
      <c r="U360" s="43">
        <v>55301715</v>
      </c>
      <c r="V360" s="43" t="s">
        <v>5567</v>
      </c>
      <c r="W360" s="284">
        <v>45328</v>
      </c>
      <c r="X360" s="284">
        <v>45328</v>
      </c>
      <c r="Y360" s="94" t="s">
        <v>74</v>
      </c>
      <c r="Z360" s="138">
        <v>45457</v>
      </c>
      <c r="AA360" s="54">
        <f t="shared" si="25"/>
        <v>129</v>
      </c>
      <c r="AB360" s="87">
        <v>0</v>
      </c>
      <c r="AC360" s="286">
        <v>0</v>
      </c>
      <c r="AD360" s="87">
        <v>0</v>
      </c>
      <c r="AE360" s="140" t="s">
        <v>74</v>
      </c>
      <c r="AF360" s="54">
        <f t="shared" si="26"/>
        <v>0</v>
      </c>
      <c r="AG360" s="87">
        <v>0</v>
      </c>
      <c r="AH360" s="87">
        <v>0</v>
      </c>
      <c r="AI360" s="140" t="s">
        <v>74</v>
      </c>
      <c r="AJ360" s="88">
        <v>0</v>
      </c>
      <c r="AK360" s="92" t="s">
        <v>74</v>
      </c>
      <c r="AL360" s="92" t="s">
        <v>74</v>
      </c>
      <c r="AM360" s="54">
        <f t="shared" si="27"/>
        <v>0</v>
      </c>
      <c r="AN360" s="54">
        <f>+K360+AC360-AH360</f>
        <v>9380000</v>
      </c>
      <c r="AO360" s="88" t="s">
        <v>66</v>
      </c>
      <c r="AP360" s="43">
        <v>9380000</v>
      </c>
      <c r="AQ360" s="88" t="s">
        <v>85</v>
      </c>
      <c r="AR360" s="87">
        <v>0</v>
      </c>
      <c r="AS360" s="96" t="s">
        <v>74</v>
      </c>
      <c r="AT360" s="282">
        <v>6300000</v>
      </c>
      <c r="AU360" s="98">
        <f t="shared" si="28"/>
        <v>3080000</v>
      </c>
      <c r="AV360" s="241">
        <f t="shared" si="29"/>
        <v>0.67164179104477617</v>
      </c>
      <c r="AW360" s="140" t="s">
        <v>74</v>
      </c>
      <c r="AX360" s="88" t="s">
        <v>86</v>
      </c>
      <c r="AY360" s="43" t="s">
        <v>5603</v>
      </c>
      <c r="AZ360" s="85" t="s">
        <v>66</v>
      </c>
      <c r="BA360" s="85" t="s">
        <v>66</v>
      </c>
    </row>
    <row r="361" spans="2:53" x14ac:dyDescent="0.25">
      <c r="B361" s="85">
        <v>2024</v>
      </c>
      <c r="C361" s="85">
        <v>891780111</v>
      </c>
      <c r="D361" s="86" t="s">
        <v>64</v>
      </c>
      <c r="E361" s="44" t="s">
        <v>5602</v>
      </c>
      <c r="F361" s="54" t="s">
        <v>5601</v>
      </c>
      <c r="G361" s="196">
        <v>0</v>
      </c>
      <c r="H361" s="88" t="s">
        <v>72</v>
      </c>
      <c r="I361" s="86" t="s">
        <v>65</v>
      </c>
      <c r="J361" s="43" t="s">
        <v>5387</v>
      </c>
      <c r="K361" s="43">
        <v>9380000</v>
      </c>
      <c r="L361" s="85" t="s">
        <v>67</v>
      </c>
      <c r="M361" s="43" t="s">
        <v>5600</v>
      </c>
      <c r="N361" s="43">
        <v>57443446</v>
      </c>
      <c r="O361" s="91">
        <v>14</v>
      </c>
      <c r="P361" s="284">
        <v>45302</v>
      </c>
      <c r="Q361" s="43">
        <v>2126349000</v>
      </c>
      <c r="R361" s="284">
        <v>45328</v>
      </c>
      <c r="S361" s="43">
        <v>9380000</v>
      </c>
      <c r="T361" s="88" t="s">
        <v>203</v>
      </c>
      <c r="U361" s="43">
        <v>45507423</v>
      </c>
      <c r="V361" s="43" t="s">
        <v>5000</v>
      </c>
      <c r="W361" s="284">
        <v>45328</v>
      </c>
      <c r="X361" s="284">
        <v>45328</v>
      </c>
      <c r="Y361" s="94" t="s">
        <v>74</v>
      </c>
      <c r="Z361" s="138">
        <v>45457</v>
      </c>
      <c r="AA361" s="54">
        <f t="shared" si="25"/>
        <v>129</v>
      </c>
      <c r="AB361" s="87">
        <v>0</v>
      </c>
      <c r="AC361" s="286">
        <v>0</v>
      </c>
      <c r="AD361" s="87">
        <v>0</v>
      </c>
      <c r="AE361" s="140" t="s">
        <v>74</v>
      </c>
      <c r="AF361" s="54">
        <f t="shared" si="26"/>
        <v>0</v>
      </c>
      <c r="AG361" s="87">
        <v>0</v>
      </c>
      <c r="AH361" s="87">
        <v>0</v>
      </c>
      <c r="AI361" s="140" t="s">
        <v>74</v>
      </c>
      <c r="AJ361" s="88">
        <v>0</v>
      </c>
      <c r="AK361" s="92" t="s">
        <v>74</v>
      </c>
      <c r="AL361" s="92" t="s">
        <v>74</v>
      </c>
      <c r="AM361" s="54">
        <f t="shared" si="27"/>
        <v>0</v>
      </c>
      <c r="AN361" s="54">
        <f>+K361+AC361-AH361</f>
        <v>9380000</v>
      </c>
      <c r="AO361" s="88" t="s">
        <v>66</v>
      </c>
      <c r="AP361" s="43">
        <v>9380000</v>
      </c>
      <c r="AQ361" s="88" t="s">
        <v>85</v>
      </c>
      <c r="AR361" s="87">
        <v>0</v>
      </c>
      <c r="AS361" s="96" t="s">
        <v>74</v>
      </c>
      <c r="AT361" s="282">
        <v>6300000</v>
      </c>
      <c r="AU361" s="98">
        <f t="shared" si="28"/>
        <v>3080000</v>
      </c>
      <c r="AV361" s="241">
        <f t="shared" si="29"/>
        <v>0.67164179104477617</v>
      </c>
      <c r="AW361" s="140" t="s">
        <v>74</v>
      </c>
      <c r="AX361" s="88" t="s">
        <v>86</v>
      </c>
      <c r="AY361" s="43" t="s">
        <v>5599</v>
      </c>
      <c r="AZ361" s="85" t="s">
        <v>66</v>
      </c>
      <c r="BA361" s="85" t="s">
        <v>66</v>
      </c>
    </row>
    <row r="362" spans="2:53" x14ac:dyDescent="0.25">
      <c r="B362" s="85">
        <v>2024</v>
      </c>
      <c r="C362" s="85">
        <v>891780111</v>
      </c>
      <c r="D362" s="86" t="s">
        <v>64</v>
      </c>
      <c r="E362" s="44" t="s">
        <v>5598</v>
      </c>
      <c r="F362" s="54" t="s">
        <v>5597</v>
      </c>
      <c r="G362" s="196">
        <v>0</v>
      </c>
      <c r="H362" s="88" t="s">
        <v>72</v>
      </c>
      <c r="I362" s="86" t="s">
        <v>65</v>
      </c>
      <c r="J362" s="43" t="s">
        <v>5036</v>
      </c>
      <c r="K362" s="43">
        <v>14740000</v>
      </c>
      <c r="L362" s="85" t="s">
        <v>67</v>
      </c>
      <c r="M362" s="43" t="s">
        <v>5596</v>
      </c>
      <c r="N362" s="43">
        <v>36556729</v>
      </c>
      <c r="O362" s="91">
        <v>13</v>
      </c>
      <c r="P362" s="140">
        <v>45302</v>
      </c>
      <c r="Q362" s="87">
        <v>4518689382</v>
      </c>
      <c r="R362" s="284">
        <v>45328</v>
      </c>
      <c r="S362" s="43">
        <v>14740000</v>
      </c>
      <c r="T362" s="88" t="s">
        <v>203</v>
      </c>
      <c r="U362" s="43">
        <v>1082964146</v>
      </c>
      <c r="V362" s="43" t="s">
        <v>4056</v>
      </c>
      <c r="W362" s="284">
        <v>45328</v>
      </c>
      <c r="X362" s="284">
        <v>45328</v>
      </c>
      <c r="Y362" s="94" t="s">
        <v>74</v>
      </c>
      <c r="Z362" s="138">
        <v>45457</v>
      </c>
      <c r="AA362" s="54">
        <f t="shared" si="25"/>
        <v>129</v>
      </c>
      <c r="AB362" s="87">
        <v>0</v>
      </c>
      <c r="AC362" s="286">
        <v>0</v>
      </c>
      <c r="AD362" s="87">
        <v>0</v>
      </c>
      <c r="AE362" s="140" t="s">
        <v>74</v>
      </c>
      <c r="AF362" s="54">
        <f t="shared" si="26"/>
        <v>0</v>
      </c>
      <c r="AG362" s="87">
        <v>0</v>
      </c>
      <c r="AH362" s="87">
        <v>0</v>
      </c>
      <c r="AI362" s="140" t="s">
        <v>74</v>
      </c>
      <c r="AJ362" s="88">
        <v>0</v>
      </c>
      <c r="AK362" s="92" t="s">
        <v>74</v>
      </c>
      <c r="AL362" s="92" t="s">
        <v>74</v>
      </c>
      <c r="AM362" s="54">
        <f t="shared" si="27"/>
        <v>0</v>
      </c>
      <c r="AN362" s="54">
        <f>+K362+AC362-AH362</f>
        <v>14740000</v>
      </c>
      <c r="AO362" s="88" t="s">
        <v>66</v>
      </c>
      <c r="AP362" s="43">
        <v>14740000</v>
      </c>
      <c r="AQ362" s="88" t="s">
        <v>85</v>
      </c>
      <c r="AR362" s="87">
        <v>0</v>
      </c>
      <c r="AS362" s="96" t="s">
        <v>74</v>
      </c>
      <c r="AT362" s="282">
        <v>9900000</v>
      </c>
      <c r="AU362" s="98">
        <f t="shared" si="28"/>
        <v>4840000</v>
      </c>
      <c r="AV362" s="241">
        <f t="shared" si="29"/>
        <v>0.67164179104477617</v>
      </c>
      <c r="AW362" s="140" t="s">
        <v>74</v>
      </c>
      <c r="AX362" s="88" t="s">
        <v>86</v>
      </c>
      <c r="AY362" s="43" t="s">
        <v>5595</v>
      </c>
      <c r="AZ362" s="85" t="s">
        <v>66</v>
      </c>
      <c r="BA362" s="85" t="s">
        <v>66</v>
      </c>
    </row>
    <row r="363" spans="2:53" x14ac:dyDescent="0.25">
      <c r="B363" s="85">
        <v>2024</v>
      </c>
      <c r="C363" s="85">
        <v>891780111</v>
      </c>
      <c r="D363" s="86" t="s">
        <v>64</v>
      </c>
      <c r="E363" s="44" t="s">
        <v>5594</v>
      </c>
      <c r="F363" s="54" t="s">
        <v>5593</v>
      </c>
      <c r="G363" s="196">
        <v>0</v>
      </c>
      <c r="H363" s="88" t="s">
        <v>72</v>
      </c>
      <c r="I363" s="86" t="s">
        <v>65</v>
      </c>
      <c r="J363" s="43" t="s">
        <v>5592</v>
      </c>
      <c r="K363" s="43">
        <v>9380000</v>
      </c>
      <c r="L363" s="85" t="s">
        <v>67</v>
      </c>
      <c r="M363" s="43" t="s">
        <v>5591</v>
      </c>
      <c r="N363" s="43">
        <v>36695081</v>
      </c>
      <c r="O363" s="91">
        <v>14</v>
      </c>
      <c r="P363" s="284">
        <v>45302</v>
      </c>
      <c r="Q363" s="43">
        <v>2126349000</v>
      </c>
      <c r="R363" s="284">
        <v>45328</v>
      </c>
      <c r="S363" s="43">
        <v>9380000</v>
      </c>
      <c r="T363" s="88" t="s">
        <v>203</v>
      </c>
      <c r="U363" s="43">
        <v>45507423</v>
      </c>
      <c r="V363" s="43" t="s">
        <v>5000</v>
      </c>
      <c r="W363" s="284">
        <v>45328</v>
      </c>
      <c r="X363" s="284">
        <v>45328</v>
      </c>
      <c r="Y363" s="94" t="s">
        <v>74</v>
      </c>
      <c r="Z363" s="138">
        <v>45457</v>
      </c>
      <c r="AA363" s="54">
        <f t="shared" si="25"/>
        <v>129</v>
      </c>
      <c r="AB363" s="87">
        <v>0</v>
      </c>
      <c r="AC363" s="286">
        <v>0</v>
      </c>
      <c r="AD363" s="87">
        <v>0</v>
      </c>
      <c r="AE363" s="140" t="s">
        <v>74</v>
      </c>
      <c r="AF363" s="54">
        <f t="shared" si="26"/>
        <v>0</v>
      </c>
      <c r="AG363" s="87">
        <v>0</v>
      </c>
      <c r="AH363" s="87">
        <v>0</v>
      </c>
      <c r="AI363" s="140" t="s">
        <v>74</v>
      </c>
      <c r="AJ363" s="88">
        <v>0</v>
      </c>
      <c r="AK363" s="92" t="s">
        <v>74</v>
      </c>
      <c r="AL363" s="92" t="s">
        <v>74</v>
      </c>
      <c r="AM363" s="54">
        <f t="shared" si="27"/>
        <v>0</v>
      </c>
      <c r="AN363" s="54">
        <f>+K363+AC363-AH363</f>
        <v>9380000</v>
      </c>
      <c r="AO363" s="88" t="s">
        <v>66</v>
      </c>
      <c r="AP363" s="43">
        <v>9380000</v>
      </c>
      <c r="AQ363" s="88" t="s">
        <v>85</v>
      </c>
      <c r="AR363" s="87">
        <v>0</v>
      </c>
      <c r="AS363" s="96" t="s">
        <v>74</v>
      </c>
      <c r="AT363" s="282">
        <v>6300000</v>
      </c>
      <c r="AU363" s="98">
        <f t="shared" si="28"/>
        <v>3080000</v>
      </c>
      <c r="AV363" s="241">
        <f t="shared" si="29"/>
        <v>0.67164179104477617</v>
      </c>
      <c r="AW363" s="140" t="s">
        <v>74</v>
      </c>
      <c r="AX363" s="88" t="s">
        <v>86</v>
      </c>
      <c r="AY363" s="43" t="s">
        <v>5590</v>
      </c>
      <c r="AZ363" s="85" t="s">
        <v>66</v>
      </c>
      <c r="BA363" s="85" t="s">
        <v>66</v>
      </c>
    </row>
    <row r="364" spans="2:53" x14ac:dyDescent="0.25">
      <c r="B364" s="85">
        <v>2024</v>
      </c>
      <c r="C364" s="85">
        <v>891780111</v>
      </c>
      <c r="D364" s="86" t="s">
        <v>64</v>
      </c>
      <c r="E364" s="44" t="s">
        <v>5589</v>
      </c>
      <c r="F364" s="54" t="s">
        <v>5588</v>
      </c>
      <c r="G364" s="196">
        <v>0</v>
      </c>
      <c r="H364" s="88" t="s">
        <v>72</v>
      </c>
      <c r="I364" s="86" t="s">
        <v>65</v>
      </c>
      <c r="J364" s="43" t="s">
        <v>5587</v>
      </c>
      <c r="K364" s="43">
        <v>14740000</v>
      </c>
      <c r="L364" s="85" t="s">
        <v>67</v>
      </c>
      <c r="M364" s="43" t="s">
        <v>5586</v>
      </c>
      <c r="N364" s="43">
        <v>1082866445</v>
      </c>
      <c r="O364" s="91">
        <v>13</v>
      </c>
      <c r="P364" s="140">
        <v>45302</v>
      </c>
      <c r="Q364" s="87">
        <v>4518689382</v>
      </c>
      <c r="R364" s="284">
        <v>45328</v>
      </c>
      <c r="S364" s="43">
        <v>14740000</v>
      </c>
      <c r="T364" s="88" t="s">
        <v>203</v>
      </c>
      <c r="U364" s="43">
        <v>45507423</v>
      </c>
      <c r="V364" s="43" t="s">
        <v>5000</v>
      </c>
      <c r="W364" s="284">
        <v>45328</v>
      </c>
      <c r="X364" s="284">
        <v>45328</v>
      </c>
      <c r="Y364" s="94" t="s">
        <v>74</v>
      </c>
      <c r="Z364" s="138">
        <v>45457</v>
      </c>
      <c r="AA364" s="54">
        <f t="shared" si="25"/>
        <v>129</v>
      </c>
      <c r="AB364" s="87">
        <v>0</v>
      </c>
      <c r="AC364" s="286">
        <v>0</v>
      </c>
      <c r="AD364" s="87">
        <v>0</v>
      </c>
      <c r="AE364" s="140" t="s">
        <v>74</v>
      </c>
      <c r="AF364" s="54">
        <f t="shared" si="26"/>
        <v>0</v>
      </c>
      <c r="AG364" s="87">
        <v>0</v>
      </c>
      <c r="AH364" s="87">
        <v>0</v>
      </c>
      <c r="AI364" s="140" t="s">
        <v>74</v>
      </c>
      <c r="AJ364" s="88">
        <v>0</v>
      </c>
      <c r="AK364" s="92" t="s">
        <v>74</v>
      </c>
      <c r="AL364" s="92" t="s">
        <v>74</v>
      </c>
      <c r="AM364" s="54">
        <f t="shared" si="27"/>
        <v>0</v>
      </c>
      <c r="AN364" s="54">
        <f>+K364+AC364-AH364</f>
        <v>14740000</v>
      </c>
      <c r="AO364" s="88" t="s">
        <v>66</v>
      </c>
      <c r="AP364" s="43">
        <v>14740000</v>
      </c>
      <c r="AQ364" s="88" t="s">
        <v>85</v>
      </c>
      <c r="AR364" s="87">
        <v>0</v>
      </c>
      <c r="AS364" s="96" t="s">
        <v>74</v>
      </c>
      <c r="AT364" s="282">
        <v>9900000</v>
      </c>
      <c r="AU364" s="98">
        <f t="shared" si="28"/>
        <v>4840000</v>
      </c>
      <c r="AV364" s="241">
        <f t="shared" si="29"/>
        <v>0.67164179104477617</v>
      </c>
      <c r="AW364" s="140" t="s">
        <v>74</v>
      </c>
      <c r="AX364" s="88" t="s">
        <v>86</v>
      </c>
      <c r="AY364" s="43" t="s">
        <v>5585</v>
      </c>
      <c r="AZ364" s="85" t="s">
        <v>66</v>
      </c>
      <c r="BA364" s="85" t="s">
        <v>66</v>
      </c>
    </row>
    <row r="365" spans="2:53" x14ac:dyDescent="0.25">
      <c r="B365" s="85">
        <v>2024</v>
      </c>
      <c r="C365" s="85">
        <v>891780111</v>
      </c>
      <c r="D365" s="86" t="s">
        <v>64</v>
      </c>
      <c r="E365" s="44" t="s">
        <v>5584</v>
      </c>
      <c r="F365" s="54" t="s">
        <v>5583</v>
      </c>
      <c r="G365" s="196">
        <v>0</v>
      </c>
      <c r="H365" s="88" t="s">
        <v>72</v>
      </c>
      <c r="I365" s="86" t="s">
        <v>65</v>
      </c>
      <c r="J365" s="43" t="s">
        <v>5147</v>
      </c>
      <c r="K365" s="43">
        <v>9380000</v>
      </c>
      <c r="L365" s="85" t="s">
        <v>67</v>
      </c>
      <c r="M365" s="43" t="s">
        <v>5582</v>
      </c>
      <c r="N365" s="43">
        <v>50956720</v>
      </c>
      <c r="O365" s="91">
        <v>14</v>
      </c>
      <c r="P365" s="284">
        <v>45302</v>
      </c>
      <c r="Q365" s="43">
        <v>2126349000</v>
      </c>
      <c r="R365" s="284">
        <v>45328</v>
      </c>
      <c r="S365" s="43">
        <v>9380000</v>
      </c>
      <c r="T365" s="88" t="s">
        <v>203</v>
      </c>
      <c r="U365" s="43">
        <v>45507423</v>
      </c>
      <c r="V365" s="43" t="s">
        <v>5000</v>
      </c>
      <c r="W365" s="284">
        <v>45328</v>
      </c>
      <c r="X365" s="284">
        <v>45328</v>
      </c>
      <c r="Y365" s="94" t="s">
        <v>74</v>
      </c>
      <c r="Z365" s="138">
        <v>45457</v>
      </c>
      <c r="AA365" s="54">
        <f t="shared" si="25"/>
        <v>129</v>
      </c>
      <c r="AB365" s="87">
        <v>0</v>
      </c>
      <c r="AC365" s="286">
        <v>0</v>
      </c>
      <c r="AD365" s="87">
        <v>0</v>
      </c>
      <c r="AE365" s="140" t="s">
        <v>74</v>
      </c>
      <c r="AF365" s="54">
        <f t="shared" si="26"/>
        <v>0</v>
      </c>
      <c r="AG365" s="87">
        <v>0</v>
      </c>
      <c r="AH365" s="87">
        <v>0</v>
      </c>
      <c r="AI365" s="140" t="s">
        <v>74</v>
      </c>
      <c r="AJ365" s="88">
        <v>0</v>
      </c>
      <c r="AK365" s="92" t="s">
        <v>74</v>
      </c>
      <c r="AL365" s="92" t="s">
        <v>74</v>
      </c>
      <c r="AM365" s="54">
        <f t="shared" si="27"/>
        <v>0</v>
      </c>
      <c r="AN365" s="54">
        <f>+K365+AC365-AH365</f>
        <v>9380000</v>
      </c>
      <c r="AO365" s="88" t="s">
        <v>66</v>
      </c>
      <c r="AP365" s="43">
        <v>9380000</v>
      </c>
      <c r="AQ365" s="88" t="s">
        <v>85</v>
      </c>
      <c r="AR365" s="87">
        <v>0</v>
      </c>
      <c r="AS365" s="96" t="s">
        <v>74</v>
      </c>
      <c r="AT365" s="282">
        <v>6300000</v>
      </c>
      <c r="AU365" s="98">
        <f t="shared" si="28"/>
        <v>3080000</v>
      </c>
      <c r="AV365" s="241">
        <f t="shared" si="29"/>
        <v>0.67164179104477617</v>
      </c>
      <c r="AW365" s="140" t="s">
        <v>74</v>
      </c>
      <c r="AX365" s="88" t="s">
        <v>86</v>
      </c>
      <c r="AY365" s="43" t="s">
        <v>5581</v>
      </c>
      <c r="AZ365" s="85" t="s">
        <v>66</v>
      </c>
      <c r="BA365" s="85" t="s">
        <v>66</v>
      </c>
    </row>
    <row r="366" spans="2:53" x14ac:dyDescent="0.25">
      <c r="B366" s="85">
        <v>2024</v>
      </c>
      <c r="C366" s="85">
        <v>891780111</v>
      </c>
      <c r="D366" s="86" t="s">
        <v>64</v>
      </c>
      <c r="E366" s="44" t="s">
        <v>5580</v>
      </c>
      <c r="F366" s="54" t="s">
        <v>5579</v>
      </c>
      <c r="G366" s="196">
        <v>0</v>
      </c>
      <c r="H366" s="88" t="s">
        <v>72</v>
      </c>
      <c r="I366" s="86" t="s">
        <v>65</v>
      </c>
      <c r="J366" s="43" t="s">
        <v>5578</v>
      </c>
      <c r="K366" s="43">
        <v>12060000</v>
      </c>
      <c r="L366" s="85" t="s">
        <v>67</v>
      </c>
      <c r="M366" s="43" t="s">
        <v>5577</v>
      </c>
      <c r="N366" s="43">
        <v>1083015401</v>
      </c>
      <c r="O366" s="91">
        <v>13</v>
      </c>
      <c r="P366" s="140">
        <v>45302</v>
      </c>
      <c r="Q366" s="87">
        <v>4518689382</v>
      </c>
      <c r="R366" s="284">
        <v>45328</v>
      </c>
      <c r="S366" s="43">
        <v>12060000</v>
      </c>
      <c r="T366" s="88" t="s">
        <v>203</v>
      </c>
      <c r="U366" s="43">
        <v>84452087</v>
      </c>
      <c r="V366" s="43" t="s">
        <v>4321</v>
      </c>
      <c r="W366" s="284">
        <v>45328</v>
      </c>
      <c r="X366" s="284">
        <v>45328</v>
      </c>
      <c r="Y366" s="94" t="s">
        <v>74</v>
      </c>
      <c r="Z366" s="138">
        <v>45457</v>
      </c>
      <c r="AA366" s="54">
        <f t="shared" si="25"/>
        <v>129</v>
      </c>
      <c r="AB366" s="87">
        <v>0</v>
      </c>
      <c r="AC366" s="286">
        <v>0</v>
      </c>
      <c r="AD366" s="87">
        <v>0</v>
      </c>
      <c r="AE366" s="140" t="s">
        <v>74</v>
      </c>
      <c r="AF366" s="54">
        <f t="shared" si="26"/>
        <v>0</v>
      </c>
      <c r="AG366" s="87">
        <v>0</v>
      </c>
      <c r="AH366" s="87">
        <v>0</v>
      </c>
      <c r="AI366" s="140" t="s">
        <v>74</v>
      </c>
      <c r="AJ366" s="88">
        <v>0</v>
      </c>
      <c r="AK366" s="92" t="s">
        <v>74</v>
      </c>
      <c r="AL366" s="92" t="s">
        <v>74</v>
      </c>
      <c r="AM366" s="54">
        <f t="shared" si="27"/>
        <v>0</v>
      </c>
      <c r="AN366" s="54">
        <f>+K366+AC366-AH366</f>
        <v>12060000</v>
      </c>
      <c r="AO366" s="88" t="s">
        <v>66</v>
      </c>
      <c r="AP366" s="43">
        <v>12060000</v>
      </c>
      <c r="AQ366" s="88" t="s">
        <v>85</v>
      </c>
      <c r="AR366" s="87">
        <v>0</v>
      </c>
      <c r="AS366" s="96" t="s">
        <v>74</v>
      </c>
      <c r="AT366" s="282">
        <v>8100000</v>
      </c>
      <c r="AU366" s="98">
        <f t="shared" si="28"/>
        <v>3960000</v>
      </c>
      <c r="AV366" s="241">
        <f t="shared" si="29"/>
        <v>0.67164179104477617</v>
      </c>
      <c r="AW366" s="140" t="s">
        <v>74</v>
      </c>
      <c r="AX366" s="88" t="s">
        <v>86</v>
      </c>
      <c r="AY366" s="43" t="s">
        <v>5576</v>
      </c>
      <c r="AZ366" s="85" t="s">
        <v>66</v>
      </c>
      <c r="BA366" s="85" t="s">
        <v>66</v>
      </c>
    </row>
    <row r="367" spans="2:53" x14ac:dyDescent="0.25">
      <c r="B367" s="85">
        <v>2024</v>
      </c>
      <c r="C367" s="85">
        <v>891780111</v>
      </c>
      <c r="D367" s="86" t="s">
        <v>64</v>
      </c>
      <c r="E367" s="44" t="s">
        <v>5575</v>
      </c>
      <c r="F367" s="54" t="s">
        <v>5574</v>
      </c>
      <c r="G367" s="196">
        <v>0</v>
      </c>
      <c r="H367" s="88" t="s">
        <v>72</v>
      </c>
      <c r="I367" s="86" t="s">
        <v>65</v>
      </c>
      <c r="J367" s="43" t="s">
        <v>5573</v>
      </c>
      <c r="K367" s="43">
        <v>12060000</v>
      </c>
      <c r="L367" s="85" t="s">
        <v>67</v>
      </c>
      <c r="M367" s="43" t="s">
        <v>5572</v>
      </c>
      <c r="N367" s="43">
        <v>36724927</v>
      </c>
      <c r="O367" s="91">
        <v>13</v>
      </c>
      <c r="P367" s="140">
        <v>45302</v>
      </c>
      <c r="Q367" s="87">
        <v>4518689382</v>
      </c>
      <c r="R367" s="284">
        <v>45328</v>
      </c>
      <c r="S367" s="43">
        <v>12060000</v>
      </c>
      <c r="T367" s="88" t="s">
        <v>203</v>
      </c>
      <c r="U367" s="43">
        <v>85459497</v>
      </c>
      <c r="V367" s="43" t="s">
        <v>1747</v>
      </c>
      <c r="W367" s="284">
        <v>45328</v>
      </c>
      <c r="X367" s="284">
        <v>45328</v>
      </c>
      <c r="Y367" s="94" t="s">
        <v>74</v>
      </c>
      <c r="Z367" s="138">
        <v>45457</v>
      </c>
      <c r="AA367" s="54">
        <f t="shared" si="25"/>
        <v>129</v>
      </c>
      <c r="AB367" s="87">
        <v>0</v>
      </c>
      <c r="AC367" s="286">
        <v>0</v>
      </c>
      <c r="AD367" s="87">
        <v>0</v>
      </c>
      <c r="AE367" s="140" t="s">
        <v>74</v>
      </c>
      <c r="AF367" s="54">
        <f t="shared" si="26"/>
        <v>0</v>
      </c>
      <c r="AG367" s="87">
        <v>0</v>
      </c>
      <c r="AH367" s="87">
        <v>0</v>
      </c>
      <c r="AI367" s="140" t="s">
        <v>74</v>
      </c>
      <c r="AJ367" s="88">
        <v>0</v>
      </c>
      <c r="AK367" s="92" t="s">
        <v>74</v>
      </c>
      <c r="AL367" s="92" t="s">
        <v>74</v>
      </c>
      <c r="AM367" s="54">
        <f t="shared" si="27"/>
        <v>0</v>
      </c>
      <c r="AN367" s="54">
        <f>+K367+AC367-AH367</f>
        <v>12060000</v>
      </c>
      <c r="AO367" s="88" t="s">
        <v>66</v>
      </c>
      <c r="AP367" s="43">
        <v>12060000</v>
      </c>
      <c r="AQ367" s="88" t="s">
        <v>85</v>
      </c>
      <c r="AR367" s="87">
        <v>0</v>
      </c>
      <c r="AS367" s="96" t="s">
        <v>74</v>
      </c>
      <c r="AT367" s="282">
        <v>8100000</v>
      </c>
      <c r="AU367" s="98">
        <f t="shared" si="28"/>
        <v>3960000</v>
      </c>
      <c r="AV367" s="241">
        <f t="shared" si="29"/>
        <v>0.67164179104477617</v>
      </c>
      <c r="AW367" s="140" t="s">
        <v>74</v>
      </c>
      <c r="AX367" s="88" t="s">
        <v>86</v>
      </c>
      <c r="AY367" s="43" t="s">
        <v>5571</v>
      </c>
      <c r="AZ367" s="85" t="s">
        <v>66</v>
      </c>
      <c r="BA367" s="85" t="s">
        <v>66</v>
      </c>
    </row>
    <row r="368" spans="2:53" x14ac:dyDescent="0.25">
      <c r="B368" s="85">
        <v>2024</v>
      </c>
      <c r="C368" s="85">
        <v>891780111</v>
      </c>
      <c r="D368" s="86" t="s">
        <v>64</v>
      </c>
      <c r="E368" s="44" t="s">
        <v>5570</v>
      </c>
      <c r="F368" s="54" t="s">
        <v>5569</v>
      </c>
      <c r="G368" s="196">
        <v>0</v>
      </c>
      <c r="H368" s="88" t="s">
        <v>72</v>
      </c>
      <c r="I368" s="86" t="s">
        <v>65</v>
      </c>
      <c r="J368" s="43" t="s">
        <v>4603</v>
      </c>
      <c r="K368" s="43">
        <v>9380000</v>
      </c>
      <c r="L368" s="85" t="s">
        <v>67</v>
      </c>
      <c r="M368" s="43" t="s">
        <v>5568</v>
      </c>
      <c r="N368" s="43">
        <v>1102848790</v>
      </c>
      <c r="O368" s="91">
        <v>14</v>
      </c>
      <c r="P368" s="284">
        <v>45302</v>
      </c>
      <c r="Q368" s="43">
        <v>2126349000</v>
      </c>
      <c r="R368" s="284">
        <v>45328</v>
      </c>
      <c r="S368" s="43">
        <v>9380000</v>
      </c>
      <c r="T368" s="88" t="s">
        <v>203</v>
      </c>
      <c r="U368" s="43">
        <v>55301715</v>
      </c>
      <c r="V368" s="43" t="s">
        <v>5567</v>
      </c>
      <c r="W368" s="284">
        <v>45328</v>
      </c>
      <c r="X368" s="284">
        <v>45328</v>
      </c>
      <c r="Y368" s="94" t="s">
        <v>74</v>
      </c>
      <c r="Z368" s="138">
        <v>45457</v>
      </c>
      <c r="AA368" s="54">
        <f t="shared" si="25"/>
        <v>129</v>
      </c>
      <c r="AB368" s="87">
        <v>0</v>
      </c>
      <c r="AC368" s="286">
        <v>0</v>
      </c>
      <c r="AD368" s="87">
        <v>0</v>
      </c>
      <c r="AE368" s="140" t="s">
        <v>74</v>
      </c>
      <c r="AF368" s="54">
        <f t="shared" si="26"/>
        <v>0</v>
      </c>
      <c r="AG368" s="87">
        <v>0</v>
      </c>
      <c r="AH368" s="87">
        <v>0</v>
      </c>
      <c r="AI368" s="140" t="s">
        <v>74</v>
      </c>
      <c r="AJ368" s="88">
        <v>0</v>
      </c>
      <c r="AK368" s="92" t="s">
        <v>74</v>
      </c>
      <c r="AL368" s="92" t="s">
        <v>74</v>
      </c>
      <c r="AM368" s="54">
        <f t="shared" si="27"/>
        <v>0</v>
      </c>
      <c r="AN368" s="54">
        <f>+K368+AC368-AH368</f>
        <v>9380000</v>
      </c>
      <c r="AO368" s="88" t="s">
        <v>66</v>
      </c>
      <c r="AP368" s="43">
        <v>9380000</v>
      </c>
      <c r="AQ368" s="88" t="s">
        <v>85</v>
      </c>
      <c r="AR368" s="87">
        <v>0</v>
      </c>
      <c r="AS368" s="96" t="s">
        <v>74</v>
      </c>
      <c r="AT368" s="282">
        <v>6300000</v>
      </c>
      <c r="AU368" s="98">
        <f t="shared" si="28"/>
        <v>3080000</v>
      </c>
      <c r="AV368" s="241">
        <f t="shared" si="29"/>
        <v>0.67164179104477617</v>
      </c>
      <c r="AW368" s="140" t="s">
        <v>74</v>
      </c>
      <c r="AX368" s="88" t="s">
        <v>86</v>
      </c>
      <c r="AY368" s="43" t="s">
        <v>5566</v>
      </c>
      <c r="AZ368" s="85" t="s">
        <v>66</v>
      </c>
      <c r="BA368" s="85" t="s">
        <v>66</v>
      </c>
    </row>
    <row r="369" spans="2:53" x14ac:dyDescent="0.25">
      <c r="B369" s="85">
        <v>2024</v>
      </c>
      <c r="C369" s="85">
        <v>891780111</v>
      </c>
      <c r="D369" s="86" t="s">
        <v>64</v>
      </c>
      <c r="E369" s="44" t="s">
        <v>5565</v>
      </c>
      <c r="F369" s="54" t="s">
        <v>5564</v>
      </c>
      <c r="G369" s="196">
        <v>0</v>
      </c>
      <c r="H369" s="88" t="s">
        <v>72</v>
      </c>
      <c r="I369" s="86" t="s">
        <v>65</v>
      </c>
      <c r="J369" s="43" t="s">
        <v>5563</v>
      </c>
      <c r="K369" s="43">
        <v>12060000</v>
      </c>
      <c r="L369" s="85" t="s">
        <v>67</v>
      </c>
      <c r="M369" s="43" t="s">
        <v>5562</v>
      </c>
      <c r="N369" s="43">
        <v>1128149649</v>
      </c>
      <c r="O369" s="91">
        <v>13</v>
      </c>
      <c r="P369" s="140">
        <v>45302</v>
      </c>
      <c r="Q369" s="87">
        <v>4518689382</v>
      </c>
      <c r="R369" s="284">
        <v>45328</v>
      </c>
      <c r="S369" s="43">
        <v>12060000</v>
      </c>
      <c r="T369" s="88" t="s">
        <v>203</v>
      </c>
      <c r="U369" s="43">
        <v>57441846</v>
      </c>
      <c r="V369" s="43" t="s">
        <v>4704</v>
      </c>
      <c r="W369" s="284">
        <v>45328</v>
      </c>
      <c r="X369" s="284">
        <v>45328</v>
      </c>
      <c r="Y369" s="94" t="s">
        <v>74</v>
      </c>
      <c r="Z369" s="138">
        <v>45457</v>
      </c>
      <c r="AA369" s="54">
        <f t="shared" si="25"/>
        <v>129</v>
      </c>
      <c r="AB369" s="87">
        <v>0</v>
      </c>
      <c r="AC369" s="286">
        <v>0</v>
      </c>
      <c r="AD369" s="87">
        <v>0</v>
      </c>
      <c r="AE369" s="140" t="s">
        <v>74</v>
      </c>
      <c r="AF369" s="54">
        <f t="shared" si="26"/>
        <v>0</v>
      </c>
      <c r="AG369" s="87">
        <v>0</v>
      </c>
      <c r="AH369" s="87">
        <v>0</v>
      </c>
      <c r="AI369" s="140" t="s">
        <v>74</v>
      </c>
      <c r="AJ369" s="88">
        <v>0</v>
      </c>
      <c r="AK369" s="92" t="s">
        <v>74</v>
      </c>
      <c r="AL369" s="92" t="s">
        <v>74</v>
      </c>
      <c r="AM369" s="54">
        <f t="shared" si="27"/>
        <v>0</v>
      </c>
      <c r="AN369" s="54">
        <f>+K369+AC369-AH369</f>
        <v>12060000</v>
      </c>
      <c r="AO369" s="88" t="s">
        <v>66</v>
      </c>
      <c r="AP369" s="43">
        <v>12060000</v>
      </c>
      <c r="AQ369" s="88" t="s">
        <v>85</v>
      </c>
      <c r="AR369" s="87">
        <v>0</v>
      </c>
      <c r="AS369" s="96" t="s">
        <v>74</v>
      </c>
      <c r="AT369" s="282">
        <v>8100000</v>
      </c>
      <c r="AU369" s="98">
        <f t="shared" si="28"/>
        <v>3960000</v>
      </c>
      <c r="AV369" s="241">
        <f t="shared" si="29"/>
        <v>0.67164179104477617</v>
      </c>
      <c r="AW369" s="140" t="s">
        <v>74</v>
      </c>
      <c r="AX369" s="88" t="s">
        <v>86</v>
      </c>
      <c r="AY369" s="43" t="s">
        <v>5561</v>
      </c>
      <c r="AZ369" s="85" t="s">
        <v>66</v>
      </c>
      <c r="BA369" s="85" t="s">
        <v>66</v>
      </c>
    </row>
    <row r="370" spans="2:53" x14ac:dyDescent="0.25">
      <c r="B370" s="85">
        <v>2024</v>
      </c>
      <c r="C370" s="85">
        <v>891780111</v>
      </c>
      <c r="D370" s="86" t="s">
        <v>64</v>
      </c>
      <c r="E370" s="44" t="s">
        <v>5560</v>
      </c>
      <c r="F370" s="54" t="s">
        <v>5559</v>
      </c>
      <c r="G370" s="196">
        <v>0</v>
      </c>
      <c r="H370" s="88" t="s">
        <v>72</v>
      </c>
      <c r="I370" s="86" t="s">
        <v>65</v>
      </c>
      <c r="J370" s="43" t="s">
        <v>5558</v>
      </c>
      <c r="K370" s="43">
        <v>9380000</v>
      </c>
      <c r="L370" s="85" t="s">
        <v>67</v>
      </c>
      <c r="M370" s="43" t="s">
        <v>5557</v>
      </c>
      <c r="N370" s="43">
        <v>9738364</v>
      </c>
      <c r="O370" s="91">
        <v>14</v>
      </c>
      <c r="P370" s="284">
        <v>45302</v>
      </c>
      <c r="Q370" s="43">
        <v>2126349000</v>
      </c>
      <c r="R370" s="284">
        <v>45329</v>
      </c>
      <c r="S370" s="43">
        <v>9380000</v>
      </c>
      <c r="T370" s="88" t="s">
        <v>203</v>
      </c>
      <c r="U370" s="43">
        <v>7601831</v>
      </c>
      <c r="V370" s="43" t="s">
        <v>4355</v>
      </c>
      <c r="W370" s="284">
        <v>45329</v>
      </c>
      <c r="X370" s="284">
        <v>45329</v>
      </c>
      <c r="Y370" s="94" t="s">
        <v>74</v>
      </c>
      <c r="Z370" s="138">
        <v>45457</v>
      </c>
      <c r="AA370" s="54">
        <f t="shared" si="25"/>
        <v>128</v>
      </c>
      <c r="AB370" s="87">
        <v>0</v>
      </c>
      <c r="AC370" s="286">
        <v>0</v>
      </c>
      <c r="AD370" s="87">
        <v>0</v>
      </c>
      <c r="AE370" s="140" t="s">
        <v>74</v>
      </c>
      <c r="AF370" s="54">
        <f t="shared" si="26"/>
        <v>0</v>
      </c>
      <c r="AG370" s="87">
        <v>0</v>
      </c>
      <c r="AH370" s="87">
        <v>0</v>
      </c>
      <c r="AI370" s="140" t="s">
        <v>74</v>
      </c>
      <c r="AJ370" s="88">
        <v>0</v>
      </c>
      <c r="AK370" s="92" t="s">
        <v>74</v>
      </c>
      <c r="AL370" s="92" t="s">
        <v>74</v>
      </c>
      <c r="AM370" s="54">
        <f t="shared" si="27"/>
        <v>0</v>
      </c>
      <c r="AN370" s="54">
        <f>+K370+AC370-AH370</f>
        <v>9380000</v>
      </c>
      <c r="AO370" s="88" t="s">
        <v>66</v>
      </c>
      <c r="AP370" s="43">
        <v>9380000</v>
      </c>
      <c r="AQ370" s="88" t="s">
        <v>85</v>
      </c>
      <c r="AR370" s="87">
        <v>0</v>
      </c>
      <c r="AS370" s="96" t="s">
        <v>74</v>
      </c>
      <c r="AT370" s="282">
        <v>4200000</v>
      </c>
      <c r="AU370" s="98">
        <f t="shared" si="28"/>
        <v>5180000</v>
      </c>
      <c r="AV370" s="241">
        <f t="shared" si="29"/>
        <v>0.44776119402985076</v>
      </c>
      <c r="AW370" s="140" t="s">
        <v>74</v>
      </c>
      <c r="AX370" s="88" t="s">
        <v>86</v>
      </c>
      <c r="AY370" s="43" t="s">
        <v>5556</v>
      </c>
      <c r="AZ370" s="85" t="s">
        <v>66</v>
      </c>
      <c r="BA370" s="85" t="s">
        <v>66</v>
      </c>
    </row>
    <row r="371" spans="2:53" x14ac:dyDescent="0.25">
      <c r="B371" s="85">
        <v>2024</v>
      </c>
      <c r="C371" s="85">
        <v>891780111</v>
      </c>
      <c r="D371" s="86" t="s">
        <v>64</v>
      </c>
      <c r="E371" s="44" t="s">
        <v>5555</v>
      </c>
      <c r="F371" s="54" t="s">
        <v>5554</v>
      </c>
      <c r="G371" s="196">
        <v>0</v>
      </c>
      <c r="H371" s="88" t="s">
        <v>72</v>
      </c>
      <c r="I371" s="86" t="s">
        <v>65</v>
      </c>
      <c r="J371" s="43" t="s">
        <v>5553</v>
      </c>
      <c r="K371" s="43">
        <v>18760000</v>
      </c>
      <c r="L371" s="85" t="s">
        <v>67</v>
      </c>
      <c r="M371" s="43" t="s">
        <v>5552</v>
      </c>
      <c r="N371" s="43">
        <v>85474255</v>
      </c>
      <c r="O371" s="91">
        <v>13</v>
      </c>
      <c r="P371" s="140">
        <v>45302</v>
      </c>
      <c r="Q371" s="87">
        <v>4518689382</v>
      </c>
      <c r="R371" s="284">
        <v>45329</v>
      </c>
      <c r="S371" s="43">
        <v>18760000</v>
      </c>
      <c r="T371" s="88" t="s">
        <v>203</v>
      </c>
      <c r="U371" s="43">
        <v>85154788</v>
      </c>
      <c r="V371" s="43" t="s">
        <v>4141</v>
      </c>
      <c r="W371" s="284">
        <v>45329</v>
      </c>
      <c r="X371" s="284">
        <v>45329</v>
      </c>
      <c r="Y371" s="94" t="s">
        <v>74</v>
      </c>
      <c r="Z371" s="138">
        <v>45457</v>
      </c>
      <c r="AA371" s="54">
        <f t="shared" si="25"/>
        <v>128</v>
      </c>
      <c r="AB371" s="87">
        <v>0</v>
      </c>
      <c r="AC371" s="286">
        <v>0</v>
      </c>
      <c r="AD371" s="87">
        <v>0</v>
      </c>
      <c r="AE371" s="140" t="s">
        <v>74</v>
      </c>
      <c r="AF371" s="54">
        <f t="shared" si="26"/>
        <v>0</v>
      </c>
      <c r="AG371" s="87">
        <v>0</v>
      </c>
      <c r="AH371" s="87">
        <v>0</v>
      </c>
      <c r="AI371" s="140" t="s">
        <v>74</v>
      </c>
      <c r="AJ371" s="88">
        <v>0</v>
      </c>
      <c r="AK371" s="92" t="s">
        <v>74</v>
      </c>
      <c r="AL371" s="92" t="s">
        <v>74</v>
      </c>
      <c r="AM371" s="54">
        <f t="shared" si="27"/>
        <v>0</v>
      </c>
      <c r="AN371" s="54">
        <f>+K371+AC371-AH371</f>
        <v>18760000</v>
      </c>
      <c r="AO371" s="88" t="s">
        <v>66</v>
      </c>
      <c r="AP371" s="43">
        <v>18760000</v>
      </c>
      <c r="AQ371" s="88" t="s">
        <v>85</v>
      </c>
      <c r="AR371" s="87">
        <v>0</v>
      </c>
      <c r="AS371" s="96" t="s">
        <v>74</v>
      </c>
      <c r="AT371" s="282">
        <v>12600000</v>
      </c>
      <c r="AU371" s="98">
        <f t="shared" si="28"/>
        <v>6160000</v>
      </c>
      <c r="AV371" s="241">
        <f t="shared" si="29"/>
        <v>0.67164179104477617</v>
      </c>
      <c r="AW371" s="140" t="s">
        <v>74</v>
      </c>
      <c r="AX371" s="88" t="s">
        <v>86</v>
      </c>
      <c r="AY371" s="43" t="s">
        <v>5551</v>
      </c>
      <c r="AZ371" s="85" t="s">
        <v>66</v>
      </c>
      <c r="BA371" s="85" t="s">
        <v>66</v>
      </c>
    </row>
    <row r="372" spans="2:53" x14ac:dyDescent="0.25">
      <c r="B372" s="85">
        <v>2024</v>
      </c>
      <c r="C372" s="85">
        <v>891780111</v>
      </c>
      <c r="D372" s="86" t="s">
        <v>64</v>
      </c>
      <c r="E372" s="44" t="s">
        <v>5550</v>
      </c>
      <c r="F372" s="54" t="s">
        <v>5549</v>
      </c>
      <c r="G372" s="196">
        <v>0</v>
      </c>
      <c r="H372" s="88" t="s">
        <v>72</v>
      </c>
      <c r="I372" s="86" t="s">
        <v>65</v>
      </c>
      <c r="J372" s="43" t="s">
        <v>5548</v>
      </c>
      <c r="K372" s="43">
        <v>11167000</v>
      </c>
      <c r="L372" s="85" t="s">
        <v>67</v>
      </c>
      <c r="M372" s="43" t="s">
        <v>5547</v>
      </c>
      <c r="N372" s="43">
        <v>1082842092</v>
      </c>
      <c r="O372" s="91">
        <v>14</v>
      </c>
      <c r="P372" s="284">
        <v>45302</v>
      </c>
      <c r="Q372" s="43">
        <v>2126349000</v>
      </c>
      <c r="R372" s="284">
        <v>45329</v>
      </c>
      <c r="S372" s="43">
        <v>11167000</v>
      </c>
      <c r="T372" s="88" t="s">
        <v>203</v>
      </c>
      <c r="U372" s="43">
        <v>1082868728</v>
      </c>
      <c r="V372" s="43" t="s">
        <v>5342</v>
      </c>
      <c r="W372" s="284">
        <v>45329</v>
      </c>
      <c r="X372" s="284">
        <v>45329</v>
      </c>
      <c r="Y372" s="94" t="s">
        <v>74</v>
      </c>
      <c r="Z372" s="138">
        <v>45457</v>
      </c>
      <c r="AA372" s="54">
        <f t="shared" si="25"/>
        <v>128</v>
      </c>
      <c r="AB372" s="87">
        <v>0</v>
      </c>
      <c r="AC372" s="286">
        <v>0</v>
      </c>
      <c r="AD372" s="87">
        <v>0</v>
      </c>
      <c r="AE372" s="140" t="s">
        <v>74</v>
      </c>
      <c r="AF372" s="54">
        <f t="shared" si="26"/>
        <v>0</v>
      </c>
      <c r="AG372" s="87">
        <v>0</v>
      </c>
      <c r="AH372" s="87">
        <v>0</v>
      </c>
      <c r="AI372" s="140" t="s">
        <v>74</v>
      </c>
      <c r="AJ372" s="88">
        <v>0</v>
      </c>
      <c r="AK372" s="92" t="s">
        <v>74</v>
      </c>
      <c r="AL372" s="92" t="s">
        <v>74</v>
      </c>
      <c r="AM372" s="54">
        <f t="shared" si="27"/>
        <v>0</v>
      </c>
      <c r="AN372" s="54">
        <f>+K372+AC372-AH372</f>
        <v>11167000</v>
      </c>
      <c r="AO372" s="88" t="s">
        <v>66</v>
      </c>
      <c r="AP372" s="43">
        <v>11167000</v>
      </c>
      <c r="AQ372" s="88" t="s">
        <v>85</v>
      </c>
      <c r="AR372" s="87">
        <v>0</v>
      </c>
      <c r="AS372" s="96" t="s">
        <v>74</v>
      </c>
      <c r="AT372" s="282">
        <v>7500000</v>
      </c>
      <c r="AU372" s="98">
        <f t="shared" si="28"/>
        <v>3667000</v>
      </c>
      <c r="AV372" s="241">
        <f t="shared" si="29"/>
        <v>0.67162174263454821</v>
      </c>
      <c r="AW372" s="140" t="s">
        <v>74</v>
      </c>
      <c r="AX372" s="88" t="s">
        <v>86</v>
      </c>
      <c r="AY372" s="43" t="s">
        <v>5546</v>
      </c>
      <c r="AZ372" s="85" t="s">
        <v>66</v>
      </c>
      <c r="BA372" s="85" t="s">
        <v>66</v>
      </c>
    </row>
    <row r="373" spans="2:53" x14ac:dyDescent="0.25">
      <c r="B373" s="85">
        <v>2024</v>
      </c>
      <c r="C373" s="85">
        <v>891780111</v>
      </c>
      <c r="D373" s="86" t="s">
        <v>64</v>
      </c>
      <c r="E373" s="44" t="s">
        <v>5545</v>
      </c>
      <c r="F373" s="54" t="s">
        <v>5544</v>
      </c>
      <c r="G373" s="196">
        <v>0</v>
      </c>
      <c r="H373" s="88" t="s">
        <v>72</v>
      </c>
      <c r="I373" s="86" t="s">
        <v>65</v>
      </c>
      <c r="J373" s="43" t="s">
        <v>5543</v>
      </c>
      <c r="K373" s="43">
        <v>9380000</v>
      </c>
      <c r="L373" s="85" t="s">
        <v>67</v>
      </c>
      <c r="M373" s="43" t="s">
        <v>5542</v>
      </c>
      <c r="N373" s="43">
        <v>49746297</v>
      </c>
      <c r="O373" s="91">
        <v>14</v>
      </c>
      <c r="P373" s="284">
        <v>45302</v>
      </c>
      <c r="Q373" s="43">
        <v>2126349000</v>
      </c>
      <c r="R373" s="284">
        <v>45329</v>
      </c>
      <c r="S373" s="43">
        <v>9380000</v>
      </c>
      <c r="T373" s="88" t="s">
        <v>203</v>
      </c>
      <c r="U373" s="43">
        <v>36564011</v>
      </c>
      <c r="V373" s="43" t="s">
        <v>5125</v>
      </c>
      <c r="W373" s="284">
        <v>45329</v>
      </c>
      <c r="X373" s="284">
        <v>45329</v>
      </c>
      <c r="Y373" s="94" t="s">
        <v>74</v>
      </c>
      <c r="Z373" s="138">
        <v>45457</v>
      </c>
      <c r="AA373" s="54">
        <f t="shared" si="25"/>
        <v>128</v>
      </c>
      <c r="AB373" s="87">
        <v>0</v>
      </c>
      <c r="AC373" s="286">
        <v>0</v>
      </c>
      <c r="AD373" s="87">
        <v>0</v>
      </c>
      <c r="AE373" s="140" t="s">
        <v>74</v>
      </c>
      <c r="AF373" s="54">
        <f t="shared" si="26"/>
        <v>0</v>
      </c>
      <c r="AG373" s="87">
        <v>0</v>
      </c>
      <c r="AH373" s="87">
        <v>0</v>
      </c>
      <c r="AI373" s="140" t="s">
        <v>74</v>
      </c>
      <c r="AJ373" s="88">
        <v>0</v>
      </c>
      <c r="AK373" s="92" t="s">
        <v>74</v>
      </c>
      <c r="AL373" s="92" t="s">
        <v>74</v>
      </c>
      <c r="AM373" s="54">
        <f t="shared" si="27"/>
        <v>0</v>
      </c>
      <c r="AN373" s="54">
        <f>+K373+AC373-AH373</f>
        <v>9380000</v>
      </c>
      <c r="AO373" s="88" t="s">
        <v>66</v>
      </c>
      <c r="AP373" s="43">
        <v>9380000</v>
      </c>
      <c r="AQ373" s="88" t="s">
        <v>85</v>
      </c>
      <c r="AR373" s="87">
        <v>0</v>
      </c>
      <c r="AS373" s="96" t="s">
        <v>74</v>
      </c>
      <c r="AT373" s="282">
        <v>6300000</v>
      </c>
      <c r="AU373" s="98">
        <f t="shared" si="28"/>
        <v>3080000</v>
      </c>
      <c r="AV373" s="241">
        <f t="shared" si="29"/>
        <v>0.67164179104477617</v>
      </c>
      <c r="AW373" s="140" t="s">
        <v>74</v>
      </c>
      <c r="AX373" s="88" t="s">
        <v>86</v>
      </c>
      <c r="AY373" s="43" t="s">
        <v>5541</v>
      </c>
      <c r="AZ373" s="85" t="s">
        <v>66</v>
      </c>
      <c r="BA373" s="85" t="s">
        <v>66</v>
      </c>
    </row>
    <row r="374" spans="2:53" x14ac:dyDescent="0.25">
      <c r="B374" s="85">
        <v>2024</v>
      </c>
      <c r="C374" s="85">
        <v>891780111</v>
      </c>
      <c r="D374" s="86" t="s">
        <v>64</v>
      </c>
      <c r="E374" s="44" t="s">
        <v>5540</v>
      </c>
      <c r="F374" s="54" t="s">
        <v>5539</v>
      </c>
      <c r="G374" s="196">
        <v>0</v>
      </c>
      <c r="H374" s="88" t="s">
        <v>72</v>
      </c>
      <c r="I374" s="86" t="s">
        <v>65</v>
      </c>
      <c r="J374" s="43" t="s">
        <v>5538</v>
      </c>
      <c r="K374" s="43">
        <v>11167000</v>
      </c>
      <c r="L374" s="85" t="s">
        <v>67</v>
      </c>
      <c r="M374" s="43" t="s">
        <v>5537</v>
      </c>
      <c r="N374" s="43">
        <v>36694724</v>
      </c>
      <c r="O374" s="91">
        <v>14</v>
      </c>
      <c r="P374" s="284">
        <v>45302</v>
      </c>
      <c r="Q374" s="43">
        <v>2126349000</v>
      </c>
      <c r="R374" s="284">
        <v>45329</v>
      </c>
      <c r="S374" s="43">
        <v>11167000</v>
      </c>
      <c r="T374" s="88" t="s">
        <v>203</v>
      </c>
      <c r="U374" s="43">
        <v>85468846</v>
      </c>
      <c r="V374" s="43" t="s">
        <v>5025</v>
      </c>
      <c r="W374" s="284">
        <v>45329</v>
      </c>
      <c r="X374" s="284">
        <v>45329</v>
      </c>
      <c r="Y374" s="94" t="s">
        <v>74</v>
      </c>
      <c r="Z374" s="138">
        <v>45457</v>
      </c>
      <c r="AA374" s="54">
        <f t="shared" si="25"/>
        <v>128</v>
      </c>
      <c r="AB374" s="87">
        <v>0</v>
      </c>
      <c r="AC374" s="286">
        <v>0</v>
      </c>
      <c r="AD374" s="87">
        <v>0</v>
      </c>
      <c r="AE374" s="140" t="s">
        <v>74</v>
      </c>
      <c r="AF374" s="54">
        <f t="shared" si="26"/>
        <v>0</v>
      </c>
      <c r="AG374" s="87">
        <v>0</v>
      </c>
      <c r="AH374" s="87">
        <v>0</v>
      </c>
      <c r="AI374" s="140" t="s">
        <v>74</v>
      </c>
      <c r="AJ374" s="88">
        <v>0</v>
      </c>
      <c r="AK374" s="92" t="s">
        <v>74</v>
      </c>
      <c r="AL374" s="92" t="s">
        <v>74</v>
      </c>
      <c r="AM374" s="54">
        <f t="shared" si="27"/>
        <v>0</v>
      </c>
      <c r="AN374" s="54">
        <f>+K374+AC374-AH374</f>
        <v>11167000</v>
      </c>
      <c r="AO374" s="88" t="s">
        <v>66</v>
      </c>
      <c r="AP374" s="43">
        <v>11167000</v>
      </c>
      <c r="AQ374" s="88" t="s">
        <v>85</v>
      </c>
      <c r="AR374" s="87">
        <v>0</v>
      </c>
      <c r="AS374" s="96" t="s">
        <v>74</v>
      </c>
      <c r="AT374" s="282">
        <v>7500000</v>
      </c>
      <c r="AU374" s="98">
        <f t="shared" si="28"/>
        <v>3667000</v>
      </c>
      <c r="AV374" s="241">
        <f t="shared" si="29"/>
        <v>0.67162174263454821</v>
      </c>
      <c r="AW374" s="140" t="s">
        <v>74</v>
      </c>
      <c r="AX374" s="88" t="s">
        <v>86</v>
      </c>
      <c r="AY374" s="43" t="s">
        <v>5536</v>
      </c>
      <c r="AZ374" s="85" t="s">
        <v>66</v>
      </c>
      <c r="BA374" s="85" t="s">
        <v>66</v>
      </c>
    </row>
    <row r="375" spans="2:53" x14ac:dyDescent="0.25">
      <c r="B375" s="85">
        <v>2024</v>
      </c>
      <c r="C375" s="85">
        <v>891780111</v>
      </c>
      <c r="D375" s="86" t="s">
        <v>64</v>
      </c>
      <c r="E375" s="44" t="s">
        <v>5535</v>
      </c>
      <c r="F375" s="54" t="s">
        <v>5534</v>
      </c>
      <c r="G375" s="196">
        <v>0</v>
      </c>
      <c r="H375" s="88" t="s">
        <v>72</v>
      </c>
      <c r="I375" s="86" t="s">
        <v>65</v>
      </c>
      <c r="J375" s="43" t="s">
        <v>5533</v>
      </c>
      <c r="K375" s="43">
        <v>13400000</v>
      </c>
      <c r="L375" s="85" t="s">
        <v>67</v>
      </c>
      <c r="M375" s="43" t="s">
        <v>5532</v>
      </c>
      <c r="N375" s="43">
        <v>1083023103</v>
      </c>
      <c r="O375" s="91">
        <v>13</v>
      </c>
      <c r="P375" s="140">
        <v>45302</v>
      </c>
      <c r="Q375" s="87">
        <v>4518689382</v>
      </c>
      <c r="R375" s="284">
        <v>45329</v>
      </c>
      <c r="S375" s="43">
        <v>13400000</v>
      </c>
      <c r="T375" s="88" t="s">
        <v>203</v>
      </c>
      <c r="U375" s="43">
        <v>36665858</v>
      </c>
      <c r="V375" s="43" t="s">
        <v>1633</v>
      </c>
      <c r="W375" s="284">
        <v>45329</v>
      </c>
      <c r="X375" s="284">
        <v>45329</v>
      </c>
      <c r="Y375" s="94" t="s">
        <v>74</v>
      </c>
      <c r="Z375" s="138">
        <v>45457</v>
      </c>
      <c r="AA375" s="54">
        <f t="shared" si="25"/>
        <v>128</v>
      </c>
      <c r="AB375" s="87">
        <v>0</v>
      </c>
      <c r="AC375" s="286">
        <v>0</v>
      </c>
      <c r="AD375" s="87">
        <v>0</v>
      </c>
      <c r="AE375" s="140" t="s">
        <v>74</v>
      </c>
      <c r="AF375" s="54">
        <f t="shared" si="26"/>
        <v>0</v>
      </c>
      <c r="AG375" s="87">
        <v>0</v>
      </c>
      <c r="AH375" s="87">
        <v>0</v>
      </c>
      <c r="AI375" s="140" t="s">
        <v>74</v>
      </c>
      <c r="AJ375" s="88">
        <v>0</v>
      </c>
      <c r="AK375" s="92" t="s">
        <v>74</v>
      </c>
      <c r="AL375" s="92" t="s">
        <v>74</v>
      </c>
      <c r="AM375" s="54">
        <f t="shared" si="27"/>
        <v>0</v>
      </c>
      <c r="AN375" s="54">
        <f>+K375+AC375-AH375</f>
        <v>13400000</v>
      </c>
      <c r="AO375" s="88" t="s">
        <v>66</v>
      </c>
      <c r="AP375" s="43">
        <v>13400000</v>
      </c>
      <c r="AQ375" s="88" t="s">
        <v>85</v>
      </c>
      <c r="AR375" s="87">
        <v>0</v>
      </c>
      <c r="AS375" s="96" t="s">
        <v>74</v>
      </c>
      <c r="AT375" s="282">
        <v>9000000</v>
      </c>
      <c r="AU375" s="98">
        <f t="shared" si="28"/>
        <v>4400000</v>
      </c>
      <c r="AV375" s="241">
        <f t="shared" si="29"/>
        <v>0.67164179104477617</v>
      </c>
      <c r="AW375" s="140" t="s">
        <v>74</v>
      </c>
      <c r="AX375" s="88" t="s">
        <v>86</v>
      </c>
      <c r="AY375" s="43" t="s">
        <v>5531</v>
      </c>
      <c r="AZ375" s="85" t="s">
        <v>66</v>
      </c>
      <c r="BA375" s="85" t="s">
        <v>66</v>
      </c>
    </row>
    <row r="376" spans="2:53" x14ac:dyDescent="0.25">
      <c r="B376" s="85">
        <v>2024</v>
      </c>
      <c r="C376" s="85">
        <v>891780111</v>
      </c>
      <c r="D376" s="86" t="s">
        <v>64</v>
      </c>
      <c r="E376" s="44" t="s">
        <v>5530</v>
      </c>
      <c r="F376" s="54" t="s">
        <v>5529</v>
      </c>
      <c r="G376" s="196">
        <v>0</v>
      </c>
      <c r="H376" s="88" t="s">
        <v>72</v>
      </c>
      <c r="I376" s="86" t="s">
        <v>65</v>
      </c>
      <c r="J376" s="43" t="s">
        <v>5528</v>
      </c>
      <c r="K376" s="43">
        <v>13400000</v>
      </c>
      <c r="L376" s="85" t="s">
        <v>67</v>
      </c>
      <c r="M376" s="43" t="s">
        <v>5527</v>
      </c>
      <c r="N376" s="43">
        <v>57436179</v>
      </c>
      <c r="O376" s="91">
        <v>13</v>
      </c>
      <c r="P376" s="140">
        <v>45302</v>
      </c>
      <c r="Q376" s="87">
        <v>4518689382</v>
      </c>
      <c r="R376" s="284">
        <v>45329</v>
      </c>
      <c r="S376" s="43">
        <v>13400000</v>
      </c>
      <c r="T376" s="88" t="s">
        <v>203</v>
      </c>
      <c r="U376" s="43">
        <v>36665858</v>
      </c>
      <c r="V376" s="43" t="s">
        <v>1633</v>
      </c>
      <c r="W376" s="284">
        <v>45329</v>
      </c>
      <c r="X376" s="284">
        <v>45329</v>
      </c>
      <c r="Y376" s="94" t="s">
        <v>74</v>
      </c>
      <c r="Z376" s="138">
        <v>45457</v>
      </c>
      <c r="AA376" s="54">
        <f t="shared" si="25"/>
        <v>128</v>
      </c>
      <c r="AB376" s="87">
        <v>0</v>
      </c>
      <c r="AC376" s="286">
        <v>0</v>
      </c>
      <c r="AD376" s="87">
        <v>0</v>
      </c>
      <c r="AE376" s="140" t="s">
        <v>74</v>
      </c>
      <c r="AF376" s="54">
        <f t="shared" si="26"/>
        <v>0</v>
      </c>
      <c r="AG376" s="87">
        <v>0</v>
      </c>
      <c r="AH376" s="87">
        <v>0</v>
      </c>
      <c r="AI376" s="140" t="s">
        <v>74</v>
      </c>
      <c r="AJ376" s="88">
        <v>0</v>
      </c>
      <c r="AK376" s="92" t="s">
        <v>74</v>
      </c>
      <c r="AL376" s="92" t="s">
        <v>74</v>
      </c>
      <c r="AM376" s="54">
        <f t="shared" si="27"/>
        <v>0</v>
      </c>
      <c r="AN376" s="54">
        <f>+K376+AC376-AH376</f>
        <v>13400000</v>
      </c>
      <c r="AO376" s="88" t="s">
        <v>66</v>
      </c>
      <c r="AP376" s="43">
        <v>13400000</v>
      </c>
      <c r="AQ376" s="88" t="s">
        <v>85</v>
      </c>
      <c r="AR376" s="87">
        <v>0</v>
      </c>
      <c r="AS376" s="96" t="s">
        <v>74</v>
      </c>
      <c r="AT376" s="282">
        <v>9000000</v>
      </c>
      <c r="AU376" s="98">
        <f t="shared" si="28"/>
        <v>4400000</v>
      </c>
      <c r="AV376" s="241">
        <f t="shared" si="29"/>
        <v>0.67164179104477617</v>
      </c>
      <c r="AW376" s="140" t="s">
        <v>74</v>
      </c>
      <c r="AX376" s="88" t="s">
        <v>86</v>
      </c>
      <c r="AY376" s="43" t="s">
        <v>5526</v>
      </c>
      <c r="AZ376" s="85" t="s">
        <v>66</v>
      </c>
      <c r="BA376" s="85" t="s">
        <v>66</v>
      </c>
    </row>
    <row r="377" spans="2:53" x14ac:dyDescent="0.25">
      <c r="B377" s="85">
        <v>2024</v>
      </c>
      <c r="C377" s="85">
        <v>891780111</v>
      </c>
      <c r="D377" s="86" t="s">
        <v>64</v>
      </c>
      <c r="E377" s="44" t="s">
        <v>5525</v>
      </c>
      <c r="F377" s="54" t="s">
        <v>5524</v>
      </c>
      <c r="G377" s="196">
        <v>0</v>
      </c>
      <c r="H377" s="88" t="s">
        <v>72</v>
      </c>
      <c r="I377" s="86" t="s">
        <v>65</v>
      </c>
      <c r="J377" s="43" t="s">
        <v>5523</v>
      </c>
      <c r="K377" s="43">
        <v>14740000</v>
      </c>
      <c r="L377" s="85" t="s">
        <v>67</v>
      </c>
      <c r="M377" s="43" t="s">
        <v>5522</v>
      </c>
      <c r="N377" s="43">
        <v>57463967</v>
      </c>
      <c r="O377" s="91">
        <v>13</v>
      </c>
      <c r="P377" s="140">
        <v>45302</v>
      </c>
      <c r="Q377" s="87">
        <v>4518689382</v>
      </c>
      <c r="R377" s="284">
        <v>45329</v>
      </c>
      <c r="S377" s="43">
        <v>14740000</v>
      </c>
      <c r="T377" s="88" t="s">
        <v>203</v>
      </c>
      <c r="U377" s="43">
        <v>7601831</v>
      </c>
      <c r="V377" s="43" t="s">
        <v>4355</v>
      </c>
      <c r="W377" s="284">
        <v>45329</v>
      </c>
      <c r="X377" s="284">
        <v>45329</v>
      </c>
      <c r="Y377" s="94" t="s">
        <v>74</v>
      </c>
      <c r="Z377" s="138">
        <v>45457</v>
      </c>
      <c r="AA377" s="54">
        <f t="shared" si="25"/>
        <v>128</v>
      </c>
      <c r="AB377" s="87">
        <v>0</v>
      </c>
      <c r="AC377" s="286">
        <v>0</v>
      </c>
      <c r="AD377" s="87">
        <v>0</v>
      </c>
      <c r="AE377" s="140" t="s">
        <v>74</v>
      </c>
      <c r="AF377" s="54">
        <f t="shared" si="26"/>
        <v>0</v>
      </c>
      <c r="AG377" s="87">
        <v>0</v>
      </c>
      <c r="AH377" s="87">
        <v>0</v>
      </c>
      <c r="AI377" s="140" t="s">
        <v>74</v>
      </c>
      <c r="AJ377" s="88">
        <v>0</v>
      </c>
      <c r="AK377" s="92" t="s">
        <v>74</v>
      </c>
      <c r="AL377" s="92" t="s">
        <v>74</v>
      </c>
      <c r="AM377" s="54">
        <f t="shared" si="27"/>
        <v>0</v>
      </c>
      <c r="AN377" s="54">
        <f>+K377+AC377-AH377</f>
        <v>14740000</v>
      </c>
      <c r="AO377" s="88" t="s">
        <v>66</v>
      </c>
      <c r="AP377" s="43">
        <v>14740000</v>
      </c>
      <c r="AQ377" s="88" t="s">
        <v>85</v>
      </c>
      <c r="AR377" s="87">
        <v>0</v>
      </c>
      <c r="AS377" s="96" t="s">
        <v>74</v>
      </c>
      <c r="AT377" s="282">
        <v>9900000</v>
      </c>
      <c r="AU377" s="98">
        <f t="shared" si="28"/>
        <v>4840000</v>
      </c>
      <c r="AV377" s="241">
        <f t="shared" si="29"/>
        <v>0.67164179104477617</v>
      </c>
      <c r="AW377" s="140" t="s">
        <v>74</v>
      </c>
      <c r="AX377" s="88" t="s">
        <v>86</v>
      </c>
      <c r="AY377" s="43" t="s">
        <v>5521</v>
      </c>
      <c r="AZ377" s="85" t="s">
        <v>66</v>
      </c>
      <c r="BA377" s="85" t="s">
        <v>66</v>
      </c>
    </row>
    <row r="378" spans="2:53" x14ac:dyDescent="0.25">
      <c r="B378" s="85">
        <v>2024</v>
      </c>
      <c r="C378" s="85">
        <v>891780111</v>
      </c>
      <c r="D378" s="86" t="s">
        <v>64</v>
      </c>
      <c r="E378" s="44" t="s">
        <v>5520</v>
      </c>
      <c r="F378" s="54" t="s">
        <v>5519</v>
      </c>
      <c r="G378" s="196">
        <v>0</v>
      </c>
      <c r="H378" s="88" t="s">
        <v>72</v>
      </c>
      <c r="I378" s="86" t="s">
        <v>65</v>
      </c>
      <c r="J378" s="43" t="s">
        <v>5518</v>
      </c>
      <c r="K378" s="43">
        <v>14740000</v>
      </c>
      <c r="L378" s="85" t="s">
        <v>67</v>
      </c>
      <c r="M378" s="43" t="s">
        <v>5517</v>
      </c>
      <c r="N378" s="43">
        <v>1082915137</v>
      </c>
      <c r="O378" s="91">
        <v>13</v>
      </c>
      <c r="P378" s="140">
        <v>45302</v>
      </c>
      <c r="Q378" s="87">
        <v>4518689382</v>
      </c>
      <c r="R378" s="284">
        <v>45329</v>
      </c>
      <c r="S378" s="43">
        <v>14740000</v>
      </c>
      <c r="T378" s="88" t="s">
        <v>203</v>
      </c>
      <c r="U378" s="43">
        <v>7601831</v>
      </c>
      <c r="V378" s="43" t="s">
        <v>4355</v>
      </c>
      <c r="W378" s="284">
        <v>45329</v>
      </c>
      <c r="X378" s="284">
        <v>45329</v>
      </c>
      <c r="Y378" s="94" t="s">
        <v>74</v>
      </c>
      <c r="Z378" s="138">
        <v>45457</v>
      </c>
      <c r="AA378" s="54">
        <f t="shared" si="25"/>
        <v>128</v>
      </c>
      <c r="AB378" s="87">
        <v>0</v>
      </c>
      <c r="AC378" s="286">
        <v>0</v>
      </c>
      <c r="AD378" s="87">
        <v>0</v>
      </c>
      <c r="AE378" s="140" t="s">
        <v>74</v>
      </c>
      <c r="AF378" s="54">
        <f t="shared" si="26"/>
        <v>0</v>
      </c>
      <c r="AG378" s="87">
        <v>0</v>
      </c>
      <c r="AH378" s="87">
        <v>0</v>
      </c>
      <c r="AI378" s="140" t="s">
        <v>74</v>
      </c>
      <c r="AJ378" s="88">
        <v>0</v>
      </c>
      <c r="AK378" s="92" t="s">
        <v>74</v>
      </c>
      <c r="AL378" s="92" t="s">
        <v>74</v>
      </c>
      <c r="AM378" s="54">
        <f t="shared" si="27"/>
        <v>0</v>
      </c>
      <c r="AN378" s="54">
        <f>+K378+AC378-AH378</f>
        <v>14740000</v>
      </c>
      <c r="AO378" s="88" t="s">
        <v>66</v>
      </c>
      <c r="AP378" s="43">
        <v>14740000</v>
      </c>
      <c r="AQ378" s="88" t="s">
        <v>85</v>
      </c>
      <c r="AR378" s="87">
        <v>0</v>
      </c>
      <c r="AS378" s="96" t="s">
        <v>74</v>
      </c>
      <c r="AT378" s="282">
        <v>6600000</v>
      </c>
      <c r="AU378" s="98">
        <f t="shared" si="28"/>
        <v>8140000</v>
      </c>
      <c r="AV378" s="241">
        <f t="shared" si="29"/>
        <v>0.44776119402985076</v>
      </c>
      <c r="AW378" s="140" t="s">
        <v>74</v>
      </c>
      <c r="AX378" s="88" t="s">
        <v>86</v>
      </c>
      <c r="AY378" s="43" t="s">
        <v>5516</v>
      </c>
      <c r="AZ378" s="85" t="s">
        <v>66</v>
      </c>
      <c r="BA378" s="85" t="s">
        <v>66</v>
      </c>
    </row>
    <row r="379" spans="2:53" x14ac:dyDescent="0.25">
      <c r="B379" s="85">
        <v>2024</v>
      </c>
      <c r="C379" s="85">
        <v>891780111</v>
      </c>
      <c r="D379" s="86" t="s">
        <v>64</v>
      </c>
      <c r="E379" s="44" t="s">
        <v>5515</v>
      </c>
      <c r="F379" s="54" t="s">
        <v>5514</v>
      </c>
      <c r="G379" s="196">
        <v>0</v>
      </c>
      <c r="H379" s="88" t="s">
        <v>72</v>
      </c>
      <c r="I379" s="86" t="s">
        <v>65</v>
      </c>
      <c r="J379" s="43" t="s">
        <v>5513</v>
      </c>
      <c r="K379" s="43">
        <v>16527000</v>
      </c>
      <c r="L379" s="85" t="s">
        <v>67</v>
      </c>
      <c r="M379" s="43" t="s">
        <v>640</v>
      </c>
      <c r="N379" s="43">
        <v>1083560113</v>
      </c>
      <c r="O379" s="91">
        <v>13</v>
      </c>
      <c r="P379" s="140">
        <v>45302</v>
      </c>
      <c r="Q379" s="87">
        <v>4518689382</v>
      </c>
      <c r="R379" s="284">
        <v>45329</v>
      </c>
      <c r="S379" s="43">
        <v>16527000</v>
      </c>
      <c r="T379" s="88" t="s">
        <v>203</v>
      </c>
      <c r="U379" s="43">
        <v>45507423</v>
      </c>
      <c r="V379" s="43" t="s">
        <v>5000</v>
      </c>
      <c r="W379" s="284">
        <v>45329</v>
      </c>
      <c r="X379" s="284">
        <v>45329</v>
      </c>
      <c r="Y379" s="94" t="s">
        <v>74</v>
      </c>
      <c r="Z379" s="138">
        <v>45457</v>
      </c>
      <c r="AA379" s="54">
        <f t="shared" si="25"/>
        <v>128</v>
      </c>
      <c r="AB379" s="87">
        <v>0</v>
      </c>
      <c r="AC379" s="286">
        <v>0</v>
      </c>
      <c r="AD379" s="87">
        <v>0</v>
      </c>
      <c r="AE379" s="140" t="s">
        <v>74</v>
      </c>
      <c r="AF379" s="54">
        <f t="shared" si="26"/>
        <v>0</v>
      </c>
      <c r="AG379" s="87">
        <v>0</v>
      </c>
      <c r="AH379" s="87">
        <v>0</v>
      </c>
      <c r="AI379" s="140" t="s">
        <v>74</v>
      </c>
      <c r="AJ379" s="88">
        <v>0</v>
      </c>
      <c r="AK379" s="92" t="s">
        <v>74</v>
      </c>
      <c r="AL379" s="92" t="s">
        <v>74</v>
      </c>
      <c r="AM379" s="54">
        <f t="shared" si="27"/>
        <v>0</v>
      </c>
      <c r="AN379" s="54">
        <f>+K379+AC379-AH379</f>
        <v>16527000</v>
      </c>
      <c r="AO379" s="88" t="s">
        <v>66</v>
      </c>
      <c r="AP379" s="43">
        <v>16527000</v>
      </c>
      <c r="AQ379" s="88" t="s">
        <v>85</v>
      </c>
      <c r="AR379" s="87">
        <v>0</v>
      </c>
      <c r="AS379" s="96" t="s">
        <v>74</v>
      </c>
      <c r="AT379" s="282">
        <v>11100000</v>
      </c>
      <c r="AU379" s="98">
        <f t="shared" si="28"/>
        <v>5427000</v>
      </c>
      <c r="AV379" s="241">
        <f t="shared" si="29"/>
        <v>0.67162824469050642</v>
      </c>
      <c r="AW379" s="140" t="s">
        <v>74</v>
      </c>
      <c r="AX379" s="88" t="s">
        <v>86</v>
      </c>
      <c r="AY379" s="43" t="s">
        <v>5512</v>
      </c>
      <c r="AZ379" s="85" t="s">
        <v>66</v>
      </c>
      <c r="BA379" s="85" t="s">
        <v>66</v>
      </c>
    </row>
    <row r="380" spans="2:53" x14ac:dyDescent="0.25">
      <c r="B380" s="85">
        <v>2024</v>
      </c>
      <c r="C380" s="85">
        <v>891780111</v>
      </c>
      <c r="D380" s="86" t="s">
        <v>64</v>
      </c>
      <c r="E380" s="44" t="s">
        <v>5511</v>
      </c>
      <c r="F380" s="54" t="s">
        <v>5510</v>
      </c>
      <c r="G380" s="196">
        <v>0</v>
      </c>
      <c r="H380" s="88" t="s">
        <v>72</v>
      </c>
      <c r="I380" s="86" t="s">
        <v>65</v>
      </c>
      <c r="J380" s="43" t="s">
        <v>5509</v>
      </c>
      <c r="K380" s="43">
        <v>11167000</v>
      </c>
      <c r="L380" s="85" t="s">
        <v>67</v>
      </c>
      <c r="M380" s="43" t="s">
        <v>5508</v>
      </c>
      <c r="N380" s="43">
        <v>36719808</v>
      </c>
      <c r="O380" s="91">
        <v>14</v>
      </c>
      <c r="P380" s="284">
        <v>45302</v>
      </c>
      <c r="Q380" s="43">
        <v>2126349000</v>
      </c>
      <c r="R380" s="284">
        <v>45329</v>
      </c>
      <c r="S380" s="43">
        <v>11167000</v>
      </c>
      <c r="T380" s="88" t="s">
        <v>203</v>
      </c>
      <c r="U380" s="43">
        <v>45507423</v>
      </c>
      <c r="V380" s="43" t="s">
        <v>5000</v>
      </c>
      <c r="W380" s="284">
        <v>45329</v>
      </c>
      <c r="X380" s="284">
        <v>45329</v>
      </c>
      <c r="Y380" s="94" t="s">
        <v>74</v>
      </c>
      <c r="Z380" s="138">
        <v>45457</v>
      </c>
      <c r="AA380" s="54">
        <f t="shared" si="25"/>
        <v>128</v>
      </c>
      <c r="AB380" s="87">
        <v>0</v>
      </c>
      <c r="AC380" s="286">
        <v>0</v>
      </c>
      <c r="AD380" s="87">
        <v>0</v>
      </c>
      <c r="AE380" s="140" t="s">
        <v>74</v>
      </c>
      <c r="AF380" s="54">
        <f t="shared" si="26"/>
        <v>0</v>
      </c>
      <c r="AG380" s="87">
        <v>0</v>
      </c>
      <c r="AH380" s="87">
        <v>0</v>
      </c>
      <c r="AI380" s="140" t="s">
        <v>74</v>
      </c>
      <c r="AJ380" s="88">
        <v>0</v>
      </c>
      <c r="AK380" s="92" t="s">
        <v>74</v>
      </c>
      <c r="AL380" s="92" t="s">
        <v>74</v>
      </c>
      <c r="AM380" s="54">
        <f t="shared" si="27"/>
        <v>0</v>
      </c>
      <c r="AN380" s="54">
        <f>+K380+AC380-AH380</f>
        <v>11167000</v>
      </c>
      <c r="AO380" s="88" t="s">
        <v>66</v>
      </c>
      <c r="AP380" s="43">
        <v>11167000</v>
      </c>
      <c r="AQ380" s="88" t="s">
        <v>85</v>
      </c>
      <c r="AR380" s="87">
        <v>0</v>
      </c>
      <c r="AS380" s="96" t="s">
        <v>74</v>
      </c>
      <c r="AT380" s="282">
        <v>7500000</v>
      </c>
      <c r="AU380" s="98">
        <f t="shared" si="28"/>
        <v>3667000</v>
      </c>
      <c r="AV380" s="241">
        <f t="shared" si="29"/>
        <v>0.67162174263454821</v>
      </c>
      <c r="AW380" s="140" t="s">
        <v>74</v>
      </c>
      <c r="AX380" s="88" t="s">
        <v>86</v>
      </c>
      <c r="AY380" s="43" t="s">
        <v>5507</v>
      </c>
      <c r="AZ380" s="85" t="s">
        <v>66</v>
      </c>
      <c r="BA380" s="85" t="s">
        <v>66</v>
      </c>
    </row>
    <row r="381" spans="2:53" x14ac:dyDescent="0.25">
      <c r="B381" s="85">
        <v>2024</v>
      </c>
      <c r="C381" s="85">
        <v>891780111</v>
      </c>
      <c r="D381" s="86" t="s">
        <v>64</v>
      </c>
      <c r="E381" s="44" t="s">
        <v>5506</v>
      </c>
      <c r="F381" s="54" t="s">
        <v>5505</v>
      </c>
      <c r="G381" s="196">
        <v>0</v>
      </c>
      <c r="H381" s="88" t="s">
        <v>72</v>
      </c>
      <c r="I381" s="86" t="s">
        <v>65</v>
      </c>
      <c r="J381" s="43" t="s">
        <v>5147</v>
      </c>
      <c r="K381" s="43">
        <v>9380000</v>
      </c>
      <c r="L381" s="85" t="s">
        <v>67</v>
      </c>
      <c r="M381" s="43" t="s">
        <v>5504</v>
      </c>
      <c r="N381" s="43">
        <v>57432482</v>
      </c>
      <c r="O381" s="91">
        <v>14</v>
      </c>
      <c r="P381" s="284">
        <v>45302</v>
      </c>
      <c r="Q381" s="43">
        <v>2126349000</v>
      </c>
      <c r="R381" s="284">
        <v>45329</v>
      </c>
      <c r="S381" s="43">
        <v>9380000</v>
      </c>
      <c r="T381" s="88" t="s">
        <v>203</v>
      </c>
      <c r="U381" s="43">
        <v>45507423</v>
      </c>
      <c r="V381" s="43" t="s">
        <v>5000</v>
      </c>
      <c r="W381" s="284">
        <v>45329</v>
      </c>
      <c r="X381" s="284">
        <v>45329</v>
      </c>
      <c r="Y381" s="94" t="s">
        <v>74</v>
      </c>
      <c r="Z381" s="138">
        <v>45457</v>
      </c>
      <c r="AA381" s="54">
        <f t="shared" si="25"/>
        <v>128</v>
      </c>
      <c r="AB381" s="87">
        <v>0</v>
      </c>
      <c r="AC381" s="286">
        <v>0</v>
      </c>
      <c r="AD381" s="87">
        <v>0</v>
      </c>
      <c r="AE381" s="140" t="s">
        <v>74</v>
      </c>
      <c r="AF381" s="54">
        <f t="shared" si="26"/>
        <v>0</v>
      </c>
      <c r="AG381" s="87">
        <v>0</v>
      </c>
      <c r="AH381" s="87">
        <v>0</v>
      </c>
      <c r="AI381" s="140" t="s">
        <v>74</v>
      </c>
      <c r="AJ381" s="88">
        <v>0</v>
      </c>
      <c r="AK381" s="92" t="s">
        <v>74</v>
      </c>
      <c r="AL381" s="92" t="s">
        <v>74</v>
      </c>
      <c r="AM381" s="54">
        <f t="shared" si="27"/>
        <v>0</v>
      </c>
      <c r="AN381" s="54">
        <f>+K381+AC381-AH381</f>
        <v>9380000</v>
      </c>
      <c r="AO381" s="88" t="s">
        <v>66</v>
      </c>
      <c r="AP381" s="43">
        <v>9380000</v>
      </c>
      <c r="AQ381" s="88" t="s">
        <v>85</v>
      </c>
      <c r="AR381" s="87">
        <v>0</v>
      </c>
      <c r="AS381" s="96" t="s">
        <v>74</v>
      </c>
      <c r="AT381" s="282">
        <v>6300000</v>
      </c>
      <c r="AU381" s="98">
        <f t="shared" si="28"/>
        <v>3080000</v>
      </c>
      <c r="AV381" s="241">
        <f t="shared" si="29"/>
        <v>0.67164179104477617</v>
      </c>
      <c r="AW381" s="140" t="s">
        <v>74</v>
      </c>
      <c r="AX381" s="88" t="s">
        <v>86</v>
      </c>
      <c r="AY381" s="43" t="s">
        <v>5503</v>
      </c>
      <c r="AZ381" s="85" t="s">
        <v>66</v>
      </c>
      <c r="BA381" s="85" t="s">
        <v>66</v>
      </c>
    </row>
    <row r="382" spans="2:53" x14ac:dyDescent="0.25">
      <c r="B382" s="85">
        <v>2024</v>
      </c>
      <c r="C382" s="85">
        <v>891780111</v>
      </c>
      <c r="D382" s="86" t="s">
        <v>64</v>
      </c>
      <c r="E382" s="44" t="s">
        <v>5502</v>
      </c>
      <c r="F382" s="54" t="s">
        <v>5501</v>
      </c>
      <c r="G382" s="196">
        <v>0</v>
      </c>
      <c r="H382" s="88" t="s">
        <v>72</v>
      </c>
      <c r="I382" s="86" t="s">
        <v>65</v>
      </c>
      <c r="J382" s="43" t="s">
        <v>5476</v>
      </c>
      <c r="K382" s="43">
        <v>9380000</v>
      </c>
      <c r="L382" s="85" t="s">
        <v>67</v>
      </c>
      <c r="M382" s="43" t="s">
        <v>5500</v>
      </c>
      <c r="N382" s="43">
        <v>1082889011</v>
      </c>
      <c r="O382" s="91">
        <v>14</v>
      </c>
      <c r="P382" s="284">
        <v>45302</v>
      </c>
      <c r="Q382" s="43">
        <v>2126349000</v>
      </c>
      <c r="R382" s="284">
        <v>45329</v>
      </c>
      <c r="S382" s="43">
        <v>9380000</v>
      </c>
      <c r="T382" s="88" t="s">
        <v>203</v>
      </c>
      <c r="U382" s="43">
        <v>45507423</v>
      </c>
      <c r="V382" s="43" t="s">
        <v>5000</v>
      </c>
      <c r="W382" s="284">
        <v>45329</v>
      </c>
      <c r="X382" s="284">
        <v>45329</v>
      </c>
      <c r="Y382" s="94" t="s">
        <v>74</v>
      </c>
      <c r="Z382" s="138">
        <v>45457</v>
      </c>
      <c r="AA382" s="54">
        <f t="shared" si="25"/>
        <v>128</v>
      </c>
      <c r="AB382" s="87">
        <v>0</v>
      </c>
      <c r="AC382" s="286">
        <v>0</v>
      </c>
      <c r="AD382" s="87">
        <v>0</v>
      </c>
      <c r="AE382" s="140" t="s">
        <v>74</v>
      </c>
      <c r="AF382" s="54">
        <f t="shared" si="26"/>
        <v>0</v>
      </c>
      <c r="AG382" s="87">
        <v>0</v>
      </c>
      <c r="AH382" s="87">
        <v>0</v>
      </c>
      <c r="AI382" s="140" t="s">
        <v>74</v>
      </c>
      <c r="AJ382" s="88">
        <v>0</v>
      </c>
      <c r="AK382" s="92" t="s">
        <v>74</v>
      </c>
      <c r="AL382" s="92" t="s">
        <v>74</v>
      </c>
      <c r="AM382" s="54">
        <f t="shared" si="27"/>
        <v>0</v>
      </c>
      <c r="AN382" s="54">
        <f>+K382+AC382-AH382</f>
        <v>9380000</v>
      </c>
      <c r="AO382" s="88" t="s">
        <v>66</v>
      </c>
      <c r="AP382" s="43">
        <v>9380000</v>
      </c>
      <c r="AQ382" s="88" t="s">
        <v>85</v>
      </c>
      <c r="AR382" s="87">
        <v>0</v>
      </c>
      <c r="AS382" s="96" t="s">
        <v>74</v>
      </c>
      <c r="AT382" s="282">
        <v>6300000</v>
      </c>
      <c r="AU382" s="98">
        <f t="shared" si="28"/>
        <v>3080000</v>
      </c>
      <c r="AV382" s="241">
        <f t="shared" si="29"/>
        <v>0.67164179104477617</v>
      </c>
      <c r="AW382" s="140" t="s">
        <v>74</v>
      </c>
      <c r="AX382" s="88" t="s">
        <v>86</v>
      </c>
      <c r="AY382" s="43" t="s">
        <v>5499</v>
      </c>
      <c r="AZ382" s="85" t="s">
        <v>66</v>
      </c>
      <c r="BA382" s="85" t="s">
        <v>66</v>
      </c>
    </row>
    <row r="383" spans="2:53" x14ac:dyDescent="0.25">
      <c r="B383" s="85">
        <v>2024</v>
      </c>
      <c r="C383" s="85">
        <v>891780111</v>
      </c>
      <c r="D383" s="86" t="s">
        <v>64</v>
      </c>
      <c r="E383" s="44" t="s">
        <v>5498</v>
      </c>
      <c r="F383" s="54" t="s">
        <v>5497</v>
      </c>
      <c r="G383" s="196">
        <v>0</v>
      </c>
      <c r="H383" s="88" t="s">
        <v>72</v>
      </c>
      <c r="I383" s="86" t="s">
        <v>65</v>
      </c>
      <c r="J383" s="43" t="s">
        <v>5496</v>
      </c>
      <c r="K383" s="43">
        <v>9380000</v>
      </c>
      <c r="L383" s="85" t="s">
        <v>67</v>
      </c>
      <c r="M383" s="43" t="s">
        <v>5495</v>
      </c>
      <c r="N383" s="43">
        <v>36506829</v>
      </c>
      <c r="O383" s="91">
        <v>14</v>
      </c>
      <c r="P383" s="284">
        <v>45302</v>
      </c>
      <c r="Q383" s="43">
        <v>2126349000</v>
      </c>
      <c r="R383" s="284">
        <v>45329</v>
      </c>
      <c r="S383" s="43">
        <v>9380000</v>
      </c>
      <c r="T383" s="88" t="s">
        <v>203</v>
      </c>
      <c r="U383" s="43">
        <v>45507423</v>
      </c>
      <c r="V383" s="43" t="s">
        <v>5000</v>
      </c>
      <c r="W383" s="284">
        <v>45329</v>
      </c>
      <c r="X383" s="284">
        <v>45329</v>
      </c>
      <c r="Y383" s="94" t="s">
        <v>74</v>
      </c>
      <c r="Z383" s="138">
        <v>45457</v>
      </c>
      <c r="AA383" s="54">
        <f t="shared" si="25"/>
        <v>128</v>
      </c>
      <c r="AB383" s="87">
        <v>0</v>
      </c>
      <c r="AC383" s="286">
        <v>0</v>
      </c>
      <c r="AD383" s="87">
        <v>0</v>
      </c>
      <c r="AE383" s="140" t="s">
        <v>74</v>
      </c>
      <c r="AF383" s="54">
        <f t="shared" si="26"/>
        <v>0</v>
      </c>
      <c r="AG383" s="87">
        <v>0</v>
      </c>
      <c r="AH383" s="87">
        <v>0</v>
      </c>
      <c r="AI383" s="140" t="s">
        <v>74</v>
      </c>
      <c r="AJ383" s="88">
        <v>0</v>
      </c>
      <c r="AK383" s="92" t="s">
        <v>74</v>
      </c>
      <c r="AL383" s="92" t="s">
        <v>74</v>
      </c>
      <c r="AM383" s="54">
        <f t="shared" si="27"/>
        <v>0</v>
      </c>
      <c r="AN383" s="54">
        <f>+K383+AC383-AH383</f>
        <v>9380000</v>
      </c>
      <c r="AO383" s="88" t="s">
        <v>66</v>
      </c>
      <c r="AP383" s="43">
        <v>9380000</v>
      </c>
      <c r="AQ383" s="88" t="s">
        <v>85</v>
      </c>
      <c r="AR383" s="87">
        <v>0</v>
      </c>
      <c r="AS383" s="96" t="s">
        <v>74</v>
      </c>
      <c r="AT383" s="282">
        <v>6300000</v>
      </c>
      <c r="AU383" s="98">
        <f t="shared" si="28"/>
        <v>3080000</v>
      </c>
      <c r="AV383" s="241">
        <f t="shared" si="29"/>
        <v>0.67164179104477617</v>
      </c>
      <c r="AW383" s="140" t="s">
        <v>74</v>
      </c>
      <c r="AX383" s="88" t="s">
        <v>86</v>
      </c>
      <c r="AY383" s="43" t="s">
        <v>5494</v>
      </c>
      <c r="AZ383" s="85" t="s">
        <v>66</v>
      </c>
      <c r="BA383" s="85" t="s">
        <v>66</v>
      </c>
    </row>
    <row r="384" spans="2:53" x14ac:dyDescent="0.25">
      <c r="B384" s="85">
        <v>2024</v>
      </c>
      <c r="C384" s="85">
        <v>891780111</v>
      </c>
      <c r="D384" s="86" t="s">
        <v>64</v>
      </c>
      <c r="E384" s="44" t="s">
        <v>5493</v>
      </c>
      <c r="F384" s="54" t="s">
        <v>5492</v>
      </c>
      <c r="G384" s="196">
        <v>0</v>
      </c>
      <c r="H384" s="88" t="s">
        <v>72</v>
      </c>
      <c r="I384" s="86" t="s">
        <v>65</v>
      </c>
      <c r="J384" s="43" t="s">
        <v>5491</v>
      </c>
      <c r="K384" s="43">
        <v>11167000</v>
      </c>
      <c r="L384" s="85" t="s">
        <v>67</v>
      </c>
      <c r="M384" s="43" t="s">
        <v>5490</v>
      </c>
      <c r="N384" s="43">
        <v>84454876</v>
      </c>
      <c r="O384" s="91">
        <v>14</v>
      </c>
      <c r="P384" s="284">
        <v>45302</v>
      </c>
      <c r="Q384" s="43">
        <v>2126349000</v>
      </c>
      <c r="R384" s="284">
        <v>45329</v>
      </c>
      <c r="S384" s="43">
        <v>11167000</v>
      </c>
      <c r="T384" s="88" t="s">
        <v>203</v>
      </c>
      <c r="U384" s="43">
        <v>45507423</v>
      </c>
      <c r="V384" s="43" t="s">
        <v>5000</v>
      </c>
      <c r="W384" s="284">
        <v>45329</v>
      </c>
      <c r="X384" s="284">
        <v>45329</v>
      </c>
      <c r="Y384" s="94" t="s">
        <v>74</v>
      </c>
      <c r="Z384" s="138">
        <v>45457</v>
      </c>
      <c r="AA384" s="54">
        <f t="shared" si="25"/>
        <v>128</v>
      </c>
      <c r="AB384" s="87">
        <v>0</v>
      </c>
      <c r="AC384" s="286">
        <v>0</v>
      </c>
      <c r="AD384" s="87">
        <v>0</v>
      </c>
      <c r="AE384" s="140" t="s">
        <v>74</v>
      </c>
      <c r="AF384" s="54">
        <f t="shared" si="26"/>
        <v>0</v>
      </c>
      <c r="AG384" s="87">
        <v>0</v>
      </c>
      <c r="AH384" s="87">
        <v>0</v>
      </c>
      <c r="AI384" s="140" t="s">
        <v>74</v>
      </c>
      <c r="AJ384" s="88">
        <v>0</v>
      </c>
      <c r="AK384" s="92" t="s">
        <v>74</v>
      </c>
      <c r="AL384" s="92" t="s">
        <v>74</v>
      </c>
      <c r="AM384" s="54">
        <f t="shared" si="27"/>
        <v>0</v>
      </c>
      <c r="AN384" s="54">
        <f>+K384+AC384-AH384</f>
        <v>11167000</v>
      </c>
      <c r="AO384" s="88" t="s">
        <v>66</v>
      </c>
      <c r="AP384" s="43">
        <v>11167000</v>
      </c>
      <c r="AQ384" s="88" t="s">
        <v>85</v>
      </c>
      <c r="AR384" s="87">
        <v>0</v>
      </c>
      <c r="AS384" s="96" t="s">
        <v>74</v>
      </c>
      <c r="AT384" s="282">
        <v>7500000</v>
      </c>
      <c r="AU384" s="98">
        <f t="shared" si="28"/>
        <v>3667000</v>
      </c>
      <c r="AV384" s="241">
        <f t="shared" si="29"/>
        <v>0.67162174263454821</v>
      </c>
      <c r="AW384" s="140" t="s">
        <v>74</v>
      </c>
      <c r="AX384" s="88" t="s">
        <v>86</v>
      </c>
      <c r="AY384" s="43" t="s">
        <v>5489</v>
      </c>
      <c r="AZ384" s="85" t="s">
        <v>66</v>
      </c>
      <c r="BA384" s="85" t="s">
        <v>66</v>
      </c>
    </row>
    <row r="385" spans="2:53" x14ac:dyDescent="0.25">
      <c r="B385" s="85">
        <v>2024</v>
      </c>
      <c r="C385" s="85">
        <v>891780111</v>
      </c>
      <c r="D385" s="86" t="s">
        <v>64</v>
      </c>
      <c r="E385" s="44" t="s">
        <v>5488</v>
      </c>
      <c r="F385" s="54" t="s">
        <v>5487</v>
      </c>
      <c r="G385" s="196">
        <v>0</v>
      </c>
      <c r="H385" s="88" t="s">
        <v>72</v>
      </c>
      <c r="I385" s="86" t="s">
        <v>65</v>
      </c>
      <c r="J385" s="43" t="s">
        <v>5486</v>
      </c>
      <c r="K385" s="43">
        <v>14740000</v>
      </c>
      <c r="L385" s="85" t="s">
        <v>67</v>
      </c>
      <c r="M385" s="43" t="s">
        <v>5485</v>
      </c>
      <c r="N385" s="43">
        <v>32896015</v>
      </c>
      <c r="O385" s="91">
        <v>13</v>
      </c>
      <c r="P385" s="140">
        <v>45302</v>
      </c>
      <c r="Q385" s="87">
        <v>4518689382</v>
      </c>
      <c r="R385" s="284">
        <v>45329</v>
      </c>
      <c r="S385" s="43">
        <v>14740000</v>
      </c>
      <c r="T385" s="88" t="s">
        <v>203</v>
      </c>
      <c r="U385" s="43">
        <v>45507423</v>
      </c>
      <c r="V385" s="43" t="s">
        <v>5000</v>
      </c>
      <c r="W385" s="284">
        <v>45329</v>
      </c>
      <c r="X385" s="284">
        <v>45329</v>
      </c>
      <c r="Y385" s="94" t="s">
        <v>74</v>
      </c>
      <c r="Z385" s="138">
        <v>45457</v>
      </c>
      <c r="AA385" s="54">
        <f t="shared" si="25"/>
        <v>128</v>
      </c>
      <c r="AB385" s="87">
        <v>0</v>
      </c>
      <c r="AC385" s="286">
        <v>0</v>
      </c>
      <c r="AD385" s="87">
        <v>0</v>
      </c>
      <c r="AE385" s="140" t="s">
        <v>74</v>
      </c>
      <c r="AF385" s="54">
        <f t="shared" si="26"/>
        <v>0</v>
      </c>
      <c r="AG385" s="87">
        <v>0</v>
      </c>
      <c r="AH385" s="87">
        <v>0</v>
      </c>
      <c r="AI385" s="140" t="s">
        <v>74</v>
      </c>
      <c r="AJ385" s="88">
        <v>0</v>
      </c>
      <c r="AK385" s="92" t="s">
        <v>74</v>
      </c>
      <c r="AL385" s="92" t="s">
        <v>74</v>
      </c>
      <c r="AM385" s="54">
        <f t="shared" si="27"/>
        <v>0</v>
      </c>
      <c r="AN385" s="54">
        <f>+K385+AC385-AH385</f>
        <v>14740000</v>
      </c>
      <c r="AO385" s="88" t="s">
        <v>66</v>
      </c>
      <c r="AP385" s="43">
        <v>14740000</v>
      </c>
      <c r="AQ385" s="88" t="s">
        <v>85</v>
      </c>
      <c r="AR385" s="87">
        <v>0</v>
      </c>
      <c r="AS385" s="96" t="s">
        <v>74</v>
      </c>
      <c r="AT385" s="282">
        <v>9900000</v>
      </c>
      <c r="AU385" s="98">
        <f t="shared" si="28"/>
        <v>4840000</v>
      </c>
      <c r="AV385" s="241">
        <f t="shared" si="29"/>
        <v>0.67164179104477617</v>
      </c>
      <c r="AW385" s="140" t="s">
        <v>74</v>
      </c>
      <c r="AX385" s="88" t="s">
        <v>86</v>
      </c>
      <c r="AY385" s="43" t="s">
        <v>5484</v>
      </c>
      <c r="AZ385" s="85" t="s">
        <v>66</v>
      </c>
      <c r="BA385" s="85" t="s">
        <v>66</v>
      </c>
    </row>
    <row r="386" spans="2:53" x14ac:dyDescent="0.25">
      <c r="B386" s="85">
        <v>2024</v>
      </c>
      <c r="C386" s="85">
        <v>891780111</v>
      </c>
      <c r="D386" s="86" t="s">
        <v>64</v>
      </c>
      <c r="E386" s="44" t="s">
        <v>5483</v>
      </c>
      <c r="F386" s="54" t="s">
        <v>5482</v>
      </c>
      <c r="G386" s="196">
        <v>0</v>
      </c>
      <c r="H386" s="88" t="s">
        <v>72</v>
      </c>
      <c r="I386" s="86" t="s">
        <v>65</v>
      </c>
      <c r="J386" s="43" t="s">
        <v>5481</v>
      </c>
      <c r="K386" s="43">
        <v>9380000</v>
      </c>
      <c r="L386" s="85" t="s">
        <v>67</v>
      </c>
      <c r="M386" s="43" t="s">
        <v>5480</v>
      </c>
      <c r="N386" s="43">
        <v>57430388</v>
      </c>
      <c r="O386" s="91">
        <v>14</v>
      </c>
      <c r="P386" s="284">
        <v>45302</v>
      </c>
      <c r="Q386" s="43">
        <v>2126349000</v>
      </c>
      <c r="R386" s="284">
        <v>45329</v>
      </c>
      <c r="S386" s="43">
        <v>9380000</v>
      </c>
      <c r="T386" s="88" t="s">
        <v>203</v>
      </c>
      <c r="U386" s="43">
        <v>45507423</v>
      </c>
      <c r="V386" s="43" t="s">
        <v>5000</v>
      </c>
      <c r="W386" s="284">
        <v>45329</v>
      </c>
      <c r="X386" s="284">
        <v>45329</v>
      </c>
      <c r="Y386" s="94" t="s">
        <v>74</v>
      </c>
      <c r="Z386" s="138">
        <v>45457</v>
      </c>
      <c r="AA386" s="54">
        <f t="shared" si="25"/>
        <v>128</v>
      </c>
      <c r="AB386" s="87">
        <v>0</v>
      </c>
      <c r="AC386" s="286">
        <v>0</v>
      </c>
      <c r="AD386" s="87">
        <v>0</v>
      </c>
      <c r="AE386" s="140" t="s">
        <v>74</v>
      </c>
      <c r="AF386" s="54">
        <f t="shared" si="26"/>
        <v>0</v>
      </c>
      <c r="AG386" s="87">
        <v>0</v>
      </c>
      <c r="AH386" s="87">
        <v>0</v>
      </c>
      <c r="AI386" s="140" t="s">
        <v>74</v>
      </c>
      <c r="AJ386" s="88">
        <v>0</v>
      </c>
      <c r="AK386" s="92" t="s">
        <v>74</v>
      </c>
      <c r="AL386" s="92" t="s">
        <v>74</v>
      </c>
      <c r="AM386" s="54">
        <f t="shared" si="27"/>
        <v>0</v>
      </c>
      <c r="AN386" s="54">
        <f>+K386+AC386-AH386</f>
        <v>9380000</v>
      </c>
      <c r="AO386" s="88" t="s">
        <v>66</v>
      </c>
      <c r="AP386" s="43">
        <v>9380000</v>
      </c>
      <c r="AQ386" s="88" t="s">
        <v>85</v>
      </c>
      <c r="AR386" s="87">
        <v>0</v>
      </c>
      <c r="AS386" s="96" t="s">
        <v>74</v>
      </c>
      <c r="AT386" s="282">
        <v>6300000</v>
      </c>
      <c r="AU386" s="98">
        <f t="shared" si="28"/>
        <v>3080000</v>
      </c>
      <c r="AV386" s="241">
        <f t="shared" si="29"/>
        <v>0.67164179104477617</v>
      </c>
      <c r="AW386" s="140" t="s">
        <v>74</v>
      </c>
      <c r="AX386" s="88" t="s">
        <v>86</v>
      </c>
      <c r="AY386" s="43" t="s">
        <v>5479</v>
      </c>
      <c r="AZ386" s="85" t="s">
        <v>66</v>
      </c>
      <c r="BA386" s="85" t="s">
        <v>66</v>
      </c>
    </row>
    <row r="387" spans="2:53" x14ac:dyDescent="0.25">
      <c r="B387" s="85">
        <v>2024</v>
      </c>
      <c r="C387" s="85">
        <v>891780111</v>
      </c>
      <c r="D387" s="86" t="s">
        <v>64</v>
      </c>
      <c r="E387" s="44" t="s">
        <v>5478</v>
      </c>
      <c r="F387" s="54" t="s">
        <v>5477</v>
      </c>
      <c r="G387" s="196">
        <v>0</v>
      </c>
      <c r="H387" s="88" t="s">
        <v>72</v>
      </c>
      <c r="I387" s="86" t="s">
        <v>65</v>
      </c>
      <c r="J387" s="43" t="s">
        <v>5476</v>
      </c>
      <c r="K387" s="43">
        <v>9380000</v>
      </c>
      <c r="L387" s="85" t="s">
        <v>67</v>
      </c>
      <c r="M387" s="43" t="s">
        <v>5475</v>
      </c>
      <c r="N387" s="43">
        <v>36552336</v>
      </c>
      <c r="O387" s="91">
        <v>14</v>
      </c>
      <c r="P387" s="284">
        <v>45302</v>
      </c>
      <c r="Q387" s="43">
        <v>2126349000</v>
      </c>
      <c r="R387" s="284">
        <v>45329</v>
      </c>
      <c r="S387" s="43">
        <v>9380000</v>
      </c>
      <c r="T387" s="88" t="s">
        <v>203</v>
      </c>
      <c r="U387" s="43">
        <v>45507423</v>
      </c>
      <c r="V387" s="43" t="s">
        <v>5000</v>
      </c>
      <c r="W387" s="284">
        <v>45329</v>
      </c>
      <c r="X387" s="284">
        <v>45329</v>
      </c>
      <c r="Y387" s="94" t="s">
        <v>74</v>
      </c>
      <c r="Z387" s="138">
        <v>45457</v>
      </c>
      <c r="AA387" s="54">
        <f t="shared" si="25"/>
        <v>128</v>
      </c>
      <c r="AB387" s="87">
        <v>0</v>
      </c>
      <c r="AC387" s="286">
        <v>0</v>
      </c>
      <c r="AD387" s="87">
        <v>0</v>
      </c>
      <c r="AE387" s="140" t="s">
        <v>74</v>
      </c>
      <c r="AF387" s="54">
        <f t="shared" si="26"/>
        <v>0</v>
      </c>
      <c r="AG387" s="87">
        <v>0</v>
      </c>
      <c r="AH387" s="87">
        <v>0</v>
      </c>
      <c r="AI387" s="140" t="s">
        <v>74</v>
      </c>
      <c r="AJ387" s="88">
        <v>0</v>
      </c>
      <c r="AK387" s="92" t="s">
        <v>74</v>
      </c>
      <c r="AL387" s="92" t="s">
        <v>74</v>
      </c>
      <c r="AM387" s="54">
        <f t="shared" si="27"/>
        <v>0</v>
      </c>
      <c r="AN387" s="54">
        <f>+K387+AC387-AH387</f>
        <v>9380000</v>
      </c>
      <c r="AO387" s="88" t="s">
        <v>66</v>
      </c>
      <c r="AP387" s="43">
        <v>9380000</v>
      </c>
      <c r="AQ387" s="88" t="s">
        <v>85</v>
      </c>
      <c r="AR387" s="87">
        <v>0</v>
      </c>
      <c r="AS387" s="96" t="s">
        <v>74</v>
      </c>
      <c r="AT387" s="282">
        <v>6300000</v>
      </c>
      <c r="AU387" s="98">
        <f t="shared" si="28"/>
        <v>3080000</v>
      </c>
      <c r="AV387" s="241">
        <f t="shared" si="29"/>
        <v>0.67164179104477617</v>
      </c>
      <c r="AW387" s="140" t="s">
        <v>74</v>
      </c>
      <c r="AX387" s="88" t="s">
        <v>86</v>
      </c>
      <c r="AY387" s="43" t="s">
        <v>5474</v>
      </c>
      <c r="AZ387" s="85" t="s">
        <v>66</v>
      </c>
      <c r="BA387" s="85" t="s">
        <v>66</v>
      </c>
    </row>
    <row r="388" spans="2:53" x14ac:dyDescent="0.25">
      <c r="B388" s="85">
        <v>2024</v>
      </c>
      <c r="C388" s="85">
        <v>891780111</v>
      </c>
      <c r="D388" s="86" t="s">
        <v>64</v>
      </c>
      <c r="E388" s="44" t="s">
        <v>5473</v>
      </c>
      <c r="F388" s="54" t="s">
        <v>5472</v>
      </c>
      <c r="G388" s="196">
        <v>0</v>
      </c>
      <c r="H388" s="88" t="s">
        <v>72</v>
      </c>
      <c r="I388" s="86" t="s">
        <v>65</v>
      </c>
      <c r="J388" s="43" t="s">
        <v>5471</v>
      </c>
      <c r="K388" s="43">
        <v>16080000</v>
      </c>
      <c r="L388" s="85" t="s">
        <v>67</v>
      </c>
      <c r="M388" s="43" t="s">
        <v>5470</v>
      </c>
      <c r="N388" s="43">
        <v>1085038618</v>
      </c>
      <c r="O388" s="91">
        <v>13</v>
      </c>
      <c r="P388" s="140">
        <v>45302</v>
      </c>
      <c r="Q388" s="87">
        <v>4518689382</v>
      </c>
      <c r="R388" s="284">
        <v>45329</v>
      </c>
      <c r="S388" s="43">
        <v>16080000</v>
      </c>
      <c r="T388" s="88" t="s">
        <v>203</v>
      </c>
      <c r="U388" s="43">
        <v>36718996</v>
      </c>
      <c r="V388" s="43" t="s">
        <v>5469</v>
      </c>
      <c r="W388" s="284">
        <v>45329</v>
      </c>
      <c r="X388" s="284">
        <v>45329</v>
      </c>
      <c r="Y388" s="94" t="s">
        <v>74</v>
      </c>
      <c r="Z388" s="138">
        <v>45457</v>
      </c>
      <c r="AA388" s="54">
        <f t="shared" si="25"/>
        <v>128</v>
      </c>
      <c r="AB388" s="87">
        <v>0</v>
      </c>
      <c r="AC388" s="286">
        <v>0</v>
      </c>
      <c r="AD388" s="87">
        <v>0</v>
      </c>
      <c r="AE388" s="140" t="s">
        <v>74</v>
      </c>
      <c r="AF388" s="54">
        <f t="shared" si="26"/>
        <v>0</v>
      </c>
      <c r="AG388" s="87">
        <v>0</v>
      </c>
      <c r="AH388" s="87">
        <v>0</v>
      </c>
      <c r="AI388" s="140" t="s">
        <v>74</v>
      </c>
      <c r="AJ388" s="88">
        <v>0</v>
      </c>
      <c r="AK388" s="92" t="s">
        <v>74</v>
      </c>
      <c r="AL388" s="92" t="s">
        <v>74</v>
      </c>
      <c r="AM388" s="54">
        <f t="shared" si="27"/>
        <v>0</v>
      </c>
      <c r="AN388" s="54">
        <f>+K388+AC388-AH388</f>
        <v>16080000</v>
      </c>
      <c r="AO388" s="88" t="s">
        <v>66</v>
      </c>
      <c r="AP388" s="43">
        <v>16080000</v>
      </c>
      <c r="AQ388" s="88" t="s">
        <v>85</v>
      </c>
      <c r="AR388" s="87">
        <v>0</v>
      </c>
      <c r="AS388" s="96" t="s">
        <v>74</v>
      </c>
      <c r="AT388" s="282">
        <v>10800000</v>
      </c>
      <c r="AU388" s="98">
        <f t="shared" si="28"/>
        <v>5280000</v>
      </c>
      <c r="AV388" s="241">
        <f t="shared" si="29"/>
        <v>0.67164179104477617</v>
      </c>
      <c r="AW388" s="140" t="s">
        <v>74</v>
      </c>
      <c r="AX388" s="88" t="s">
        <v>86</v>
      </c>
      <c r="AY388" s="43" t="s">
        <v>5468</v>
      </c>
      <c r="AZ388" s="85" t="s">
        <v>66</v>
      </c>
      <c r="BA388" s="85" t="s">
        <v>66</v>
      </c>
    </row>
    <row r="389" spans="2:53" x14ac:dyDescent="0.25">
      <c r="B389" s="85">
        <v>2024</v>
      </c>
      <c r="C389" s="85">
        <v>891780111</v>
      </c>
      <c r="D389" s="86" t="s">
        <v>64</v>
      </c>
      <c r="E389" s="44" t="s">
        <v>5467</v>
      </c>
      <c r="F389" s="54" t="s">
        <v>5466</v>
      </c>
      <c r="G389" s="196">
        <v>0</v>
      </c>
      <c r="H389" s="88" t="s">
        <v>72</v>
      </c>
      <c r="I389" s="86" t="s">
        <v>65</v>
      </c>
      <c r="J389" s="43" t="s">
        <v>5036</v>
      </c>
      <c r="K389" s="43">
        <v>17420000</v>
      </c>
      <c r="L389" s="85" t="s">
        <v>67</v>
      </c>
      <c r="M389" s="43" t="s">
        <v>5465</v>
      </c>
      <c r="N389" s="43">
        <v>57106762</v>
      </c>
      <c r="O389" s="91">
        <v>13</v>
      </c>
      <c r="P389" s="140">
        <v>45302</v>
      </c>
      <c r="Q389" s="87">
        <v>4518689382</v>
      </c>
      <c r="R389" s="284">
        <v>45329</v>
      </c>
      <c r="S389" s="43">
        <v>17420000</v>
      </c>
      <c r="T389" s="88" t="s">
        <v>203</v>
      </c>
      <c r="U389" s="43">
        <v>1082964146</v>
      </c>
      <c r="V389" s="43" t="s">
        <v>4056</v>
      </c>
      <c r="W389" s="284">
        <v>45329</v>
      </c>
      <c r="X389" s="284">
        <v>45329</v>
      </c>
      <c r="Y389" s="94" t="s">
        <v>74</v>
      </c>
      <c r="Z389" s="138">
        <v>45457</v>
      </c>
      <c r="AA389" s="54">
        <f t="shared" si="25"/>
        <v>128</v>
      </c>
      <c r="AB389" s="87">
        <v>0</v>
      </c>
      <c r="AC389" s="286">
        <v>0</v>
      </c>
      <c r="AD389" s="87">
        <v>0</v>
      </c>
      <c r="AE389" s="140" t="s">
        <v>74</v>
      </c>
      <c r="AF389" s="54">
        <f t="shared" si="26"/>
        <v>0</v>
      </c>
      <c r="AG389" s="87">
        <v>0</v>
      </c>
      <c r="AH389" s="87">
        <v>0</v>
      </c>
      <c r="AI389" s="140" t="s">
        <v>74</v>
      </c>
      <c r="AJ389" s="88">
        <v>0</v>
      </c>
      <c r="AK389" s="92" t="s">
        <v>74</v>
      </c>
      <c r="AL389" s="92" t="s">
        <v>74</v>
      </c>
      <c r="AM389" s="54">
        <f t="shared" si="27"/>
        <v>0</v>
      </c>
      <c r="AN389" s="54">
        <f>+K389+AC389-AH389</f>
        <v>17420000</v>
      </c>
      <c r="AO389" s="88" t="s">
        <v>66</v>
      </c>
      <c r="AP389" s="43">
        <v>17420000</v>
      </c>
      <c r="AQ389" s="88" t="s">
        <v>85</v>
      </c>
      <c r="AR389" s="87">
        <v>0</v>
      </c>
      <c r="AS389" s="96" t="s">
        <v>74</v>
      </c>
      <c r="AT389" s="282">
        <v>11700000</v>
      </c>
      <c r="AU389" s="98">
        <f t="shared" si="28"/>
        <v>5720000</v>
      </c>
      <c r="AV389" s="241">
        <f t="shared" si="29"/>
        <v>0.67164179104477617</v>
      </c>
      <c r="AW389" s="140" t="s">
        <v>74</v>
      </c>
      <c r="AX389" s="88" t="s">
        <v>86</v>
      </c>
      <c r="AY389" s="43" t="s">
        <v>5464</v>
      </c>
      <c r="AZ389" s="85" t="s">
        <v>66</v>
      </c>
      <c r="BA389" s="85" t="s">
        <v>66</v>
      </c>
    </row>
    <row r="390" spans="2:53" x14ac:dyDescent="0.25">
      <c r="B390" s="85">
        <v>2024</v>
      </c>
      <c r="C390" s="85">
        <v>891780111</v>
      </c>
      <c r="D390" s="86" t="s">
        <v>64</v>
      </c>
      <c r="E390" s="44" t="s">
        <v>5463</v>
      </c>
      <c r="F390" s="54" t="s">
        <v>5462</v>
      </c>
      <c r="G390" s="196">
        <v>0</v>
      </c>
      <c r="H390" s="88" t="s">
        <v>72</v>
      </c>
      <c r="I390" s="86" t="s">
        <v>65</v>
      </c>
      <c r="J390" s="43" t="s">
        <v>5461</v>
      </c>
      <c r="K390" s="43">
        <v>14740000</v>
      </c>
      <c r="L390" s="85" t="s">
        <v>67</v>
      </c>
      <c r="M390" s="43" t="s">
        <v>5460</v>
      </c>
      <c r="N390" s="43">
        <v>12563787</v>
      </c>
      <c r="O390" s="91">
        <v>13</v>
      </c>
      <c r="P390" s="140">
        <v>45302</v>
      </c>
      <c r="Q390" s="87">
        <v>4518689382</v>
      </c>
      <c r="R390" s="284">
        <v>45329</v>
      </c>
      <c r="S390" s="43">
        <v>14740000</v>
      </c>
      <c r="T390" s="88" t="s">
        <v>203</v>
      </c>
      <c r="U390" s="43">
        <v>39058006</v>
      </c>
      <c r="V390" s="43" t="s">
        <v>5040</v>
      </c>
      <c r="W390" s="284">
        <v>45329</v>
      </c>
      <c r="X390" s="284">
        <v>45329</v>
      </c>
      <c r="Y390" s="94" t="s">
        <v>74</v>
      </c>
      <c r="Z390" s="138">
        <v>45457</v>
      </c>
      <c r="AA390" s="54">
        <f t="shared" si="25"/>
        <v>128</v>
      </c>
      <c r="AB390" s="87">
        <v>0</v>
      </c>
      <c r="AC390" s="286">
        <v>0</v>
      </c>
      <c r="AD390" s="87">
        <v>0</v>
      </c>
      <c r="AE390" s="140" t="s">
        <v>74</v>
      </c>
      <c r="AF390" s="54">
        <f t="shared" si="26"/>
        <v>0</v>
      </c>
      <c r="AG390" s="87">
        <v>0</v>
      </c>
      <c r="AH390" s="87">
        <v>0</v>
      </c>
      <c r="AI390" s="140" t="s">
        <v>74</v>
      </c>
      <c r="AJ390" s="88">
        <v>0</v>
      </c>
      <c r="AK390" s="92" t="s">
        <v>74</v>
      </c>
      <c r="AL390" s="92" t="s">
        <v>74</v>
      </c>
      <c r="AM390" s="54">
        <f t="shared" si="27"/>
        <v>0</v>
      </c>
      <c r="AN390" s="54">
        <f>+K390+AC390-AH390</f>
        <v>14740000</v>
      </c>
      <c r="AO390" s="88" t="s">
        <v>66</v>
      </c>
      <c r="AP390" s="43">
        <v>14740000</v>
      </c>
      <c r="AQ390" s="88" t="s">
        <v>85</v>
      </c>
      <c r="AR390" s="87">
        <v>0</v>
      </c>
      <c r="AS390" s="96" t="s">
        <v>74</v>
      </c>
      <c r="AT390" s="282">
        <v>9900000</v>
      </c>
      <c r="AU390" s="98">
        <f t="shared" si="28"/>
        <v>4840000</v>
      </c>
      <c r="AV390" s="241">
        <f t="shared" si="29"/>
        <v>0.67164179104477617</v>
      </c>
      <c r="AW390" s="140" t="s">
        <v>74</v>
      </c>
      <c r="AX390" s="88" t="s">
        <v>86</v>
      </c>
      <c r="AY390" s="43" t="s">
        <v>5459</v>
      </c>
      <c r="AZ390" s="85" t="s">
        <v>66</v>
      </c>
      <c r="BA390" s="85" t="s">
        <v>66</v>
      </c>
    </row>
    <row r="391" spans="2:53" x14ac:dyDescent="0.25">
      <c r="B391" s="85">
        <v>2024</v>
      </c>
      <c r="C391" s="85">
        <v>891780111</v>
      </c>
      <c r="D391" s="86" t="s">
        <v>64</v>
      </c>
      <c r="E391" s="44" t="s">
        <v>5458</v>
      </c>
      <c r="F391" s="54" t="s">
        <v>5457</v>
      </c>
      <c r="G391" s="196">
        <v>0</v>
      </c>
      <c r="H391" s="88" t="s">
        <v>72</v>
      </c>
      <c r="I391" s="86" t="s">
        <v>65</v>
      </c>
      <c r="J391" s="43" t="s">
        <v>5456</v>
      </c>
      <c r="K391" s="43">
        <v>16080000</v>
      </c>
      <c r="L391" s="85" t="s">
        <v>67</v>
      </c>
      <c r="M391" s="43" t="s">
        <v>5455</v>
      </c>
      <c r="N391" s="43">
        <v>36666112</v>
      </c>
      <c r="O391" s="91">
        <v>13</v>
      </c>
      <c r="P391" s="140">
        <v>45302</v>
      </c>
      <c r="Q391" s="87">
        <v>4518689382</v>
      </c>
      <c r="R391" s="284">
        <v>45329</v>
      </c>
      <c r="S391" s="43">
        <v>16080000</v>
      </c>
      <c r="T391" s="88" t="s">
        <v>203</v>
      </c>
      <c r="U391" s="43">
        <v>36694483</v>
      </c>
      <c r="V391" s="43" t="s">
        <v>4202</v>
      </c>
      <c r="W391" s="284">
        <v>45329</v>
      </c>
      <c r="X391" s="284">
        <v>45329</v>
      </c>
      <c r="Y391" s="94" t="s">
        <v>74</v>
      </c>
      <c r="Z391" s="138">
        <v>45457</v>
      </c>
      <c r="AA391" s="54">
        <f t="shared" si="25"/>
        <v>128</v>
      </c>
      <c r="AB391" s="87">
        <v>0</v>
      </c>
      <c r="AC391" s="286">
        <v>0</v>
      </c>
      <c r="AD391" s="87">
        <v>0</v>
      </c>
      <c r="AE391" s="140" t="s">
        <v>74</v>
      </c>
      <c r="AF391" s="54">
        <f t="shared" si="26"/>
        <v>0</v>
      </c>
      <c r="AG391" s="87">
        <v>0</v>
      </c>
      <c r="AH391" s="87">
        <v>0</v>
      </c>
      <c r="AI391" s="140" t="s">
        <v>74</v>
      </c>
      <c r="AJ391" s="88">
        <v>0</v>
      </c>
      <c r="AK391" s="92" t="s">
        <v>74</v>
      </c>
      <c r="AL391" s="92" t="s">
        <v>74</v>
      </c>
      <c r="AM391" s="54">
        <f t="shared" si="27"/>
        <v>0</v>
      </c>
      <c r="AN391" s="54">
        <f>+K391+AC391-AH391</f>
        <v>16080000</v>
      </c>
      <c r="AO391" s="88" t="s">
        <v>66</v>
      </c>
      <c r="AP391" s="43">
        <v>16080000</v>
      </c>
      <c r="AQ391" s="88" t="s">
        <v>85</v>
      </c>
      <c r="AR391" s="87">
        <v>0</v>
      </c>
      <c r="AS391" s="96" t="s">
        <v>74</v>
      </c>
      <c r="AT391" s="282">
        <v>10800000</v>
      </c>
      <c r="AU391" s="98">
        <f t="shared" si="28"/>
        <v>5280000</v>
      </c>
      <c r="AV391" s="241">
        <f t="shared" si="29"/>
        <v>0.67164179104477617</v>
      </c>
      <c r="AW391" s="140" t="s">
        <v>74</v>
      </c>
      <c r="AX391" s="88" t="s">
        <v>86</v>
      </c>
      <c r="AY391" s="43" t="s">
        <v>5454</v>
      </c>
      <c r="AZ391" s="85" t="s">
        <v>66</v>
      </c>
      <c r="BA391" s="85" t="s">
        <v>66</v>
      </c>
    </row>
    <row r="392" spans="2:53" x14ac:dyDescent="0.25">
      <c r="B392" s="85">
        <v>2024</v>
      </c>
      <c r="C392" s="85">
        <v>891780111</v>
      </c>
      <c r="D392" s="86" t="s">
        <v>64</v>
      </c>
      <c r="E392" s="44" t="s">
        <v>5453</v>
      </c>
      <c r="F392" s="54" t="s">
        <v>5452</v>
      </c>
      <c r="G392" s="196">
        <v>0</v>
      </c>
      <c r="H392" s="88" t="s">
        <v>72</v>
      </c>
      <c r="I392" s="86" t="s">
        <v>65</v>
      </c>
      <c r="J392" s="43" t="s">
        <v>5451</v>
      </c>
      <c r="K392" s="43">
        <v>16080000</v>
      </c>
      <c r="L392" s="85" t="s">
        <v>67</v>
      </c>
      <c r="M392" s="43" t="s">
        <v>5450</v>
      </c>
      <c r="N392" s="43">
        <v>1065812085</v>
      </c>
      <c r="O392" s="91">
        <v>13</v>
      </c>
      <c r="P392" s="140">
        <v>45302</v>
      </c>
      <c r="Q392" s="87">
        <v>4518689382</v>
      </c>
      <c r="R392" s="284">
        <v>45329</v>
      </c>
      <c r="S392" s="43">
        <v>16080000</v>
      </c>
      <c r="T392" s="88" t="s">
        <v>203</v>
      </c>
      <c r="U392" s="43">
        <v>12621405</v>
      </c>
      <c r="V392" s="43" t="s">
        <v>5449</v>
      </c>
      <c r="W392" s="284">
        <v>45329</v>
      </c>
      <c r="X392" s="284">
        <v>45329</v>
      </c>
      <c r="Y392" s="94" t="s">
        <v>74</v>
      </c>
      <c r="Z392" s="138">
        <v>45457</v>
      </c>
      <c r="AA392" s="54">
        <f t="shared" ref="AA392:AA455" si="30">+IF(Y392="1800-01-01",Z392-X392,Z392-Y392)</f>
        <v>128</v>
      </c>
      <c r="AB392" s="87">
        <v>0</v>
      </c>
      <c r="AC392" s="286">
        <v>0</v>
      </c>
      <c r="AD392" s="87">
        <v>0</v>
      </c>
      <c r="AE392" s="140" t="s">
        <v>74</v>
      </c>
      <c r="AF392" s="54">
        <f t="shared" ref="AF392:AF455" si="31">+IF(AE392="1800-01-01",0,AE392-Z392)</f>
        <v>0</v>
      </c>
      <c r="AG392" s="87">
        <v>0</v>
      </c>
      <c r="AH392" s="87">
        <v>0</v>
      </c>
      <c r="AI392" s="140" t="s">
        <v>74</v>
      </c>
      <c r="AJ392" s="88">
        <v>0</v>
      </c>
      <c r="AK392" s="92" t="s">
        <v>74</v>
      </c>
      <c r="AL392" s="92" t="s">
        <v>74</v>
      </c>
      <c r="AM392" s="54">
        <f t="shared" ref="AM392:AM455" si="32">+IF(AK392="1800-01-01",0,AL392-AK392)</f>
        <v>0</v>
      </c>
      <c r="AN392" s="54">
        <f>+K392+AC392-AH392</f>
        <v>16080000</v>
      </c>
      <c r="AO392" s="88" t="s">
        <v>66</v>
      </c>
      <c r="AP392" s="43">
        <v>16080000</v>
      </c>
      <c r="AQ392" s="88" t="s">
        <v>85</v>
      </c>
      <c r="AR392" s="87">
        <v>0</v>
      </c>
      <c r="AS392" s="96" t="s">
        <v>74</v>
      </c>
      <c r="AT392" s="282">
        <v>10800000</v>
      </c>
      <c r="AU392" s="98">
        <f t="shared" ref="AU392:AU455" si="33">AN392-AT392</f>
        <v>5280000</v>
      </c>
      <c r="AV392" s="241">
        <f t="shared" ref="AV392:AV455" si="34">+IFERROR(AT392/AN392,"_")</f>
        <v>0.67164179104477617</v>
      </c>
      <c r="AW392" s="140" t="s">
        <v>74</v>
      </c>
      <c r="AX392" s="88" t="s">
        <v>86</v>
      </c>
      <c r="AY392" s="43" t="s">
        <v>5448</v>
      </c>
      <c r="AZ392" s="85" t="s">
        <v>66</v>
      </c>
      <c r="BA392" s="85" t="s">
        <v>66</v>
      </c>
    </row>
    <row r="393" spans="2:53" x14ac:dyDescent="0.25">
      <c r="B393" s="85">
        <v>2024</v>
      </c>
      <c r="C393" s="85">
        <v>891780111</v>
      </c>
      <c r="D393" s="86" t="s">
        <v>64</v>
      </c>
      <c r="E393" s="44" t="s">
        <v>5447</v>
      </c>
      <c r="F393" s="54" t="s">
        <v>5446</v>
      </c>
      <c r="G393" s="196">
        <v>0</v>
      </c>
      <c r="H393" s="88" t="s">
        <v>72</v>
      </c>
      <c r="I393" s="86" t="s">
        <v>2705</v>
      </c>
      <c r="J393" s="43" t="s">
        <v>5445</v>
      </c>
      <c r="K393" s="43">
        <v>6300000</v>
      </c>
      <c r="L393" s="85" t="s">
        <v>67</v>
      </c>
      <c r="M393" s="43" t="s">
        <v>5444</v>
      </c>
      <c r="N393" s="43">
        <v>1015432527</v>
      </c>
      <c r="O393" s="91">
        <v>13</v>
      </c>
      <c r="P393" s="140">
        <v>45302</v>
      </c>
      <c r="Q393" s="87">
        <v>4518689382</v>
      </c>
      <c r="R393" s="284">
        <v>45329</v>
      </c>
      <c r="S393" s="43">
        <v>6300000</v>
      </c>
      <c r="T393" s="88" t="s">
        <v>203</v>
      </c>
      <c r="U393" s="43">
        <v>15443332</v>
      </c>
      <c r="V393" s="43" t="s">
        <v>1613</v>
      </c>
      <c r="W393" s="284">
        <v>45329</v>
      </c>
      <c r="X393" s="284">
        <v>45329</v>
      </c>
      <c r="Y393" s="94" t="s">
        <v>74</v>
      </c>
      <c r="Z393" s="284">
        <v>45414</v>
      </c>
      <c r="AA393" s="54">
        <f t="shared" si="30"/>
        <v>85</v>
      </c>
      <c r="AB393" s="87">
        <v>0</v>
      </c>
      <c r="AC393" s="286">
        <v>0</v>
      </c>
      <c r="AD393" s="87">
        <v>0</v>
      </c>
      <c r="AE393" s="140" t="s">
        <v>74</v>
      </c>
      <c r="AF393" s="54">
        <f t="shared" si="31"/>
        <v>0</v>
      </c>
      <c r="AG393" s="87">
        <v>0</v>
      </c>
      <c r="AH393" s="87">
        <v>0</v>
      </c>
      <c r="AI393" s="140" t="s">
        <v>74</v>
      </c>
      <c r="AJ393" s="88">
        <v>0</v>
      </c>
      <c r="AK393" s="92" t="s">
        <v>74</v>
      </c>
      <c r="AL393" s="92" t="s">
        <v>74</v>
      </c>
      <c r="AM393" s="54">
        <f t="shared" si="32"/>
        <v>0</v>
      </c>
      <c r="AN393" s="54">
        <f>+K393+AC393-AH393</f>
        <v>6300000</v>
      </c>
      <c r="AO393" s="88" t="s">
        <v>66</v>
      </c>
      <c r="AP393" s="43">
        <v>6300000</v>
      </c>
      <c r="AQ393" s="88" t="s">
        <v>85</v>
      </c>
      <c r="AR393" s="87">
        <v>0</v>
      </c>
      <c r="AS393" s="96" t="s">
        <v>74</v>
      </c>
      <c r="AT393" s="282">
        <v>6300000</v>
      </c>
      <c r="AU393" s="98">
        <f t="shared" si="33"/>
        <v>0</v>
      </c>
      <c r="AV393" s="241">
        <f t="shared" si="34"/>
        <v>1</v>
      </c>
      <c r="AW393" s="140" t="s">
        <v>74</v>
      </c>
      <c r="AX393" s="88" t="s">
        <v>156</v>
      </c>
      <c r="AY393" s="43" t="s">
        <v>5443</v>
      </c>
      <c r="AZ393" s="85" t="s">
        <v>66</v>
      </c>
      <c r="BA393" s="85" t="s">
        <v>66</v>
      </c>
    </row>
    <row r="394" spans="2:53" x14ac:dyDescent="0.25">
      <c r="B394" s="85">
        <v>2024</v>
      </c>
      <c r="C394" s="85">
        <v>891780111</v>
      </c>
      <c r="D394" s="86" t="s">
        <v>64</v>
      </c>
      <c r="E394" s="44" t="s">
        <v>5442</v>
      </c>
      <c r="F394" s="54" t="s">
        <v>5441</v>
      </c>
      <c r="G394" s="196">
        <v>0</v>
      </c>
      <c r="H394" s="88" t="s">
        <v>72</v>
      </c>
      <c r="I394" s="86" t="s">
        <v>65</v>
      </c>
      <c r="J394" s="43" t="s">
        <v>5440</v>
      </c>
      <c r="K394" s="43">
        <v>14740000</v>
      </c>
      <c r="L394" s="85" t="s">
        <v>67</v>
      </c>
      <c r="M394" s="43" t="s">
        <v>5439</v>
      </c>
      <c r="N394" s="43">
        <v>1067900773</v>
      </c>
      <c r="O394" s="91">
        <v>13</v>
      </c>
      <c r="P394" s="140">
        <v>45302</v>
      </c>
      <c r="Q394" s="87">
        <v>4518689382</v>
      </c>
      <c r="R394" s="284">
        <v>45331</v>
      </c>
      <c r="S394" s="43">
        <v>14740000</v>
      </c>
      <c r="T394" s="88" t="s">
        <v>203</v>
      </c>
      <c r="U394" s="43">
        <v>72175281</v>
      </c>
      <c r="V394" s="43" t="s">
        <v>1822</v>
      </c>
      <c r="W394" s="284">
        <v>45331</v>
      </c>
      <c r="X394" s="284">
        <v>45331</v>
      </c>
      <c r="Y394" s="94" t="s">
        <v>74</v>
      </c>
      <c r="Z394" s="138">
        <v>45457</v>
      </c>
      <c r="AA394" s="54">
        <f t="shared" si="30"/>
        <v>126</v>
      </c>
      <c r="AB394" s="87">
        <v>0</v>
      </c>
      <c r="AC394" s="286">
        <v>0</v>
      </c>
      <c r="AD394" s="87">
        <v>0</v>
      </c>
      <c r="AE394" s="140" t="s">
        <v>74</v>
      </c>
      <c r="AF394" s="54">
        <f t="shared" si="31"/>
        <v>0</v>
      </c>
      <c r="AG394" s="87">
        <v>0</v>
      </c>
      <c r="AH394" s="87">
        <v>0</v>
      </c>
      <c r="AI394" s="140" t="s">
        <v>74</v>
      </c>
      <c r="AJ394" s="88">
        <v>0</v>
      </c>
      <c r="AK394" s="92" t="s">
        <v>74</v>
      </c>
      <c r="AL394" s="92" t="s">
        <v>74</v>
      </c>
      <c r="AM394" s="54">
        <f t="shared" si="32"/>
        <v>0</v>
      </c>
      <c r="AN394" s="54">
        <f>+K394+AC394-AH394</f>
        <v>14740000</v>
      </c>
      <c r="AO394" s="88" t="s">
        <v>66</v>
      </c>
      <c r="AP394" s="43">
        <v>14740000</v>
      </c>
      <c r="AQ394" s="88" t="s">
        <v>85</v>
      </c>
      <c r="AR394" s="87">
        <v>0</v>
      </c>
      <c r="AS394" s="96" t="s">
        <v>74</v>
      </c>
      <c r="AT394" s="282">
        <v>9900000</v>
      </c>
      <c r="AU394" s="98">
        <f t="shared" si="33"/>
        <v>4840000</v>
      </c>
      <c r="AV394" s="241">
        <f t="shared" si="34"/>
        <v>0.67164179104477617</v>
      </c>
      <c r="AW394" s="140" t="s">
        <v>74</v>
      </c>
      <c r="AX394" s="88" t="s">
        <v>86</v>
      </c>
      <c r="AY394" s="43" t="s">
        <v>5438</v>
      </c>
      <c r="AZ394" s="85" t="s">
        <v>66</v>
      </c>
      <c r="BA394" s="85" t="s">
        <v>66</v>
      </c>
    </row>
    <row r="395" spans="2:53" x14ac:dyDescent="0.25">
      <c r="B395" s="85">
        <v>2024</v>
      </c>
      <c r="C395" s="85">
        <v>891780111</v>
      </c>
      <c r="D395" s="86" t="s">
        <v>64</v>
      </c>
      <c r="E395" s="44" t="s">
        <v>5437</v>
      </c>
      <c r="F395" s="54" t="s">
        <v>5436</v>
      </c>
      <c r="G395" s="196">
        <v>0</v>
      </c>
      <c r="H395" s="88" t="s">
        <v>72</v>
      </c>
      <c r="I395" s="86" t="s">
        <v>65</v>
      </c>
      <c r="J395" s="43" t="s">
        <v>5435</v>
      </c>
      <c r="K395" s="43">
        <v>11167000</v>
      </c>
      <c r="L395" s="85" t="s">
        <v>67</v>
      </c>
      <c r="M395" s="43" t="s">
        <v>5434</v>
      </c>
      <c r="N395" s="43">
        <v>1082940729</v>
      </c>
      <c r="O395" s="91">
        <v>14</v>
      </c>
      <c r="P395" s="284">
        <v>45302</v>
      </c>
      <c r="Q395" s="43">
        <v>2126349000</v>
      </c>
      <c r="R395" s="284">
        <v>45331</v>
      </c>
      <c r="S395" s="43">
        <v>11167000</v>
      </c>
      <c r="T395" s="88" t="s">
        <v>203</v>
      </c>
      <c r="U395" s="43">
        <v>72175281</v>
      </c>
      <c r="V395" s="43" t="s">
        <v>1822</v>
      </c>
      <c r="W395" s="284">
        <v>45331</v>
      </c>
      <c r="X395" s="284">
        <v>45331</v>
      </c>
      <c r="Y395" s="94" t="s">
        <v>74</v>
      </c>
      <c r="Z395" s="138">
        <v>45457</v>
      </c>
      <c r="AA395" s="54">
        <f t="shared" si="30"/>
        <v>126</v>
      </c>
      <c r="AB395" s="87">
        <v>0</v>
      </c>
      <c r="AC395" s="286">
        <v>0</v>
      </c>
      <c r="AD395" s="87">
        <v>0</v>
      </c>
      <c r="AE395" s="140" t="s">
        <v>74</v>
      </c>
      <c r="AF395" s="54">
        <f t="shared" si="31"/>
        <v>0</v>
      </c>
      <c r="AG395" s="87">
        <v>0</v>
      </c>
      <c r="AH395" s="87">
        <v>0</v>
      </c>
      <c r="AI395" s="140" t="s">
        <v>74</v>
      </c>
      <c r="AJ395" s="88">
        <v>0</v>
      </c>
      <c r="AK395" s="92" t="s">
        <v>74</v>
      </c>
      <c r="AL395" s="92" t="s">
        <v>74</v>
      </c>
      <c r="AM395" s="54">
        <f t="shared" si="32"/>
        <v>0</v>
      </c>
      <c r="AN395" s="54">
        <f>+K395+AC395-AH395</f>
        <v>11167000</v>
      </c>
      <c r="AO395" s="88" t="s">
        <v>66</v>
      </c>
      <c r="AP395" s="43">
        <v>11167000</v>
      </c>
      <c r="AQ395" s="88" t="s">
        <v>85</v>
      </c>
      <c r="AR395" s="87">
        <v>0</v>
      </c>
      <c r="AS395" s="96" t="s">
        <v>74</v>
      </c>
      <c r="AT395" s="282">
        <v>7500000</v>
      </c>
      <c r="AU395" s="98">
        <f t="shared" si="33"/>
        <v>3667000</v>
      </c>
      <c r="AV395" s="241">
        <f t="shared" si="34"/>
        <v>0.67162174263454821</v>
      </c>
      <c r="AW395" s="140" t="s">
        <v>74</v>
      </c>
      <c r="AX395" s="88" t="s">
        <v>86</v>
      </c>
      <c r="AY395" s="43" t="s">
        <v>5433</v>
      </c>
      <c r="AZ395" s="85" t="s">
        <v>66</v>
      </c>
      <c r="BA395" s="85" t="s">
        <v>66</v>
      </c>
    </row>
    <row r="396" spans="2:53" x14ac:dyDescent="0.25">
      <c r="B396" s="85">
        <v>2024</v>
      </c>
      <c r="C396" s="85">
        <v>891780111</v>
      </c>
      <c r="D396" s="86" t="s">
        <v>64</v>
      </c>
      <c r="E396" s="44" t="s">
        <v>5432</v>
      </c>
      <c r="F396" s="54" t="s">
        <v>5431</v>
      </c>
      <c r="G396" s="196">
        <v>0</v>
      </c>
      <c r="H396" s="88" t="s">
        <v>72</v>
      </c>
      <c r="I396" s="86" t="s">
        <v>65</v>
      </c>
      <c r="J396" s="43" t="s">
        <v>5430</v>
      </c>
      <c r="K396" s="43">
        <v>17050000</v>
      </c>
      <c r="L396" s="85" t="s">
        <v>67</v>
      </c>
      <c r="M396" s="43" t="s">
        <v>5429</v>
      </c>
      <c r="N396" s="43">
        <v>36725462</v>
      </c>
      <c r="O396" s="91">
        <v>13</v>
      </c>
      <c r="P396" s="140">
        <v>45302</v>
      </c>
      <c r="Q396" s="87">
        <v>4518689382</v>
      </c>
      <c r="R396" s="284">
        <v>45331</v>
      </c>
      <c r="S396" s="43">
        <v>17050000</v>
      </c>
      <c r="T396" s="88" t="s">
        <v>203</v>
      </c>
      <c r="U396" s="43">
        <v>7634885</v>
      </c>
      <c r="V396" s="43" t="s">
        <v>1138</v>
      </c>
      <c r="W396" s="284">
        <v>45331</v>
      </c>
      <c r="X396" s="284">
        <v>45331</v>
      </c>
      <c r="Y396" s="94" t="s">
        <v>74</v>
      </c>
      <c r="Z396" s="138">
        <v>45457</v>
      </c>
      <c r="AA396" s="54">
        <f t="shared" si="30"/>
        <v>126</v>
      </c>
      <c r="AB396" s="87">
        <v>0</v>
      </c>
      <c r="AC396" s="286">
        <v>0</v>
      </c>
      <c r="AD396" s="87">
        <v>0</v>
      </c>
      <c r="AE396" s="140" t="s">
        <v>74</v>
      </c>
      <c r="AF396" s="54">
        <f t="shared" si="31"/>
        <v>0</v>
      </c>
      <c r="AG396" s="87">
        <v>0</v>
      </c>
      <c r="AH396" s="87">
        <v>0</v>
      </c>
      <c r="AI396" s="140" t="s">
        <v>74</v>
      </c>
      <c r="AJ396" s="88">
        <v>0</v>
      </c>
      <c r="AK396" s="92" t="s">
        <v>74</v>
      </c>
      <c r="AL396" s="92" t="s">
        <v>74</v>
      </c>
      <c r="AM396" s="54">
        <f t="shared" si="32"/>
        <v>0</v>
      </c>
      <c r="AN396" s="54">
        <f>+K396+AC396-AH396</f>
        <v>17050000</v>
      </c>
      <c r="AO396" s="88" t="s">
        <v>66</v>
      </c>
      <c r="AP396" s="43">
        <v>17050000</v>
      </c>
      <c r="AQ396" s="88" t="s">
        <v>85</v>
      </c>
      <c r="AR396" s="87">
        <v>0</v>
      </c>
      <c r="AS396" s="96" t="s">
        <v>74</v>
      </c>
      <c r="AT396" s="282">
        <v>11990000</v>
      </c>
      <c r="AU396" s="98">
        <f t="shared" si="33"/>
        <v>5060000</v>
      </c>
      <c r="AV396" s="241">
        <f t="shared" si="34"/>
        <v>0.70322580645161292</v>
      </c>
      <c r="AW396" s="140" t="s">
        <v>74</v>
      </c>
      <c r="AX396" s="88" t="s">
        <v>86</v>
      </c>
      <c r="AY396" s="43" t="s">
        <v>5428</v>
      </c>
      <c r="AZ396" s="85" t="s">
        <v>66</v>
      </c>
      <c r="BA396" s="85" t="s">
        <v>66</v>
      </c>
    </row>
    <row r="397" spans="2:53" x14ac:dyDescent="0.25">
      <c r="B397" s="85">
        <v>2024</v>
      </c>
      <c r="C397" s="85">
        <v>891780111</v>
      </c>
      <c r="D397" s="86" t="s">
        <v>64</v>
      </c>
      <c r="E397" s="44" t="s">
        <v>5427</v>
      </c>
      <c r="F397" s="54" t="s">
        <v>5426</v>
      </c>
      <c r="G397" s="196">
        <v>0</v>
      </c>
      <c r="H397" s="88" t="s">
        <v>72</v>
      </c>
      <c r="I397" s="86" t="s">
        <v>65</v>
      </c>
      <c r="J397" s="43" t="s">
        <v>5425</v>
      </c>
      <c r="K397" s="43">
        <v>14850000</v>
      </c>
      <c r="L397" s="85" t="s">
        <v>67</v>
      </c>
      <c r="M397" s="43" t="s">
        <v>5424</v>
      </c>
      <c r="N397" s="43">
        <v>85154455</v>
      </c>
      <c r="O397" s="91">
        <v>13</v>
      </c>
      <c r="P397" s="140">
        <v>45302</v>
      </c>
      <c r="Q397" s="87">
        <v>4518689382</v>
      </c>
      <c r="R397" s="284">
        <v>45331</v>
      </c>
      <c r="S397" s="43">
        <v>14850000</v>
      </c>
      <c r="T397" s="88" t="s">
        <v>203</v>
      </c>
      <c r="U397" s="43">
        <v>57435262</v>
      </c>
      <c r="V397" s="43" t="s">
        <v>4316</v>
      </c>
      <c r="W397" s="284">
        <v>45331</v>
      </c>
      <c r="X397" s="284">
        <v>45331</v>
      </c>
      <c r="Y397" s="94" t="s">
        <v>74</v>
      </c>
      <c r="Z397" s="138">
        <v>45457</v>
      </c>
      <c r="AA397" s="54">
        <f t="shared" si="30"/>
        <v>126</v>
      </c>
      <c r="AB397" s="87">
        <v>0</v>
      </c>
      <c r="AC397" s="286">
        <v>0</v>
      </c>
      <c r="AD397" s="87">
        <v>0</v>
      </c>
      <c r="AE397" s="140" t="s">
        <v>74</v>
      </c>
      <c r="AF397" s="54">
        <f t="shared" si="31"/>
        <v>0</v>
      </c>
      <c r="AG397" s="87">
        <v>0</v>
      </c>
      <c r="AH397" s="87">
        <v>0</v>
      </c>
      <c r="AI397" s="140" t="s">
        <v>74</v>
      </c>
      <c r="AJ397" s="88">
        <v>0</v>
      </c>
      <c r="AK397" s="92" t="s">
        <v>74</v>
      </c>
      <c r="AL397" s="92" t="s">
        <v>74</v>
      </c>
      <c r="AM397" s="54">
        <f t="shared" si="32"/>
        <v>0</v>
      </c>
      <c r="AN397" s="54">
        <f>+K397+AC397-AH397</f>
        <v>14850000</v>
      </c>
      <c r="AO397" s="88" t="s">
        <v>66</v>
      </c>
      <c r="AP397" s="43">
        <v>14850000</v>
      </c>
      <c r="AQ397" s="88" t="s">
        <v>85</v>
      </c>
      <c r="AR397" s="87">
        <v>0</v>
      </c>
      <c r="AS397" s="96" t="s">
        <v>74</v>
      </c>
      <c r="AT397" s="282">
        <v>9900000</v>
      </c>
      <c r="AU397" s="98">
        <f t="shared" si="33"/>
        <v>4950000</v>
      </c>
      <c r="AV397" s="241">
        <f t="shared" si="34"/>
        <v>0.66666666666666663</v>
      </c>
      <c r="AW397" s="140" t="s">
        <v>74</v>
      </c>
      <c r="AX397" s="88" t="s">
        <v>86</v>
      </c>
      <c r="AY397" s="43" t="s">
        <v>5423</v>
      </c>
      <c r="AZ397" s="85" t="s">
        <v>66</v>
      </c>
      <c r="BA397" s="85" t="s">
        <v>66</v>
      </c>
    </row>
    <row r="398" spans="2:53" x14ac:dyDescent="0.25">
      <c r="B398" s="85">
        <v>2024</v>
      </c>
      <c r="C398" s="85">
        <v>891780111</v>
      </c>
      <c r="D398" s="86" t="s">
        <v>64</v>
      </c>
      <c r="E398" s="44" t="s">
        <v>5422</v>
      </c>
      <c r="F398" s="54" t="s">
        <v>5421</v>
      </c>
      <c r="G398" s="196">
        <v>0</v>
      </c>
      <c r="H398" s="88" t="s">
        <v>72</v>
      </c>
      <c r="I398" s="86" t="s">
        <v>65</v>
      </c>
      <c r="J398" s="43" t="s">
        <v>5420</v>
      </c>
      <c r="K398" s="43">
        <v>11167000</v>
      </c>
      <c r="L398" s="85" t="s">
        <v>67</v>
      </c>
      <c r="M398" s="43" t="s">
        <v>5419</v>
      </c>
      <c r="N398" s="43">
        <v>1082893812</v>
      </c>
      <c r="O398" s="91">
        <v>14</v>
      </c>
      <c r="P398" s="284">
        <v>45302</v>
      </c>
      <c r="Q398" s="43">
        <v>2126349000</v>
      </c>
      <c r="R398" s="284">
        <v>45331</v>
      </c>
      <c r="S398" s="43">
        <v>11167000</v>
      </c>
      <c r="T398" s="88" t="s">
        <v>203</v>
      </c>
      <c r="U398" s="43">
        <v>85152695</v>
      </c>
      <c r="V398" s="43" t="s">
        <v>4147</v>
      </c>
      <c r="W398" s="284">
        <v>45331</v>
      </c>
      <c r="X398" s="284">
        <v>45331</v>
      </c>
      <c r="Y398" s="94" t="s">
        <v>74</v>
      </c>
      <c r="Z398" s="138">
        <v>45457</v>
      </c>
      <c r="AA398" s="54">
        <f t="shared" si="30"/>
        <v>126</v>
      </c>
      <c r="AB398" s="87">
        <v>0</v>
      </c>
      <c r="AC398" s="286">
        <v>0</v>
      </c>
      <c r="AD398" s="87">
        <v>0</v>
      </c>
      <c r="AE398" s="140" t="s">
        <v>74</v>
      </c>
      <c r="AF398" s="54">
        <f t="shared" si="31"/>
        <v>0</v>
      </c>
      <c r="AG398" s="87">
        <v>0</v>
      </c>
      <c r="AH398" s="87">
        <v>0</v>
      </c>
      <c r="AI398" s="140" t="s">
        <v>74</v>
      </c>
      <c r="AJ398" s="88">
        <v>0</v>
      </c>
      <c r="AK398" s="92" t="s">
        <v>74</v>
      </c>
      <c r="AL398" s="92" t="s">
        <v>74</v>
      </c>
      <c r="AM398" s="54">
        <f t="shared" si="32"/>
        <v>0</v>
      </c>
      <c r="AN398" s="54">
        <f>+K398+AC398-AH398</f>
        <v>11167000</v>
      </c>
      <c r="AO398" s="88" t="s">
        <v>66</v>
      </c>
      <c r="AP398" s="43">
        <v>11167000</v>
      </c>
      <c r="AQ398" s="88" t="s">
        <v>85</v>
      </c>
      <c r="AR398" s="87">
        <v>0</v>
      </c>
      <c r="AS398" s="96" t="s">
        <v>74</v>
      </c>
      <c r="AT398" s="282">
        <v>7500000</v>
      </c>
      <c r="AU398" s="98">
        <f t="shared" si="33"/>
        <v>3667000</v>
      </c>
      <c r="AV398" s="241">
        <f t="shared" si="34"/>
        <v>0.67162174263454821</v>
      </c>
      <c r="AW398" s="140" t="s">
        <v>74</v>
      </c>
      <c r="AX398" s="88" t="s">
        <v>86</v>
      </c>
      <c r="AY398" s="43" t="s">
        <v>5418</v>
      </c>
      <c r="AZ398" s="85" t="s">
        <v>66</v>
      </c>
      <c r="BA398" s="85" t="s">
        <v>66</v>
      </c>
    </row>
    <row r="399" spans="2:53" x14ac:dyDescent="0.25">
      <c r="B399" s="85">
        <v>2024</v>
      </c>
      <c r="C399" s="85">
        <v>891780111</v>
      </c>
      <c r="D399" s="86" t="s">
        <v>64</v>
      </c>
      <c r="E399" s="44" t="s">
        <v>5417</v>
      </c>
      <c r="F399" s="54" t="s">
        <v>5416</v>
      </c>
      <c r="G399" s="196">
        <v>0</v>
      </c>
      <c r="H399" s="88" t="s">
        <v>72</v>
      </c>
      <c r="I399" s="86" t="s">
        <v>65</v>
      </c>
      <c r="J399" s="43" t="s">
        <v>5415</v>
      </c>
      <c r="K399" s="43">
        <v>9380000</v>
      </c>
      <c r="L399" s="85" t="s">
        <v>67</v>
      </c>
      <c r="M399" s="43" t="s">
        <v>5414</v>
      </c>
      <c r="N399" s="43">
        <v>57428677</v>
      </c>
      <c r="O399" s="91">
        <v>14</v>
      </c>
      <c r="P399" s="284">
        <v>45302</v>
      </c>
      <c r="Q399" s="43">
        <v>2126349000</v>
      </c>
      <c r="R399" s="284">
        <v>45331</v>
      </c>
      <c r="S399" s="43">
        <v>9380000</v>
      </c>
      <c r="T399" s="88" t="s">
        <v>203</v>
      </c>
      <c r="U399" s="43">
        <v>45507423</v>
      </c>
      <c r="V399" s="43" t="s">
        <v>5000</v>
      </c>
      <c r="W399" s="284">
        <v>45331</v>
      </c>
      <c r="X399" s="284">
        <v>45331</v>
      </c>
      <c r="Y399" s="94" t="s">
        <v>74</v>
      </c>
      <c r="Z399" s="138">
        <v>45457</v>
      </c>
      <c r="AA399" s="54">
        <f t="shared" si="30"/>
        <v>126</v>
      </c>
      <c r="AB399" s="87">
        <v>0</v>
      </c>
      <c r="AC399" s="286">
        <v>0</v>
      </c>
      <c r="AD399" s="87">
        <v>0</v>
      </c>
      <c r="AE399" s="140" t="s">
        <v>74</v>
      </c>
      <c r="AF399" s="54">
        <f t="shared" si="31"/>
        <v>0</v>
      </c>
      <c r="AG399" s="87">
        <v>0</v>
      </c>
      <c r="AH399" s="87">
        <v>0</v>
      </c>
      <c r="AI399" s="140" t="s">
        <v>74</v>
      </c>
      <c r="AJ399" s="88">
        <v>0</v>
      </c>
      <c r="AK399" s="92" t="s">
        <v>74</v>
      </c>
      <c r="AL399" s="92" t="s">
        <v>74</v>
      </c>
      <c r="AM399" s="54">
        <f t="shared" si="32"/>
        <v>0</v>
      </c>
      <c r="AN399" s="54">
        <f>+K399+AC399-AH399</f>
        <v>9380000</v>
      </c>
      <c r="AO399" s="88" t="s">
        <v>66</v>
      </c>
      <c r="AP399" s="43">
        <v>9380000</v>
      </c>
      <c r="AQ399" s="88" t="s">
        <v>85</v>
      </c>
      <c r="AR399" s="87">
        <v>0</v>
      </c>
      <c r="AS399" s="96" t="s">
        <v>74</v>
      </c>
      <c r="AT399" s="282">
        <v>4200000</v>
      </c>
      <c r="AU399" s="98">
        <f t="shared" si="33"/>
        <v>5180000</v>
      </c>
      <c r="AV399" s="241">
        <f t="shared" si="34"/>
        <v>0.44776119402985076</v>
      </c>
      <c r="AW399" s="140" t="s">
        <v>74</v>
      </c>
      <c r="AX399" s="88" t="s">
        <v>86</v>
      </c>
      <c r="AY399" s="43" t="s">
        <v>5413</v>
      </c>
      <c r="AZ399" s="85" t="s">
        <v>66</v>
      </c>
      <c r="BA399" s="85" t="s">
        <v>66</v>
      </c>
    </row>
    <row r="400" spans="2:53" x14ac:dyDescent="0.25">
      <c r="B400" s="85">
        <v>2024</v>
      </c>
      <c r="C400" s="85">
        <v>891780111</v>
      </c>
      <c r="D400" s="86" t="s">
        <v>64</v>
      </c>
      <c r="E400" s="44" t="s">
        <v>5412</v>
      </c>
      <c r="F400" s="54" t="s">
        <v>5411</v>
      </c>
      <c r="G400" s="196">
        <v>0</v>
      </c>
      <c r="H400" s="88" t="s">
        <v>72</v>
      </c>
      <c r="I400" s="86" t="s">
        <v>65</v>
      </c>
      <c r="J400" s="43" t="s">
        <v>5410</v>
      </c>
      <c r="K400" s="43">
        <v>14740000</v>
      </c>
      <c r="L400" s="85" t="s">
        <v>67</v>
      </c>
      <c r="M400" s="43" t="s">
        <v>526</v>
      </c>
      <c r="N400" s="43">
        <v>36697703</v>
      </c>
      <c r="O400" s="91">
        <v>13</v>
      </c>
      <c r="P400" s="140">
        <v>45302</v>
      </c>
      <c r="Q400" s="87">
        <v>4518689382</v>
      </c>
      <c r="R400" s="284">
        <v>45331</v>
      </c>
      <c r="S400" s="43">
        <v>14740000</v>
      </c>
      <c r="T400" s="88" t="s">
        <v>203</v>
      </c>
      <c r="U400" s="43">
        <v>45507423</v>
      </c>
      <c r="V400" s="43" t="s">
        <v>5000</v>
      </c>
      <c r="W400" s="284">
        <v>45331</v>
      </c>
      <c r="X400" s="284">
        <v>45331</v>
      </c>
      <c r="Y400" s="94" t="s">
        <v>74</v>
      </c>
      <c r="Z400" s="138">
        <v>45457</v>
      </c>
      <c r="AA400" s="54">
        <f t="shared" si="30"/>
        <v>126</v>
      </c>
      <c r="AB400" s="87">
        <v>0</v>
      </c>
      <c r="AC400" s="286">
        <v>0</v>
      </c>
      <c r="AD400" s="87">
        <v>0</v>
      </c>
      <c r="AE400" s="140" t="s">
        <v>74</v>
      </c>
      <c r="AF400" s="54">
        <f t="shared" si="31"/>
        <v>0</v>
      </c>
      <c r="AG400" s="87">
        <v>0</v>
      </c>
      <c r="AH400" s="87">
        <v>0</v>
      </c>
      <c r="AI400" s="140" t="s">
        <v>74</v>
      </c>
      <c r="AJ400" s="88">
        <v>0</v>
      </c>
      <c r="AK400" s="92" t="s">
        <v>74</v>
      </c>
      <c r="AL400" s="92" t="s">
        <v>74</v>
      </c>
      <c r="AM400" s="54">
        <f t="shared" si="32"/>
        <v>0</v>
      </c>
      <c r="AN400" s="54">
        <f>+K400+AC400-AH400</f>
        <v>14740000</v>
      </c>
      <c r="AO400" s="88" t="s">
        <v>66</v>
      </c>
      <c r="AP400" s="43">
        <v>14740000</v>
      </c>
      <c r="AQ400" s="88" t="s">
        <v>85</v>
      </c>
      <c r="AR400" s="87">
        <v>0</v>
      </c>
      <c r="AS400" s="96" t="s">
        <v>74</v>
      </c>
      <c r="AT400" s="282">
        <v>9900000</v>
      </c>
      <c r="AU400" s="98">
        <f t="shared" si="33"/>
        <v>4840000</v>
      </c>
      <c r="AV400" s="241">
        <f t="shared" si="34"/>
        <v>0.67164179104477617</v>
      </c>
      <c r="AW400" s="140" t="s">
        <v>74</v>
      </c>
      <c r="AX400" s="88" t="s">
        <v>86</v>
      </c>
      <c r="AY400" s="43" t="s">
        <v>5409</v>
      </c>
      <c r="AZ400" s="85" t="s">
        <v>66</v>
      </c>
      <c r="BA400" s="85" t="s">
        <v>66</v>
      </c>
    </row>
    <row r="401" spans="2:53" x14ac:dyDescent="0.25">
      <c r="B401" s="85">
        <v>2024</v>
      </c>
      <c r="C401" s="85">
        <v>891780111</v>
      </c>
      <c r="D401" s="86" t="s">
        <v>64</v>
      </c>
      <c r="E401" s="44" t="s">
        <v>5408</v>
      </c>
      <c r="F401" s="54" t="s">
        <v>5407</v>
      </c>
      <c r="G401" s="196">
        <v>0</v>
      </c>
      <c r="H401" s="88" t="s">
        <v>72</v>
      </c>
      <c r="I401" s="86" t="s">
        <v>65</v>
      </c>
      <c r="J401" s="43" t="s">
        <v>5406</v>
      </c>
      <c r="K401" s="43">
        <v>17050000</v>
      </c>
      <c r="L401" s="85" t="s">
        <v>67</v>
      </c>
      <c r="M401" s="43" t="s">
        <v>5405</v>
      </c>
      <c r="N401" s="43">
        <v>1082986157</v>
      </c>
      <c r="O401" s="91">
        <v>13</v>
      </c>
      <c r="P401" s="140">
        <v>45302</v>
      </c>
      <c r="Q401" s="87">
        <v>4518689382</v>
      </c>
      <c r="R401" s="284">
        <v>45331</v>
      </c>
      <c r="S401" s="43">
        <v>17050000</v>
      </c>
      <c r="T401" s="88" t="s">
        <v>203</v>
      </c>
      <c r="U401" s="43">
        <v>7634885</v>
      </c>
      <c r="V401" s="43" t="s">
        <v>1138</v>
      </c>
      <c r="W401" s="284">
        <v>45331</v>
      </c>
      <c r="X401" s="284">
        <v>45331</v>
      </c>
      <c r="Y401" s="94" t="s">
        <v>74</v>
      </c>
      <c r="Z401" s="138">
        <v>45457</v>
      </c>
      <c r="AA401" s="54">
        <f t="shared" si="30"/>
        <v>126</v>
      </c>
      <c r="AB401" s="87">
        <v>0</v>
      </c>
      <c r="AC401" s="286">
        <v>0</v>
      </c>
      <c r="AD401" s="87">
        <v>0</v>
      </c>
      <c r="AE401" s="140" t="s">
        <v>74</v>
      </c>
      <c r="AF401" s="54">
        <f t="shared" si="31"/>
        <v>0</v>
      </c>
      <c r="AG401" s="87">
        <v>0</v>
      </c>
      <c r="AH401" s="87">
        <v>0</v>
      </c>
      <c r="AI401" s="140" t="s">
        <v>74</v>
      </c>
      <c r="AJ401" s="88">
        <v>0</v>
      </c>
      <c r="AK401" s="92" t="s">
        <v>74</v>
      </c>
      <c r="AL401" s="92" t="s">
        <v>74</v>
      </c>
      <c r="AM401" s="54">
        <f t="shared" si="32"/>
        <v>0</v>
      </c>
      <c r="AN401" s="54">
        <f>+K401+AC401-AH401</f>
        <v>17050000</v>
      </c>
      <c r="AO401" s="88" t="s">
        <v>66</v>
      </c>
      <c r="AP401" s="43">
        <v>17050000</v>
      </c>
      <c r="AQ401" s="88" t="s">
        <v>85</v>
      </c>
      <c r="AR401" s="87">
        <v>0</v>
      </c>
      <c r="AS401" s="96" t="s">
        <v>74</v>
      </c>
      <c r="AT401" s="282">
        <v>11990000</v>
      </c>
      <c r="AU401" s="98">
        <f t="shared" si="33"/>
        <v>5060000</v>
      </c>
      <c r="AV401" s="241">
        <f t="shared" si="34"/>
        <v>0.70322580645161292</v>
      </c>
      <c r="AW401" s="140" t="s">
        <v>74</v>
      </c>
      <c r="AX401" s="88" t="s">
        <v>86</v>
      </c>
      <c r="AY401" s="43" t="s">
        <v>5404</v>
      </c>
      <c r="AZ401" s="85" t="s">
        <v>66</v>
      </c>
      <c r="BA401" s="85" t="s">
        <v>66</v>
      </c>
    </row>
    <row r="402" spans="2:53" x14ac:dyDescent="0.25">
      <c r="B402" s="85">
        <v>2024</v>
      </c>
      <c r="C402" s="85">
        <v>891780111</v>
      </c>
      <c r="D402" s="86" t="s">
        <v>64</v>
      </c>
      <c r="E402" s="44" t="s">
        <v>5403</v>
      </c>
      <c r="F402" s="54" t="s">
        <v>5402</v>
      </c>
      <c r="G402" s="196">
        <v>0</v>
      </c>
      <c r="H402" s="88" t="s">
        <v>72</v>
      </c>
      <c r="I402" s="86" t="s">
        <v>65</v>
      </c>
      <c r="J402" s="43" t="s">
        <v>5401</v>
      </c>
      <c r="K402" s="43">
        <v>14850000</v>
      </c>
      <c r="L402" s="85" t="s">
        <v>67</v>
      </c>
      <c r="M402" s="43" t="s">
        <v>5400</v>
      </c>
      <c r="N402" s="43">
        <v>7140330</v>
      </c>
      <c r="O402" s="91">
        <v>13</v>
      </c>
      <c r="P402" s="140">
        <v>45302</v>
      </c>
      <c r="Q402" s="87">
        <v>4518689382</v>
      </c>
      <c r="R402" s="284">
        <v>45331</v>
      </c>
      <c r="S402" s="43">
        <v>14850000</v>
      </c>
      <c r="T402" s="88" t="s">
        <v>203</v>
      </c>
      <c r="U402" s="43">
        <v>57435262</v>
      </c>
      <c r="V402" s="43" t="s">
        <v>4316</v>
      </c>
      <c r="W402" s="284">
        <v>45331</v>
      </c>
      <c r="X402" s="284">
        <v>45331</v>
      </c>
      <c r="Y402" s="94" t="s">
        <v>74</v>
      </c>
      <c r="Z402" s="138">
        <v>45457</v>
      </c>
      <c r="AA402" s="54">
        <f t="shared" si="30"/>
        <v>126</v>
      </c>
      <c r="AB402" s="87">
        <v>0</v>
      </c>
      <c r="AC402" s="286">
        <v>0</v>
      </c>
      <c r="AD402" s="87">
        <v>0</v>
      </c>
      <c r="AE402" s="140" t="s">
        <v>74</v>
      </c>
      <c r="AF402" s="54">
        <f t="shared" si="31"/>
        <v>0</v>
      </c>
      <c r="AG402" s="87">
        <v>0</v>
      </c>
      <c r="AH402" s="87">
        <v>0</v>
      </c>
      <c r="AI402" s="140" t="s">
        <v>74</v>
      </c>
      <c r="AJ402" s="88">
        <v>0</v>
      </c>
      <c r="AK402" s="92" t="s">
        <v>74</v>
      </c>
      <c r="AL402" s="92" t="s">
        <v>74</v>
      </c>
      <c r="AM402" s="54">
        <f t="shared" si="32"/>
        <v>0</v>
      </c>
      <c r="AN402" s="54">
        <f>+K402+AC402-AH402</f>
        <v>14850000</v>
      </c>
      <c r="AO402" s="88" t="s">
        <v>66</v>
      </c>
      <c r="AP402" s="43">
        <v>14850000</v>
      </c>
      <c r="AQ402" s="88" t="s">
        <v>85</v>
      </c>
      <c r="AR402" s="87">
        <v>0</v>
      </c>
      <c r="AS402" s="96" t="s">
        <v>74</v>
      </c>
      <c r="AT402" s="282">
        <v>9900000</v>
      </c>
      <c r="AU402" s="98">
        <f t="shared" si="33"/>
        <v>4950000</v>
      </c>
      <c r="AV402" s="241">
        <f t="shared" si="34"/>
        <v>0.66666666666666663</v>
      </c>
      <c r="AW402" s="140" t="s">
        <v>74</v>
      </c>
      <c r="AX402" s="88" t="s">
        <v>86</v>
      </c>
      <c r="AY402" s="43" t="s">
        <v>5399</v>
      </c>
      <c r="AZ402" s="85" t="s">
        <v>66</v>
      </c>
      <c r="BA402" s="85" t="s">
        <v>66</v>
      </c>
    </row>
    <row r="403" spans="2:53" x14ac:dyDescent="0.25">
      <c r="B403" s="85">
        <v>2024</v>
      </c>
      <c r="C403" s="85">
        <v>891780111</v>
      </c>
      <c r="D403" s="86" t="s">
        <v>64</v>
      </c>
      <c r="E403" s="44" t="s">
        <v>5398</v>
      </c>
      <c r="F403" s="54" t="s">
        <v>5397</v>
      </c>
      <c r="G403" s="196">
        <v>0</v>
      </c>
      <c r="H403" s="88" t="s">
        <v>72</v>
      </c>
      <c r="I403" s="86" t="s">
        <v>65</v>
      </c>
      <c r="J403" s="43" t="s">
        <v>5147</v>
      </c>
      <c r="K403" s="43">
        <v>9380000</v>
      </c>
      <c r="L403" s="85" t="s">
        <v>67</v>
      </c>
      <c r="M403" s="43" t="s">
        <v>5396</v>
      </c>
      <c r="N403" s="43">
        <v>1082874612</v>
      </c>
      <c r="O403" s="91">
        <v>14</v>
      </c>
      <c r="P403" s="284">
        <v>45302</v>
      </c>
      <c r="Q403" s="43">
        <v>2126349000</v>
      </c>
      <c r="R403" s="284">
        <v>45331</v>
      </c>
      <c r="S403" s="43">
        <v>9380000</v>
      </c>
      <c r="T403" s="88" t="s">
        <v>203</v>
      </c>
      <c r="U403" s="43">
        <v>45507423</v>
      </c>
      <c r="V403" s="43" t="s">
        <v>5000</v>
      </c>
      <c r="W403" s="284">
        <v>45331</v>
      </c>
      <c r="X403" s="284">
        <v>45331</v>
      </c>
      <c r="Y403" s="94" t="s">
        <v>74</v>
      </c>
      <c r="Z403" s="138">
        <v>45457</v>
      </c>
      <c r="AA403" s="54">
        <f t="shared" si="30"/>
        <v>126</v>
      </c>
      <c r="AB403" s="87">
        <v>0</v>
      </c>
      <c r="AC403" s="286">
        <v>0</v>
      </c>
      <c r="AD403" s="87">
        <v>0</v>
      </c>
      <c r="AE403" s="140" t="s">
        <v>74</v>
      </c>
      <c r="AF403" s="54">
        <f t="shared" si="31"/>
        <v>0</v>
      </c>
      <c r="AG403" s="87">
        <v>0</v>
      </c>
      <c r="AH403" s="87">
        <v>0</v>
      </c>
      <c r="AI403" s="140" t="s">
        <v>74</v>
      </c>
      <c r="AJ403" s="88">
        <v>0</v>
      </c>
      <c r="AK403" s="92" t="s">
        <v>74</v>
      </c>
      <c r="AL403" s="92" t="s">
        <v>74</v>
      </c>
      <c r="AM403" s="54">
        <f t="shared" si="32"/>
        <v>0</v>
      </c>
      <c r="AN403" s="54">
        <f>+K403+AC403-AH403</f>
        <v>9380000</v>
      </c>
      <c r="AO403" s="88" t="s">
        <v>66</v>
      </c>
      <c r="AP403" s="43">
        <v>9380000</v>
      </c>
      <c r="AQ403" s="88" t="s">
        <v>85</v>
      </c>
      <c r="AR403" s="87">
        <v>0</v>
      </c>
      <c r="AS403" s="96" t="s">
        <v>74</v>
      </c>
      <c r="AT403" s="282">
        <v>6300000</v>
      </c>
      <c r="AU403" s="98">
        <f t="shared" si="33"/>
        <v>3080000</v>
      </c>
      <c r="AV403" s="241">
        <f t="shared" si="34"/>
        <v>0.67164179104477617</v>
      </c>
      <c r="AW403" s="140" t="s">
        <v>74</v>
      </c>
      <c r="AX403" s="88" t="s">
        <v>86</v>
      </c>
      <c r="AY403" s="43" t="s">
        <v>5395</v>
      </c>
      <c r="AZ403" s="85" t="s">
        <v>66</v>
      </c>
      <c r="BA403" s="85" t="s">
        <v>66</v>
      </c>
    </row>
    <row r="404" spans="2:53" x14ac:dyDescent="0.25">
      <c r="B404" s="85">
        <v>2024</v>
      </c>
      <c r="C404" s="85">
        <v>891780111</v>
      </c>
      <c r="D404" s="86" t="s">
        <v>64</v>
      </c>
      <c r="E404" s="44" t="s">
        <v>5394</v>
      </c>
      <c r="F404" s="54" t="s">
        <v>5393</v>
      </c>
      <c r="G404" s="196">
        <v>0</v>
      </c>
      <c r="H404" s="88" t="s">
        <v>72</v>
      </c>
      <c r="I404" s="86" t="s">
        <v>65</v>
      </c>
      <c r="J404" s="43" t="s">
        <v>5392</v>
      </c>
      <c r="K404" s="43">
        <v>11167000</v>
      </c>
      <c r="L404" s="85" t="s">
        <v>67</v>
      </c>
      <c r="M404" s="43" t="s">
        <v>5391</v>
      </c>
      <c r="N404" s="43">
        <v>84456169</v>
      </c>
      <c r="O404" s="91">
        <v>14</v>
      </c>
      <c r="P404" s="284">
        <v>45302</v>
      </c>
      <c r="Q404" s="43">
        <v>2126349000</v>
      </c>
      <c r="R404" s="284">
        <v>45331</v>
      </c>
      <c r="S404" s="43">
        <v>11167000</v>
      </c>
      <c r="T404" s="88" t="s">
        <v>203</v>
      </c>
      <c r="U404" s="43">
        <v>45507423</v>
      </c>
      <c r="V404" s="43" t="s">
        <v>5000</v>
      </c>
      <c r="W404" s="284">
        <v>45331</v>
      </c>
      <c r="X404" s="284">
        <v>45331</v>
      </c>
      <c r="Y404" s="94" t="s">
        <v>74</v>
      </c>
      <c r="Z404" s="138">
        <v>45457</v>
      </c>
      <c r="AA404" s="54">
        <f t="shared" si="30"/>
        <v>126</v>
      </c>
      <c r="AB404" s="87">
        <v>0</v>
      </c>
      <c r="AC404" s="286">
        <v>0</v>
      </c>
      <c r="AD404" s="87">
        <v>0</v>
      </c>
      <c r="AE404" s="140" t="s">
        <v>74</v>
      </c>
      <c r="AF404" s="54">
        <f t="shared" si="31"/>
        <v>0</v>
      </c>
      <c r="AG404" s="87">
        <v>0</v>
      </c>
      <c r="AH404" s="87">
        <v>0</v>
      </c>
      <c r="AI404" s="140" t="s">
        <v>74</v>
      </c>
      <c r="AJ404" s="88">
        <v>0</v>
      </c>
      <c r="AK404" s="92" t="s">
        <v>74</v>
      </c>
      <c r="AL404" s="92" t="s">
        <v>74</v>
      </c>
      <c r="AM404" s="54">
        <f t="shared" si="32"/>
        <v>0</v>
      </c>
      <c r="AN404" s="54">
        <f>+K404+AC404-AH404</f>
        <v>11167000</v>
      </c>
      <c r="AO404" s="88" t="s">
        <v>66</v>
      </c>
      <c r="AP404" s="43">
        <v>11167000</v>
      </c>
      <c r="AQ404" s="88" t="s">
        <v>85</v>
      </c>
      <c r="AR404" s="87">
        <v>0</v>
      </c>
      <c r="AS404" s="96" t="s">
        <v>74</v>
      </c>
      <c r="AT404" s="282">
        <v>7500000</v>
      </c>
      <c r="AU404" s="98">
        <f t="shared" si="33"/>
        <v>3667000</v>
      </c>
      <c r="AV404" s="241">
        <f t="shared" si="34"/>
        <v>0.67162174263454821</v>
      </c>
      <c r="AW404" s="140" t="s">
        <v>74</v>
      </c>
      <c r="AX404" s="88" t="s">
        <v>86</v>
      </c>
      <c r="AY404" s="43" t="s">
        <v>5390</v>
      </c>
      <c r="AZ404" s="85" t="s">
        <v>66</v>
      </c>
      <c r="BA404" s="85" t="s">
        <v>66</v>
      </c>
    </row>
    <row r="405" spans="2:53" x14ac:dyDescent="0.25">
      <c r="B405" s="85">
        <v>2024</v>
      </c>
      <c r="C405" s="85">
        <v>891780111</v>
      </c>
      <c r="D405" s="86" t="s">
        <v>64</v>
      </c>
      <c r="E405" s="44" t="s">
        <v>5389</v>
      </c>
      <c r="F405" s="54" t="s">
        <v>5388</v>
      </c>
      <c r="G405" s="196">
        <v>0</v>
      </c>
      <c r="H405" s="88" t="s">
        <v>72</v>
      </c>
      <c r="I405" s="86" t="s">
        <v>65</v>
      </c>
      <c r="J405" s="43" t="s">
        <v>5387</v>
      </c>
      <c r="K405" s="43">
        <v>9380000</v>
      </c>
      <c r="L405" s="85" t="s">
        <v>67</v>
      </c>
      <c r="M405" s="43" t="s">
        <v>5386</v>
      </c>
      <c r="N405" s="43">
        <v>1129534741</v>
      </c>
      <c r="O405" s="91">
        <v>14</v>
      </c>
      <c r="P405" s="284">
        <v>45302</v>
      </c>
      <c r="Q405" s="43">
        <v>2126349000</v>
      </c>
      <c r="R405" s="284">
        <v>45331</v>
      </c>
      <c r="S405" s="43">
        <v>9380000</v>
      </c>
      <c r="T405" s="88" t="s">
        <v>203</v>
      </c>
      <c r="U405" s="43">
        <v>45507423</v>
      </c>
      <c r="V405" s="43" t="s">
        <v>5000</v>
      </c>
      <c r="W405" s="284">
        <v>45331</v>
      </c>
      <c r="X405" s="284">
        <v>45331</v>
      </c>
      <c r="Y405" s="94" t="s">
        <v>74</v>
      </c>
      <c r="Z405" s="138">
        <v>45457</v>
      </c>
      <c r="AA405" s="54">
        <f t="shared" si="30"/>
        <v>126</v>
      </c>
      <c r="AB405" s="87">
        <v>0</v>
      </c>
      <c r="AC405" s="286">
        <v>0</v>
      </c>
      <c r="AD405" s="87">
        <v>0</v>
      </c>
      <c r="AE405" s="140" t="s">
        <v>74</v>
      </c>
      <c r="AF405" s="54">
        <f t="shared" si="31"/>
        <v>0</v>
      </c>
      <c r="AG405" s="87">
        <v>0</v>
      </c>
      <c r="AH405" s="87">
        <v>0</v>
      </c>
      <c r="AI405" s="140" t="s">
        <v>74</v>
      </c>
      <c r="AJ405" s="88">
        <v>0</v>
      </c>
      <c r="AK405" s="92" t="s">
        <v>74</v>
      </c>
      <c r="AL405" s="92" t="s">
        <v>74</v>
      </c>
      <c r="AM405" s="54">
        <f t="shared" si="32"/>
        <v>0</v>
      </c>
      <c r="AN405" s="54">
        <f>+K405+AC405-AH405</f>
        <v>9380000</v>
      </c>
      <c r="AO405" s="88" t="s">
        <v>66</v>
      </c>
      <c r="AP405" s="43">
        <v>9380000</v>
      </c>
      <c r="AQ405" s="88" t="s">
        <v>85</v>
      </c>
      <c r="AR405" s="87">
        <v>0</v>
      </c>
      <c r="AS405" s="96" t="s">
        <v>74</v>
      </c>
      <c r="AT405" s="282">
        <v>6300000</v>
      </c>
      <c r="AU405" s="98">
        <f t="shared" si="33"/>
        <v>3080000</v>
      </c>
      <c r="AV405" s="241">
        <f t="shared" si="34"/>
        <v>0.67164179104477617</v>
      </c>
      <c r="AW405" s="140" t="s">
        <v>74</v>
      </c>
      <c r="AX405" s="88" t="s">
        <v>86</v>
      </c>
      <c r="AY405" s="43" t="s">
        <v>5385</v>
      </c>
      <c r="AZ405" s="85" t="s">
        <v>66</v>
      </c>
      <c r="BA405" s="85" t="s">
        <v>66</v>
      </c>
    </row>
    <row r="406" spans="2:53" x14ac:dyDescent="0.25">
      <c r="B406" s="85">
        <v>2024</v>
      </c>
      <c r="C406" s="85">
        <v>891780111</v>
      </c>
      <c r="D406" s="86" t="s">
        <v>64</v>
      </c>
      <c r="E406" s="44" t="s">
        <v>5384</v>
      </c>
      <c r="F406" s="54" t="s">
        <v>5383</v>
      </c>
      <c r="G406" s="196">
        <v>0</v>
      </c>
      <c r="H406" s="88" t="s">
        <v>72</v>
      </c>
      <c r="I406" s="86" t="s">
        <v>65</v>
      </c>
      <c r="J406" s="43" t="s">
        <v>5147</v>
      </c>
      <c r="K406" s="43">
        <v>9380000</v>
      </c>
      <c r="L406" s="85" t="s">
        <v>67</v>
      </c>
      <c r="M406" s="43" t="s">
        <v>5382</v>
      </c>
      <c r="N406" s="43">
        <v>57437742</v>
      </c>
      <c r="O406" s="91">
        <v>14</v>
      </c>
      <c r="P406" s="284">
        <v>45302</v>
      </c>
      <c r="Q406" s="43">
        <v>2126349000</v>
      </c>
      <c r="R406" s="284">
        <v>45331</v>
      </c>
      <c r="S406" s="43">
        <v>9380000</v>
      </c>
      <c r="T406" s="88" t="s">
        <v>203</v>
      </c>
      <c r="U406" s="43">
        <v>45507423</v>
      </c>
      <c r="V406" s="43" t="s">
        <v>5000</v>
      </c>
      <c r="W406" s="284">
        <v>45331</v>
      </c>
      <c r="X406" s="284">
        <v>45331</v>
      </c>
      <c r="Y406" s="94" t="s">
        <v>74</v>
      </c>
      <c r="Z406" s="138">
        <v>45457</v>
      </c>
      <c r="AA406" s="54">
        <f t="shared" si="30"/>
        <v>126</v>
      </c>
      <c r="AB406" s="87">
        <v>0</v>
      </c>
      <c r="AC406" s="286">
        <v>0</v>
      </c>
      <c r="AD406" s="87">
        <v>0</v>
      </c>
      <c r="AE406" s="140" t="s">
        <v>74</v>
      </c>
      <c r="AF406" s="54">
        <f t="shared" si="31"/>
        <v>0</v>
      </c>
      <c r="AG406" s="87">
        <v>0</v>
      </c>
      <c r="AH406" s="87">
        <v>0</v>
      </c>
      <c r="AI406" s="140" t="s">
        <v>74</v>
      </c>
      <c r="AJ406" s="88">
        <v>0</v>
      </c>
      <c r="AK406" s="92" t="s">
        <v>74</v>
      </c>
      <c r="AL406" s="92" t="s">
        <v>74</v>
      </c>
      <c r="AM406" s="54">
        <f t="shared" si="32"/>
        <v>0</v>
      </c>
      <c r="AN406" s="54">
        <f>+K406+AC406-AH406</f>
        <v>9380000</v>
      </c>
      <c r="AO406" s="88" t="s">
        <v>66</v>
      </c>
      <c r="AP406" s="43">
        <v>9380000</v>
      </c>
      <c r="AQ406" s="88" t="s">
        <v>85</v>
      </c>
      <c r="AR406" s="87">
        <v>0</v>
      </c>
      <c r="AS406" s="96" t="s">
        <v>74</v>
      </c>
      <c r="AT406" s="282">
        <v>6300000</v>
      </c>
      <c r="AU406" s="98">
        <f t="shared" si="33"/>
        <v>3080000</v>
      </c>
      <c r="AV406" s="241">
        <f t="shared" si="34"/>
        <v>0.67164179104477617</v>
      </c>
      <c r="AW406" s="140" t="s">
        <v>74</v>
      </c>
      <c r="AX406" s="88" t="s">
        <v>86</v>
      </c>
      <c r="AY406" s="43" t="s">
        <v>5381</v>
      </c>
      <c r="AZ406" s="85" t="s">
        <v>66</v>
      </c>
      <c r="BA406" s="85" t="s">
        <v>66</v>
      </c>
    </row>
    <row r="407" spans="2:53" x14ac:dyDescent="0.25">
      <c r="B407" s="85">
        <v>2024</v>
      </c>
      <c r="C407" s="85">
        <v>891780111</v>
      </c>
      <c r="D407" s="86" t="s">
        <v>64</v>
      </c>
      <c r="E407" s="44" t="s">
        <v>5380</v>
      </c>
      <c r="F407" s="54" t="s">
        <v>5379</v>
      </c>
      <c r="G407" s="196">
        <v>0</v>
      </c>
      <c r="H407" s="88" t="s">
        <v>72</v>
      </c>
      <c r="I407" s="86" t="s">
        <v>65</v>
      </c>
      <c r="J407" s="43" t="s">
        <v>5147</v>
      </c>
      <c r="K407" s="43">
        <v>9380000</v>
      </c>
      <c r="L407" s="85" t="s">
        <v>67</v>
      </c>
      <c r="M407" s="43" t="s">
        <v>5378</v>
      </c>
      <c r="N407" s="43">
        <v>1085227404</v>
      </c>
      <c r="O407" s="91">
        <v>14</v>
      </c>
      <c r="P407" s="284">
        <v>45302</v>
      </c>
      <c r="Q407" s="43">
        <v>2126349000</v>
      </c>
      <c r="R407" s="284">
        <v>45331</v>
      </c>
      <c r="S407" s="43">
        <v>9380000</v>
      </c>
      <c r="T407" s="88" t="s">
        <v>203</v>
      </c>
      <c r="U407" s="43">
        <v>45507423</v>
      </c>
      <c r="V407" s="43" t="s">
        <v>5000</v>
      </c>
      <c r="W407" s="284">
        <v>45331</v>
      </c>
      <c r="X407" s="284">
        <v>45331</v>
      </c>
      <c r="Y407" s="94" t="s">
        <v>74</v>
      </c>
      <c r="Z407" s="138">
        <v>45457</v>
      </c>
      <c r="AA407" s="54">
        <f t="shared" si="30"/>
        <v>126</v>
      </c>
      <c r="AB407" s="87">
        <v>0</v>
      </c>
      <c r="AC407" s="286">
        <v>0</v>
      </c>
      <c r="AD407" s="87">
        <v>0</v>
      </c>
      <c r="AE407" s="140" t="s">
        <v>74</v>
      </c>
      <c r="AF407" s="54">
        <f t="shared" si="31"/>
        <v>0</v>
      </c>
      <c r="AG407" s="87">
        <v>0</v>
      </c>
      <c r="AH407" s="87">
        <v>0</v>
      </c>
      <c r="AI407" s="140" t="s">
        <v>74</v>
      </c>
      <c r="AJ407" s="88">
        <v>0</v>
      </c>
      <c r="AK407" s="92" t="s">
        <v>74</v>
      </c>
      <c r="AL407" s="92" t="s">
        <v>74</v>
      </c>
      <c r="AM407" s="54">
        <f t="shared" si="32"/>
        <v>0</v>
      </c>
      <c r="AN407" s="54">
        <f>+K407+AC407-AH407</f>
        <v>9380000</v>
      </c>
      <c r="AO407" s="88" t="s">
        <v>66</v>
      </c>
      <c r="AP407" s="43">
        <v>9380000</v>
      </c>
      <c r="AQ407" s="88" t="s">
        <v>85</v>
      </c>
      <c r="AR407" s="87">
        <v>0</v>
      </c>
      <c r="AS407" s="96" t="s">
        <v>74</v>
      </c>
      <c r="AT407" s="282">
        <v>6300000</v>
      </c>
      <c r="AU407" s="98">
        <f t="shared" si="33"/>
        <v>3080000</v>
      </c>
      <c r="AV407" s="241">
        <f t="shared" si="34"/>
        <v>0.67164179104477617</v>
      </c>
      <c r="AW407" s="140" t="s">
        <v>74</v>
      </c>
      <c r="AX407" s="88" t="s">
        <v>86</v>
      </c>
      <c r="AY407" s="43" t="s">
        <v>5377</v>
      </c>
      <c r="AZ407" s="85" t="s">
        <v>66</v>
      </c>
      <c r="BA407" s="85" t="s">
        <v>66</v>
      </c>
    </row>
    <row r="408" spans="2:53" x14ac:dyDescent="0.25">
      <c r="B408" s="85">
        <v>2024</v>
      </c>
      <c r="C408" s="85">
        <v>891780111</v>
      </c>
      <c r="D408" s="86" t="s">
        <v>64</v>
      </c>
      <c r="E408" s="44" t="s">
        <v>5376</v>
      </c>
      <c r="F408" s="54" t="s">
        <v>5375</v>
      </c>
      <c r="G408" s="196">
        <v>0</v>
      </c>
      <c r="H408" s="88" t="s">
        <v>72</v>
      </c>
      <c r="I408" s="86" t="s">
        <v>2705</v>
      </c>
      <c r="J408" s="43" t="s">
        <v>5374</v>
      </c>
      <c r="K408" s="43">
        <v>13400000</v>
      </c>
      <c r="L408" s="85" t="s">
        <v>67</v>
      </c>
      <c r="M408" s="43" t="s">
        <v>5373</v>
      </c>
      <c r="N408" s="43">
        <v>1082976463</v>
      </c>
      <c r="O408" s="91">
        <v>314</v>
      </c>
      <c r="P408" s="284">
        <v>45330</v>
      </c>
      <c r="Q408" s="43">
        <v>84420000</v>
      </c>
      <c r="R408" s="284">
        <v>45331</v>
      </c>
      <c r="S408" s="43">
        <v>13400000</v>
      </c>
      <c r="T408" s="88" t="s">
        <v>203</v>
      </c>
      <c r="U408" s="43">
        <v>72175281</v>
      </c>
      <c r="V408" s="43" t="s">
        <v>1822</v>
      </c>
      <c r="W408" s="284">
        <v>45331</v>
      </c>
      <c r="X408" s="284">
        <v>45331</v>
      </c>
      <c r="Y408" s="94" t="s">
        <v>74</v>
      </c>
      <c r="Z408" s="138">
        <v>45457</v>
      </c>
      <c r="AA408" s="54">
        <f t="shared" si="30"/>
        <v>126</v>
      </c>
      <c r="AB408" s="87">
        <v>0</v>
      </c>
      <c r="AC408" s="286">
        <v>0</v>
      </c>
      <c r="AD408" s="87">
        <v>0</v>
      </c>
      <c r="AE408" s="140" t="s">
        <v>74</v>
      </c>
      <c r="AF408" s="54">
        <f t="shared" si="31"/>
        <v>0</v>
      </c>
      <c r="AG408" s="87">
        <v>0</v>
      </c>
      <c r="AH408" s="87">
        <v>0</v>
      </c>
      <c r="AI408" s="140" t="s">
        <v>74</v>
      </c>
      <c r="AJ408" s="88">
        <v>0</v>
      </c>
      <c r="AK408" s="92" t="s">
        <v>74</v>
      </c>
      <c r="AL408" s="92" t="s">
        <v>74</v>
      </c>
      <c r="AM408" s="54">
        <f t="shared" si="32"/>
        <v>0</v>
      </c>
      <c r="AN408" s="54">
        <f>+K408+AC408-AH408</f>
        <v>13400000</v>
      </c>
      <c r="AO408" s="88" t="s">
        <v>66</v>
      </c>
      <c r="AP408" s="43">
        <v>13400000</v>
      </c>
      <c r="AQ408" s="88" t="s">
        <v>85</v>
      </c>
      <c r="AR408" s="87">
        <v>0</v>
      </c>
      <c r="AS408" s="96" t="s">
        <v>74</v>
      </c>
      <c r="AT408" s="282">
        <v>9000000</v>
      </c>
      <c r="AU408" s="98">
        <f t="shared" si="33"/>
        <v>4400000</v>
      </c>
      <c r="AV408" s="241">
        <f t="shared" si="34"/>
        <v>0.67164179104477617</v>
      </c>
      <c r="AW408" s="140" t="s">
        <v>74</v>
      </c>
      <c r="AX408" s="88" t="s">
        <v>86</v>
      </c>
      <c r="AY408" s="43" t="s">
        <v>5372</v>
      </c>
      <c r="AZ408" s="85" t="s">
        <v>66</v>
      </c>
      <c r="BA408" s="85" t="s">
        <v>66</v>
      </c>
    </row>
    <row r="409" spans="2:53" x14ac:dyDescent="0.25">
      <c r="B409" s="85">
        <v>2024</v>
      </c>
      <c r="C409" s="85">
        <v>891780111</v>
      </c>
      <c r="D409" s="86" t="s">
        <v>64</v>
      </c>
      <c r="E409" s="44" t="s">
        <v>5371</v>
      </c>
      <c r="F409" s="54" t="s">
        <v>5370</v>
      </c>
      <c r="G409" s="196">
        <v>0</v>
      </c>
      <c r="H409" s="88" t="s">
        <v>72</v>
      </c>
      <c r="I409" s="86" t="s">
        <v>2705</v>
      </c>
      <c r="J409" s="43" t="s">
        <v>5369</v>
      </c>
      <c r="K409" s="43">
        <v>16080000</v>
      </c>
      <c r="L409" s="85" t="s">
        <v>67</v>
      </c>
      <c r="M409" s="43" t="s">
        <v>5368</v>
      </c>
      <c r="N409" s="43">
        <v>7600549</v>
      </c>
      <c r="O409" s="91">
        <v>314</v>
      </c>
      <c r="P409" s="284">
        <v>45330</v>
      </c>
      <c r="Q409" s="43">
        <v>84420000</v>
      </c>
      <c r="R409" s="284">
        <v>45331</v>
      </c>
      <c r="S409" s="43">
        <v>16080000</v>
      </c>
      <c r="T409" s="88" t="s">
        <v>203</v>
      </c>
      <c r="U409" s="43">
        <v>72175281</v>
      </c>
      <c r="V409" s="43" t="s">
        <v>1822</v>
      </c>
      <c r="W409" s="284">
        <v>45331</v>
      </c>
      <c r="X409" s="284">
        <v>45331</v>
      </c>
      <c r="Y409" s="94" t="s">
        <v>74</v>
      </c>
      <c r="Z409" s="138">
        <v>45457</v>
      </c>
      <c r="AA409" s="54">
        <f t="shared" si="30"/>
        <v>126</v>
      </c>
      <c r="AB409" s="87">
        <v>0</v>
      </c>
      <c r="AC409" s="286">
        <v>0</v>
      </c>
      <c r="AD409" s="87">
        <v>0</v>
      </c>
      <c r="AE409" s="140" t="s">
        <v>74</v>
      </c>
      <c r="AF409" s="54">
        <f t="shared" si="31"/>
        <v>0</v>
      </c>
      <c r="AG409" s="87">
        <v>0</v>
      </c>
      <c r="AH409" s="87">
        <v>0</v>
      </c>
      <c r="AI409" s="140" t="s">
        <v>74</v>
      </c>
      <c r="AJ409" s="88">
        <v>0</v>
      </c>
      <c r="AK409" s="92" t="s">
        <v>74</v>
      </c>
      <c r="AL409" s="92" t="s">
        <v>74</v>
      </c>
      <c r="AM409" s="54">
        <f t="shared" si="32"/>
        <v>0</v>
      </c>
      <c r="AN409" s="54">
        <f>+K409+AC409-AH409</f>
        <v>16080000</v>
      </c>
      <c r="AO409" s="88" t="s">
        <v>66</v>
      </c>
      <c r="AP409" s="43">
        <v>16080000</v>
      </c>
      <c r="AQ409" s="88" t="s">
        <v>85</v>
      </c>
      <c r="AR409" s="87">
        <v>0</v>
      </c>
      <c r="AS409" s="96" t="s">
        <v>74</v>
      </c>
      <c r="AT409" s="282">
        <v>7200000</v>
      </c>
      <c r="AU409" s="98">
        <f t="shared" si="33"/>
        <v>8880000</v>
      </c>
      <c r="AV409" s="241">
        <f t="shared" si="34"/>
        <v>0.44776119402985076</v>
      </c>
      <c r="AW409" s="140" t="s">
        <v>74</v>
      </c>
      <c r="AX409" s="88" t="s">
        <v>86</v>
      </c>
      <c r="AY409" s="43" t="s">
        <v>5367</v>
      </c>
      <c r="AZ409" s="85" t="s">
        <v>66</v>
      </c>
      <c r="BA409" s="85" t="s">
        <v>66</v>
      </c>
    </row>
    <row r="410" spans="2:53" x14ac:dyDescent="0.25">
      <c r="B410" s="85">
        <v>2024</v>
      </c>
      <c r="C410" s="85">
        <v>891780111</v>
      </c>
      <c r="D410" s="86" t="s">
        <v>64</v>
      </c>
      <c r="E410" s="44" t="s">
        <v>5366</v>
      </c>
      <c r="F410" s="54" t="s">
        <v>5365</v>
      </c>
      <c r="G410" s="196">
        <v>0</v>
      </c>
      <c r="H410" s="88" t="s">
        <v>72</v>
      </c>
      <c r="I410" s="86" t="s">
        <v>2705</v>
      </c>
      <c r="J410" s="43" t="s">
        <v>5364</v>
      </c>
      <c r="K410" s="43">
        <v>14740000</v>
      </c>
      <c r="L410" s="85" t="s">
        <v>67</v>
      </c>
      <c r="M410" s="43" t="s">
        <v>5363</v>
      </c>
      <c r="N410" s="43">
        <v>1082857989</v>
      </c>
      <c r="O410" s="91">
        <v>314</v>
      </c>
      <c r="P410" s="284">
        <v>45330</v>
      </c>
      <c r="Q410" s="43">
        <v>84420000</v>
      </c>
      <c r="R410" s="284">
        <v>45331</v>
      </c>
      <c r="S410" s="43">
        <v>14740000</v>
      </c>
      <c r="T410" s="88" t="s">
        <v>203</v>
      </c>
      <c r="U410" s="43">
        <v>72175281</v>
      </c>
      <c r="V410" s="43" t="s">
        <v>1822</v>
      </c>
      <c r="W410" s="284">
        <v>45331</v>
      </c>
      <c r="X410" s="284">
        <v>45331</v>
      </c>
      <c r="Y410" s="94" t="s">
        <v>74</v>
      </c>
      <c r="Z410" s="138">
        <v>45457</v>
      </c>
      <c r="AA410" s="54">
        <f t="shared" si="30"/>
        <v>126</v>
      </c>
      <c r="AB410" s="87">
        <v>0</v>
      </c>
      <c r="AC410" s="286">
        <v>0</v>
      </c>
      <c r="AD410" s="87">
        <v>0</v>
      </c>
      <c r="AE410" s="140" t="s">
        <v>74</v>
      </c>
      <c r="AF410" s="54">
        <f t="shared" si="31"/>
        <v>0</v>
      </c>
      <c r="AG410" s="87">
        <v>0</v>
      </c>
      <c r="AH410" s="87">
        <v>0</v>
      </c>
      <c r="AI410" s="140" t="s">
        <v>74</v>
      </c>
      <c r="AJ410" s="88">
        <v>0</v>
      </c>
      <c r="AK410" s="92" t="s">
        <v>74</v>
      </c>
      <c r="AL410" s="92" t="s">
        <v>74</v>
      </c>
      <c r="AM410" s="54">
        <f t="shared" si="32"/>
        <v>0</v>
      </c>
      <c r="AN410" s="54">
        <f>+K410+AC410-AH410</f>
        <v>14740000</v>
      </c>
      <c r="AO410" s="88" t="s">
        <v>66</v>
      </c>
      <c r="AP410" s="43">
        <v>14740000</v>
      </c>
      <c r="AQ410" s="88" t="s">
        <v>85</v>
      </c>
      <c r="AR410" s="87">
        <v>0</v>
      </c>
      <c r="AS410" s="96" t="s">
        <v>74</v>
      </c>
      <c r="AT410" s="282">
        <v>9900000</v>
      </c>
      <c r="AU410" s="98">
        <f t="shared" si="33"/>
        <v>4840000</v>
      </c>
      <c r="AV410" s="241">
        <f t="shared" si="34"/>
        <v>0.67164179104477617</v>
      </c>
      <c r="AW410" s="140" t="s">
        <v>74</v>
      </c>
      <c r="AX410" s="88" t="s">
        <v>86</v>
      </c>
      <c r="AY410" s="43" t="s">
        <v>5362</v>
      </c>
      <c r="AZ410" s="85" t="s">
        <v>66</v>
      </c>
      <c r="BA410" s="85" t="s">
        <v>66</v>
      </c>
    </row>
    <row r="411" spans="2:53" x14ac:dyDescent="0.25">
      <c r="B411" s="85">
        <v>2024</v>
      </c>
      <c r="C411" s="85">
        <v>891780111</v>
      </c>
      <c r="D411" s="86" t="s">
        <v>64</v>
      </c>
      <c r="E411" s="44" t="s">
        <v>5361</v>
      </c>
      <c r="F411" s="54" t="s">
        <v>5360</v>
      </c>
      <c r="G411" s="196">
        <v>0</v>
      </c>
      <c r="H411" s="88" t="s">
        <v>72</v>
      </c>
      <c r="I411" s="86" t="s">
        <v>65</v>
      </c>
      <c r="J411" s="43" t="s">
        <v>5359</v>
      </c>
      <c r="K411" s="43">
        <v>11167000</v>
      </c>
      <c r="L411" s="85" t="s">
        <v>67</v>
      </c>
      <c r="M411" s="43" t="s">
        <v>5358</v>
      </c>
      <c r="N411" s="43">
        <v>1083042479</v>
      </c>
      <c r="O411" s="91">
        <v>13</v>
      </c>
      <c r="P411" s="140">
        <v>45302</v>
      </c>
      <c r="Q411" s="87">
        <v>4518689382</v>
      </c>
      <c r="R411" s="284">
        <v>45331</v>
      </c>
      <c r="S411" s="43">
        <v>11167000</v>
      </c>
      <c r="T411" s="88" t="s">
        <v>203</v>
      </c>
      <c r="U411" s="43">
        <v>36557666</v>
      </c>
      <c r="V411" s="43" t="s">
        <v>2345</v>
      </c>
      <c r="W411" s="284">
        <v>45331</v>
      </c>
      <c r="X411" s="284">
        <v>45331</v>
      </c>
      <c r="Y411" s="94" t="s">
        <v>74</v>
      </c>
      <c r="Z411" s="138">
        <v>45457</v>
      </c>
      <c r="AA411" s="54">
        <f t="shared" si="30"/>
        <v>126</v>
      </c>
      <c r="AB411" s="87">
        <v>0</v>
      </c>
      <c r="AC411" s="286">
        <v>0</v>
      </c>
      <c r="AD411" s="87">
        <v>0</v>
      </c>
      <c r="AE411" s="140" t="s">
        <v>74</v>
      </c>
      <c r="AF411" s="54">
        <f t="shared" si="31"/>
        <v>0</v>
      </c>
      <c r="AG411" s="87">
        <v>0</v>
      </c>
      <c r="AH411" s="87">
        <v>0</v>
      </c>
      <c r="AI411" s="140" t="s">
        <v>74</v>
      </c>
      <c r="AJ411" s="88">
        <v>0</v>
      </c>
      <c r="AK411" s="92" t="s">
        <v>74</v>
      </c>
      <c r="AL411" s="92" t="s">
        <v>74</v>
      </c>
      <c r="AM411" s="54">
        <f t="shared" si="32"/>
        <v>0</v>
      </c>
      <c r="AN411" s="54">
        <f>+K411+AC411-AH411</f>
        <v>11167000</v>
      </c>
      <c r="AO411" s="88" t="s">
        <v>66</v>
      </c>
      <c r="AP411" s="43">
        <v>11167000</v>
      </c>
      <c r="AQ411" s="88" t="s">
        <v>85</v>
      </c>
      <c r="AR411" s="87">
        <v>0</v>
      </c>
      <c r="AS411" s="96" t="s">
        <v>74</v>
      </c>
      <c r="AT411" s="282">
        <v>7500000</v>
      </c>
      <c r="AU411" s="98">
        <f t="shared" si="33"/>
        <v>3667000</v>
      </c>
      <c r="AV411" s="241">
        <f t="shared" si="34"/>
        <v>0.67162174263454821</v>
      </c>
      <c r="AW411" s="140" t="s">
        <v>74</v>
      </c>
      <c r="AX411" s="88" t="s">
        <v>86</v>
      </c>
      <c r="AY411" s="43" t="s">
        <v>5357</v>
      </c>
      <c r="AZ411" s="85" t="s">
        <v>66</v>
      </c>
      <c r="BA411" s="85" t="s">
        <v>66</v>
      </c>
    </row>
    <row r="412" spans="2:53" x14ac:dyDescent="0.25">
      <c r="B412" s="85">
        <v>2024</v>
      </c>
      <c r="C412" s="85">
        <v>891780111</v>
      </c>
      <c r="D412" s="86" t="s">
        <v>64</v>
      </c>
      <c r="E412" s="44" t="s">
        <v>5356</v>
      </c>
      <c r="F412" s="54" t="s">
        <v>5355</v>
      </c>
      <c r="G412" s="196">
        <v>0</v>
      </c>
      <c r="H412" s="88" t="s">
        <v>72</v>
      </c>
      <c r="I412" s="86" t="s">
        <v>65</v>
      </c>
      <c r="J412" s="43" t="s">
        <v>5354</v>
      </c>
      <c r="K412" s="43">
        <v>11167000</v>
      </c>
      <c r="L412" s="85" t="s">
        <v>67</v>
      </c>
      <c r="M412" s="43" t="s">
        <v>5353</v>
      </c>
      <c r="N412" s="43">
        <v>73076579</v>
      </c>
      <c r="O412" s="91">
        <v>14</v>
      </c>
      <c r="P412" s="284">
        <v>45302</v>
      </c>
      <c r="Q412" s="43">
        <v>2126349000</v>
      </c>
      <c r="R412" s="284">
        <v>45331</v>
      </c>
      <c r="S412" s="43">
        <v>11167000</v>
      </c>
      <c r="T412" s="88" t="s">
        <v>203</v>
      </c>
      <c r="U412" s="43">
        <v>85152695</v>
      </c>
      <c r="V412" s="43" t="s">
        <v>4147</v>
      </c>
      <c r="W412" s="284">
        <v>45331</v>
      </c>
      <c r="X412" s="284">
        <v>45331</v>
      </c>
      <c r="Y412" s="94" t="s">
        <v>74</v>
      </c>
      <c r="Z412" s="138">
        <v>45457</v>
      </c>
      <c r="AA412" s="54">
        <f t="shared" si="30"/>
        <v>126</v>
      </c>
      <c r="AB412" s="87">
        <v>0</v>
      </c>
      <c r="AC412" s="286">
        <v>0</v>
      </c>
      <c r="AD412" s="87">
        <v>0</v>
      </c>
      <c r="AE412" s="140" t="s">
        <v>74</v>
      </c>
      <c r="AF412" s="54">
        <f t="shared" si="31"/>
        <v>0</v>
      </c>
      <c r="AG412" s="87">
        <v>0</v>
      </c>
      <c r="AH412" s="87">
        <v>0</v>
      </c>
      <c r="AI412" s="140" t="s">
        <v>74</v>
      </c>
      <c r="AJ412" s="88">
        <v>0</v>
      </c>
      <c r="AK412" s="92" t="s">
        <v>74</v>
      </c>
      <c r="AL412" s="92" t="s">
        <v>74</v>
      </c>
      <c r="AM412" s="54">
        <f t="shared" si="32"/>
        <v>0</v>
      </c>
      <c r="AN412" s="54">
        <f>+K412+AC412-AH412</f>
        <v>11167000</v>
      </c>
      <c r="AO412" s="88" t="s">
        <v>66</v>
      </c>
      <c r="AP412" s="43">
        <v>11167000</v>
      </c>
      <c r="AQ412" s="88" t="s">
        <v>85</v>
      </c>
      <c r="AR412" s="87">
        <v>0</v>
      </c>
      <c r="AS412" s="96" t="s">
        <v>74</v>
      </c>
      <c r="AT412" s="282">
        <v>7500000</v>
      </c>
      <c r="AU412" s="98">
        <f t="shared" si="33"/>
        <v>3667000</v>
      </c>
      <c r="AV412" s="241">
        <f t="shared" si="34"/>
        <v>0.67162174263454821</v>
      </c>
      <c r="AW412" s="140" t="s">
        <v>74</v>
      </c>
      <c r="AX412" s="88" t="s">
        <v>86</v>
      </c>
      <c r="AY412" s="43" t="s">
        <v>5352</v>
      </c>
      <c r="AZ412" s="85" t="s">
        <v>66</v>
      </c>
      <c r="BA412" s="85" t="s">
        <v>66</v>
      </c>
    </row>
    <row r="413" spans="2:53" x14ac:dyDescent="0.25">
      <c r="B413" s="85">
        <v>2024</v>
      </c>
      <c r="C413" s="85">
        <v>891780111</v>
      </c>
      <c r="D413" s="86" t="s">
        <v>64</v>
      </c>
      <c r="E413" s="44" t="s">
        <v>5351</v>
      </c>
      <c r="F413" s="54" t="s">
        <v>5350</v>
      </c>
      <c r="G413" s="196">
        <v>0</v>
      </c>
      <c r="H413" s="88" t="s">
        <v>72</v>
      </c>
      <c r="I413" s="86" t="s">
        <v>65</v>
      </c>
      <c r="J413" s="43" t="s">
        <v>5349</v>
      </c>
      <c r="K413" s="43">
        <v>11167000</v>
      </c>
      <c r="L413" s="85" t="s">
        <v>67</v>
      </c>
      <c r="M413" s="43" t="s">
        <v>5348</v>
      </c>
      <c r="N413" s="43">
        <v>1082971631</v>
      </c>
      <c r="O413" s="91">
        <v>14</v>
      </c>
      <c r="P413" s="284">
        <v>45302</v>
      </c>
      <c r="Q413" s="43">
        <v>2126349000</v>
      </c>
      <c r="R413" s="284">
        <v>45331</v>
      </c>
      <c r="S413" s="43">
        <v>11167000</v>
      </c>
      <c r="T413" s="88" t="s">
        <v>203</v>
      </c>
      <c r="U413" s="43">
        <v>1082868728</v>
      </c>
      <c r="V413" s="43" t="s">
        <v>5342</v>
      </c>
      <c r="W413" s="284">
        <v>45331</v>
      </c>
      <c r="X413" s="284">
        <v>45331</v>
      </c>
      <c r="Y413" s="94" t="s">
        <v>74</v>
      </c>
      <c r="Z413" s="138">
        <v>45457</v>
      </c>
      <c r="AA413" s="54">
        <f t="shared" si="30"/>
        <v>126</v>
      </c>
      <c r="AB413" s="87">
        <v>0</v>
      </c>
      <c r="AC413" s="286">
        <v>0</v>
      </c>
      <c r="AD413" s="87">
        <v>0</v>
      </c>
      <c r="AE413" s="140" t="s">
        <v>74</v>
      </c>
      <c r="AF413" s="54">
        <f t="shared" si="31"/>
        <v>0</v>
      </c>
      <c r="AG413" s="87">
        <v>0</v>
      </c>
      <c r="AH413" s="87">
        <v>0</v>
      </c>
      <c r="AI413" s="140" t="s">
        <v>74</v>
      </c>
      <c r="AJ413" s="88">
        <v>0</v>
      </c>
      <c r="AK413" s="92" t="s">
        <v>74</v>
      </c>
      <c r="AL413" s="92" t="s">
        <v>74</v>
      </c>
      <c r="AM413" s="54">
        <f t="shared" si="32"/>
        <v>0</v>
      </c>
      <c r="AN413" s="54">
        <f>+K413+AC413-AH413</f>
        <v>11167000</v>
      </c>
      <c r="AO413" s="88" t="s">
        <v>66</v>
      </c>
      <c r="AP413" s="43">
        <v>11167000</v>
      </c>
      <c r="AQ413" s="88" t="s">
        <v>85</v>
      </c>
      <c r="AR413" s="87">
        <v>0</v>
      </c>
      <c r="AS413" s="96" t="s">
        <v>74</v>
      </c>
      <c r="AT413" s="282">
        <v>7500000</v>
      </c>
      <c r="AU413" s="98">
        <f t="shared" si="33"/>
        <v>3667000</v>
      </c>
      <c r="AV413" s="241">
        <f t="shared" si="34"/>
        <v>0.67162174263454821</v>
      </c>
      <c r="AW413" s="140" t="s">
        <v>74</v>
      </c>
      <c r="AX413" s="88" t="s">
        <v>86</v>
      </c>
      <c r="AY413" s="43" t="s">
        <v>5347</v>
      </c>
      <c r="AZ413" s="85" t="s">
        <v>66</v>
      </c>
      <c r="BA413" s="85" t="s">
        <v>66</v>
      </c>
    </row>
    <row r="414" spans="2:53" x14ac:dyDescent="0.25">
      <c r="B414" s="85">
        <v>2024</v>
      </c>
      <c r="C414" s="85">
        <v>891780111</v>
      </c>
      <c r="D414" s="86" t="s">
        <v>64</v>
      </c>
      <c r="E414" s="44" t="s">
        <v>5346</v>
      </c>
      <c r="F414" s="54" t="s">
        <v>5345</v>
      </c>
      <c r="G414" s="196">
        <v>0</v>
      </c>
      <c r="H414" s="88" t="s">
        <v>72</v>
      </c>
      <c r="I414" s="86" t="s">
        <v>65</v>
      </c>
      <c r="J414" s="43" t="s">
        <v>5344</v>
      </c>
      <c r="K414" s="43">
        <v>11167000</v>
      </c>
      <c r="L414" s="85" t="s">
        <v>67</v>
      </c>
      <c r="M414" s="43" t="s">
        <v>5343</v>
      </c>
      <c r="N414" s="43">
        <v>1003241055</v>
      </c>
      <c r="O414" s="91">
        <v>14</v>
      </c>
      <c r="P414" s="284">
        <v>45302</v>
      </c>
      <c r="Q414" s="43">
        <v>2126349000</v>
      </c>
      <c r="R414" s="284">
        <v>45331</v>
      </c>
      <c r="S414" s="43">
        <v>11167000</v>
      </c>
      <c r="T414" s="88" t="s">
        <v>203</v>
      </c>
      <c r="U414" s="43">
        <v>1082868728</v>
      </c>
      <c r="V414" s="43" t="s">
        <v>5342</v>
      </c>
      <c r="W414" s="284">
        <v>45331</v>
      </c>
      <c r="X414" s="284">
        <v>45331</v>
      </c>
      <c r="Y414" s="94" t="s">
        <v>74</v>
      </c>
      <c r="Z414" s="138">
        <v>45457</v>
      </c>
      <c r="AA414" s="54">
        <f t="shared" si="30"/>
        <v>126</v>
      </c>
      <c r="AB414" s="87">
        <v>0</v>
      </c>
      <c r="AC414" s="286">
        <v>0</v>
      </c>
      <c r="AD414" s="87">
        <v>0</v>
      </c>
      <c r="AE414" s="140" t="s">
        <v>74</v>
      </c>
      <c r="AF414" s="54">
        <f t="shared" si="31"/>
        <v>0</v>
      </c>
      <c r="AG414" s="87">
        <v>0</v>
      </c>
      <c r="AH414" s="87">
        <v>0</v>
      </c>
      <c r="AI414" s="140" t="s">
        <v>74</v>
      </c>
      <c r="AJ414" s="88">
        <v>0</v>
      </c>
      <c r="AK414" s="92" t="s">
        <v>74</v>
      </c>
      <c r="AL414" s="92" t="s">
        <v>74</v>
      </c>
      <c r="AM414" s="54">
        <f t="shared" si="32"/>
        <v>0</v>
      </c>
      <c r="AN414" s="54">
        <f>+K414+AC414-AH414</f>
        <v>11167000</v>
      </c>
      <c r="AO414" s="88" t="s">
        <v>66</v>
      </c>
      <c r="AP414" s="43">
        <v>11167000</v>
      </c>
      <c r="AQ414" s="88" t="s">
        <v>85</v>
      </c>
      <c r="AR414" s="87">
        <v>0</v>
      </c>
      <c r="AS414" s="96" t="s">
        <v>74</v>
      </c>
      <c r="AT414" s="282">
        <v>7500000</v>
      </c>
      <c r="AU414" s="98">
        <f t="shared" si="33"/>
        <v>3667000</v>
      </c>
      <c r="AV414" s="241">
        <f t="shared" si="34"/>
        <v>0.67162174263454821</v>
      </c>
      <c r="AW414" s="140" t="s">
        <v>74</v>
      </c>
      <c r="AX414" s="88" t="s">
        <v>86</v>
      </c>
      <c r="AY414" s="43" t="s">
        <v>5341</v>
      </c>
      <c r="AZ414" s="85" t="s">
        <v>66</v>
      </c>
      <c r="BA414" s="85" t="s">
        <v>66</v>
      </c>
    </row>
    <row r="415" spans="2:53" x14ac:dyDescent="0.25">
      <c r="B415" s="85">
        <v>2024</v>
      </c>
      <c r="C415" s="85">
        <v>891780111</v>
      </c>
      <c r="D415" s="86" t="s">
        <v>64</v>
      </c>
      <c r="E415" s="44" t="s">
        <v>5340</v>
      </c>
      <c r="F415" s="54" t="s">
        <v>5339</v>
      </c>
      <c r="G415" s="196">
        <v>0</v>
      </c>
      <c r="H415" s="88" t="s">
        <v>72</v>
      </c>
      <c r="I415" s="86" t="s">
        <v>65</v>
      </c>
      <c r="J415" s="43" t="s">
        <v>5338</v>
      </c>
      <c r="K415" s="43">
        <v>16080000</v>
      </c>
      <c r="L415" s="85" t="s">
        <v>67</v>
      </c>
      <c r="M415" s="43" t="s">
        <v>5337</v>
      </c>
      <c r="N415" s="43">
        <v>1082934147</v>
      </c>
      <c r="O415" s="91">
        <v>13</v>
      </c>
      <c r="P415" s="140">
        <v>45302</v>
      </c>
      <c r="Q415" s="87">
        <v>4518689382</v>
      </c>
      <c r="R415" s="284">
        <v>45331</v>
      </c>
      <c r="S415" s="43">
        <v>16080000</v>
      </c>
      <c r="T415" s="88" t="s">
        <v>203</v>
      </c>
      <c r="U415" s="43">
        <v>12560219</v>
      </c>
      <c r="V415" s="43" t="s">
        <v>2014</v>
      </c>
      <c r="W415" s="284">
        <v>45331</v>
      </c>
      <c r="X415" s="284">
        <v>45331</v>
      </c>
      <c r="Y415" s="94" t="s">
        <v>74</v>
      </c>
      <c r="Z415" s="138">
        <v>45457</v>
      </c>
      <c r="AA415" s="54">
        <f t="shared" si="30"/>
        <v>126</v>
      </c>
      <c r="AB415" s="87">
        <v>0</v>
      </c>
      <c r="AC415" s="286">
        <v>0</v>
      </c>
      <c r="AD415" s="87">
        <v>0</v>
      </c>
      <c r="AE415" s="140" t="s">
        <v>74</v>
      </c>
      <c r="AF415" s="54">
        <f t="shared" si="31"/>
        <v>0</v>
      </c>
      <c r="AG415" s="87">
        <v>0</v>
      </c>
      <c r="AH415" s="87">
        <v>0</v>
      </c>
      <c r="AI415" s="140" t="s">
        <v>74</v>
      </c>
      <c r="AJ415" s="88">
        <v>0</v>
      </c>
      <c r="AK415" s="92" t="s">
        <v>74</v>
      </c>
      <c r="AL415" s="92" t="s">
        <v>74</v>
      </c>
      <c r="AM415" s="54">
        <f t="shared" si="32"/>
        <v>0</v>
      </c>
      <c r="AN415" s="54">
        <f>+K415+AC415-AH415</f>
        <v>16080000</v>
      </c>
      <c r="AO415" s="88" t="s">
        <v>66</v>
      </c>
      <c r="AP415" s="43">
        <v>16080000</v>
      </c>
      <c r="AQ415" s="88" t="s">
        <v>85</v>
      </c>
      <c r="AR415" s="87">
        <v>0</v>
      </c>
      <c r="AS415" s="96" t="s">
        <v>74</v>
      </c>
      <c r="AT415" s="282">
        <v>10800000</v>
      </c>
      <c r="AU415" s="98">
        <f t="shared" si="33"/>
        <v>5280000</v>
      </c>
      <c r="AV415" s="241">
        <f t="shared" si="34"/>
        <v>0.67164179104477617</v>
      </c>
      <c r="AW415" s="140" t="s">
        <v>74</v>
      </c>
      <c r="AX415" s="88" t="s">
        <v>86</v>
      </c>
      <c r="AY415" s="43" t="s">
        <v>5336</v>
      </c>
      <c r="AZ415" s="85" t="s">
        <v>66</v>
      </c>
      <c r="BA415" s="85" t="s">
        <v>66</v>
      </c>
    </row>
    <row r="416" spans="2:53" x14ac:dyDescent="0.25">
      <c r="B416" s="85">
        <v>2024</v>
      </c>
      <c r="C416" s="85">
        <v>891780111</v>
      </c>
      <c r="D416" s="86" t="s">
        <v>64</v>
      </c>
      <c r="E416" s="44" t="s">
        <v>5335</v>
      </c>
      <c r="F416" s="54" t="s">
        <v>5334</v>
      </c>
      <c r="G416" s="196">
        <v>0</v>
      </c>
      <c r="H416" s="88" t="s">
        <v>72</v>
      </c>
      <c r="I416" s="86" t="s">
        <v>65</v>
      </c>
      <c r="J416" s="43" t="s">
        <v>5333</v>
      </c>
      <c r="K416" s="43">
        <v>11167000</v>
      </c>
      <c r="L416" s="85" t="s">
        <v>67</v>
      </c>
      <c r="M416" s="43" t="s">
        <v>5332</v>
      </c>
      <c r="N416" s="43">
        <v>36667921</v>
      </c>
      <c r="O416" s="91">
        <v>14</v>
      </c>
      <c r="P416" s="284">
        <v>45302</v>
      </c>
      <c r="Q416" s="43">
        <v>2126349000</v>
      </c>
      <c r="R416" s="284">
        <v>45331</v>
      </c>
      <c r="S416" s="43">
        <v>11167000</v>
      </c>
      <c r="T416" s="88" t="s">
        <v>203</v>
      </c>
      <c r="U416" s="43">
        <v>36557666</v>
      </c>
      <c r="V416" s="43" t="s">
        <v>2345</v>
      </c>
      <c r="W416" s="284">
        <v>45331</v>
      </c>
      <c r="X416" s="284">
        <v>45331</v>
      </c>
      <c r="Y416" s="94" t="s">
        <v>74</v>
      </c>
      <c r="Z416" s="138">
        <v>45457</v>
      </c>
      <c r="AA416" s="54">
        <f t="shared" si="30"/>
        <v>126</v>
      </c>
      <c r="AB416" s="87">
        <v>0</v>
      </c>
      <c r="AC416" s="286">
        <v>0</v>
      </c>
      <c r="AD416" s="87">
        <v>0</v>
      </c>
      <c r="AE416" s="140" t="s">
        <v>74</v>
      </c>
      <c r="AF416" s="54">
        <f t="shared" si="31"/>
        <v>0</v>
      </c>
      <c r="AG416" s="87">
        <v>0</v>
      </c>
      <c r="AH416" s="87">
        <v>0</v>
      </c>
      <c r="AI416" s="140" t="s">
        <v>74</v>
      </c>
      <c r="AJ416" s="88">
        <v>0</v>
      </c>
      <c r="AK416" s="92" t="s">
        <v>74</v>
      </c>
      <c r="AL416" s="92" t="s">
        <v>74</v>
      </c>
      <c r="AM416" s="54">
        <f t="shared" si="32"/>
        <v>0</v>
      </c>
      <c r="AN416" s="54">
        <f>+K416+AC416-AH416</f>
        <v>11167000</v>
      </c>
      <c r="AO416" s="88" t="s">
        <v>66</v>
      </c>
      <c r="AP416" s="43">
        <v>11167000</v>
      </c>
      <c r="AQ416" s="88" t="s">
        <v>85</v>
      </c>
      <c r="AR416" s="87">
        <v>0</v>
      </c>
      <c r="AS416" s="96" t="s">
        <v>74</v>
      </c>
      <c r="AT416" s="282">
        <v>7500000</v>
      </c>
      <c r="AU416" s="98">
        <f t="shared" si="33"/>
        <v>3667000</v>
      </c>
      <c r="AV416" s="241">
        <f t="shared" si="34"/>
        <v>0.67162174263454821</v>
      </c>
      <c r="AW416" s="140" t="s">
        <v>74</v>
      </c>
      <c r="AX416" s="88" t="s">
        <v>86</v>
      </c>
      <c r="AY416" s="43" t="s">
        <v>5331</v>
      </c>
      <c r="AZ416" s="85" t="s">
        <v>66</v>
      </c>
      <c r="BA416" s="85" t="s">
        <v>66</v>
      </c>
    </row>
    <row r="417" spans="2:53" x14ac:dyDescent="0.25">
      <c r="B417" s="85">
        <v>2024</v>
      </c>
      <c r="C417" s="85">
        <v>891780111</v>
      </c>
      <c r="D417" s="86" t="s">
        <v>64</v>
      </c>
      <c r="E417" s="44" t="s">
        <v>5330</v>
      </c>
      <c r="F417" s="54" t="s">
        <v>5329</v>
      </c>
      <c r="G417" s="196">
        <v>0</v>
      </c>
      <c r="H417" s="88" t="s">
        <v>72</v>
      </c>
      <c r="I417" s="86" t="s">
        <v>65</v>
      </c>
      <c r="J417" s="43" t="s">
        <v>5021</v>
      </c>
      <c r="K417" s="43">
        <v>11167000</v>
      </c>
      <c r="L417" s="85" t="s">
        <v>67</v>
      </c>
      <c r="M417" s="43" t="s">
        <v>5328</v>
      </c>
      <c r="N417" s="43">
        <v>85464881</v>
      </c>
      <c r="O417" s="91">
        <v>14</v>
      </c>
      <c r="P417" s="284">
        <v>45302</v>
      </c>
      <c r="Q417" s="43">
        <v>2126349000</v>
      </c>
      <c r="R417" s="284">
        <v>45331</v>
      </c>
      <c r="S417" s="43">
        <v>11167000</v>
      </c>
      <c r="T417" s="88" t="s">
        <v>203</v>
      </c>
      <c r="U417" s="43">
        <v>85152695</v>
      </c>
      <c r="V417" s="43" t="s">
        <v>4147</v>
      </c>
      <c r="W417" s="284">
        <v>45331</v>
      </c>
      <c r="X417" s="284">
        <v>45331</v>
      </c>
      <c r="Y417" s="94" t="s">
        <v>74</v>
      </c>
      <c r="Z417" s="138">
        <v>45457</v>
      </c>
      <c r="AA417" s="54">
        <f t="shared" si="30"/>
        <v>126</v>
      </c>
      <c r="AB417" s="87">
        <v>0</v>
      </c>
      <c r="AC417" s="286">
        <v>0</v>
      </c>
      <c r="AD417" s="87">
        <v>0</v>
      </c>
      <c r="AE417" s="140" t="s">
        <v>74</v>
      </c>
      <c r="AF417" s="54">
        <f t="shared" si="31"/>
        <v>0</v>
      </c>
      <c r="AG417" s="87">
        <v>0</v>
      </c>
      <c r="AH417" s="87">
        <v>0</v>
      </c>
      <c r="AI417" s="140" t="s">
        <v>74</v>
      </c>
      <c r="AJ417" s="88">
        <v>0</v>
      </c>
      <c r="AK417" s="92" t="s">
        <v>74</v>
      </c>
      <c r="AL417" s="92" t="s">
        <v>74</v>
      </c>
      <c r="AM417" s="54">
        <f t="shared" si="32"/>
        <v>0</v>
      </c>
      <c r="AN417" s="54">
        <f>+K417+AC417-AH417</f>
        <v>11167000</v>
      </c>
      <c r="AO417" s="88" t="s">
        <v>66</v>
      </c>
      <c r="AP417" s="43">
        <v>11167000</v>
      </c>
      <c r="AQ417" s="88" t="s">
        <v>85</v>
      </c>
      <c r="AR417" s="87">
        <v>0</v>
      </c>
      <c r="AS417" s="96" t="s">
        <v>74</v>
      </c>
      <c r="AT417" s="282">
        <v>7500000</v>
      </c>
      <c r="AU417" s="98">
        <f t="shared" si="33"/>
        <v>3667000</v>
      </c>
      <c r="AV417" s="241">
        <f t="shared" si="34"/>
        <v>0.67162174263454821</v>
      </c>
      <c r="AW417" s="140" t="s">
        <v>74</v>
      </c>
      <c r="AX417" s="88" t="s">
        <v>86</v>
      </c>
      <c r="AY417" s="43" t="s">
        <v>5327</v>
      </c>
      <c r="AZ417" s="85" t="s">
        <v>66</v>
      </c>
      <c r="BA417" s="85" t="s">
        <v>66</v>
      </c>
    </row>
    <row r="418" spans="2:53" x14ac:dyDescent="0.25">
      <c r="B418" s="85">
        <v>2024</v>
      </c>
      <c r="C418" s="85">
        <v>891780111</v>
      </c>
      <c r="D418" s="86" t="s">
        <v>64</v>
      </c>
      <c r="E418" s="44" t="s">
        <v>5326</v>
      </c>
      <c r="F418" s="54" t="s">
        <v>5325</v>
      </c>
      <c r="G418" s="196">
        <v>0</v>
      </c>
      <c r="H418" s="88" t="s">
        <v>72</v>
      </c>
      <c r="I418" s="86" t="s">
        <v>65</v>
      </c>
      <c r="J418" s="43" t="s">
        <v>5324</v>
      </c>
      <c r="K418" s="43">
        <v>12060000</v>
      </c>
      <c r="L418" s="85" t="s">
        <v>67</v>
      </c>
      <c r="M418" s="43" t="s">
        <v>5323</v>
      </c>
      <c r="N418" s="43">
        <v>57426227</v>
      </c>
      <c r="O418" s="91">
        <v>13</v>
      </c>
      <c r="P418" s="140">
        <v>45302</v>
      </c>
      <c r="Q418" s="87">
        <v>4518689382</v>
      </c>
      <c r="R418" s="284">
        <v>45331</v>
      </c>
      <c r="S418" s="43">
        <v>12060000</v>
      </c>
      <c r="T418" s="88" t="s">
        <v>203</v>
      </c>
      <c r="U418" s="43">
        <v>36557666</v>
      </c>
      <c r="V418" s="43" t="s">
        <v>2345</v>
      </c>
      <c r="W418" s="284">
        <v>45331</v>
      </c>
      <c r="X418" s="284">
        <v>45331</v>
      </c>
      <c r="Y418" s="94" t="s">
        <v>74</v>
      </c>
      <c r="Z418" s="138">
        <v>45457</v>
      </c>
      <c r="AA418" s="54">
        <f t="shared" si="30"/>
        <v>126</v>
      </c>
      <c r="AB418" s="87">
        <v>0</v>
      </c>
      <c r="AC418" s="286">
        <v>0</v>
      </c>
      <c r="AD418" s="87">
        <v>0</v>
      </c>
      <c r="AE418" s="140" t="s">
        <v>74</v>
      </c>
      <c r="AF418" s="54">
        <f t="shared" si="31"/>
        <v>0</v>
      </c>
      <c r="AG418" s="87">
        <v>0</v>
      </c>
      <c r="AH418" s="87">
        <v>0</v>
      </c>
      <c r="AI418" s="140" t="s">
        <v>74</v>
      </c>
      <c r="AJ418" s="88">
        <v>0</v>
      </c>
      <c r="AK418" s="92" t="s">
        <v>74</v>
      </c>
      <c r="AL418" s="92" t="s">
        <v>74</v>
      </c>
      <c r="AM418" s="54">
        <f t="shared" si="32"/>
        <v>0</v>
      </c>
      <c r="AN418" s="54">
        <f>+K418+AC418-AH418</f>
        <v>12060000</v>
      </c>
      <c r="AO418" s="88" t="s">
        <v>66</v>
      </c>
      <c r="AP418" s="43">
        <v>12060000</v>
      </c>
      <c r="AQ418" s="88" t="s">
        <v>85</v>
      </c>
      <c r="AR418" s="87">
        <v>0</v>
      </c>
      <c r="AS418" s="96" t="s">
        <v>74</v>
      </c>
      <c r="AT418" s="282">
        <v>8100000</v>
      </c>
      <c r="AU418" s="98">
        <f t="shared" si="33"/>
        <v>3960000</v>
      </c>
      <c r="AV418" s="241">
        <f t="shared" si="34"/>
        <v>0.67164179104477617</v>
      </c>
      <c r="AW418" s="140" t="s">
        <v>74</v>
      </c>
      <c r="AX418" s="88" t="s">
        <v>86</v>
      </c>
      <c r="AY418" s="43" t="s">
        <v>5322</v>
      </c>
      <c r="AZ418" s="85" t="s">
        <v>66</v>
      </c>
      <c r="BA418" s="85" t="s">
        <v>66</v>
      </c>
    </row>
    <row r="419" spans="2:53" x14ac:dyDescent="0.25">
      <c r="B419" s="85">
        <v>2024</v>
      </c>
      <c r="C419" s="85">
        <v>891780111</v>
      </c>
      <c r="D419" s="86" t="s">
        <v>64</v>
      </c>
      <c r="E419" s="44" t="s">
        <v>5321</v>
      </c>
      <c r="F419" s="54" t="s">
        <v>5320</v>
      </c>
      <c r="G419" s="196">
        <v>0</v>
      </c>
      <c r="H419" s="88" t="s">
        <v>72</v>
      </c>
      <c r="I419" s="86" t="s">
        <v>65</v>
      </c>
      <c r="J419" s="43" t="s">
        <v>5021</v>
      </c>
      <c r="K419" s="43">
        <v>11167000</v>
      </c>
      <c r="L419" s="85" t="s">
        <v>67</v>
      </c>
      <c r="M419" s="43" t="s">
        <v>5319</v>
      </c>
      <c r="N419" s="43">
        <v>39016494</v>
      </c>
      <c r="O419" s="91">
        <v>14</v>
      </c>
      <c r="P419" s="284">
        <v>45302</v>
      </c>
      <c r="Q419" s="43">
        <v>2126349000</v>
      </c>
      <c r="R419" s="284">
        <v>45331</v>
      </c>
      <c r="S419" s="43">
        <v>11167000</v>
      </c>
      <c r="T419" s="88" t="s">
        <v>203</v>
      </c>
      <c r="U419" s="43">
        <v>85152695</v>
      </c>
      <c r="V419" s="43" t="s">
        <v>4147</v>
      </c>
      <c r="W419" s="284">
        <v>45331</v>
      </c>
      <c r="X419" s="284">
        <v>45331</v>
      </c>
      <c r="Y419" s="94" t="s">
        <v>74</v>
      </c>
      <c r="Z419" s="138">
        <v>45457</v>
      </c>
      <c r="AA419" s="54">
        <f t="shared" si="30"/>
        <v>126</v>
      </c>
      <c r="AB419" s="87">
        <v>0</v>
      </c>
      <c r="AC419" s="286">
        <v>0</v>
      </c>
      <c r="AD419" s="87">
        <v>0</v>
      </c>
      <c r="AE419" s="140" t="s">
        <v>74</v>
      </c>
      <c r="AF419" s="54">
        <f t="shared" si="31"/>
        <v>0</v>
      </c>
      <c r="AG419" s="87">
        <v>0</v>
      </c>
      <c r="AH419" s="87">
        <v>0</v>
      </c>
      <c r="AI419" s="140" t="s">
        <v>74</v>
      </c>
      <c r="AJ419" s="88">
        <v>0</v>
      </c>
      <c r="AK419" s="92" t="s">
        <v>74</v>
      </c>
      <c r="AL419" s="92" t="s">
        <v>74</v>
      </c>
      <c r="AM419" s="54">
        <f t="shared" si="32"/>
        <v>0</v>
      </c>
      <c r="AN419" s="54">
        <f>+K419+AC419-AH419</f>
        <v>11167000</v>
      </c>
      <c r="AO419" s="88" t="s">
        <v>66</v>
      </c>
      <c r="AP419" s="43">
        <v>11167000</v>
      </c>
      <c r="AQ419" s="88" t="s">
        <v>85</v>
      </c>
      <c r="AR419" s="87">
        <v>0</v>
      </c>
      <c r="AS419" s="96" t="s">
        <v>74</v>
      </c>
      <c r="AT419" s="282">
        <v>7500000</v>
      </c>
      <c r="AU419" s="98">
        <f t="shared" si="33"/>
        <v>3667000</v>
      </c>
      <c r="AV419" s="241">
        <f t="shared" si="34"/>
        <v>0.67162174263454821</v>
      </c>
      <c r="AW419" s="140" t="s">
        <v>74</v>
      </c>
      <c r="AX419" s="88" t="s">
        <v>86</v>
      </c>
      <c r="AY419" s="43" t="s">
        <v>5318</v>
      </c>
      <c r="AZ419" s="85" t="s">
        <v>66</v>
      </c>
      <c r="BA419" s="85" t="s">
        <v>66</v>
      </c>
    </row>
    <row r="420" spans="2:53" x14ac:dyDescent="0.25">
      <c r="B420" s="85">
        <v>2024</v>
      </c>
      <c r="C420" s="85">
        <v>891780111</v>
      </c>
      <c r="D420" s="86" t="s">
        <v>64</v>
      </c>
      <c r="E420" s="44" t="s">
        <v>5317</v>
      </c>
      <c r="F420" s="54" t="s">
        <v>5316</v>
      </c>
      <c r="G420" s="196">
        <v>0</v>
      </c>
      <c r="H420" s="88" t="s">
        <v>72</v>
      </c>
      <c r="I420" s="86" t="s">
        <v>65</v>
      </c>
      <c r="J420" s="43" t="s">
        <v>5315</v>
      </c>
      <c r="K420" s="43">
        <v>8960000</v>
      </c>
      <c r="L420" s="85" t="s">
        <v>67</v>
      </c>
      <c r="M420" s="43" t="s">
        <v>5314</v>
      </c>
      <c r="N420" s="43">
        <v>57465377</v>
      </c>
      <c r="O420" s="91">
        <v>14</v>
      </c>
      <c r="P420" s="284">
        <v>45302</v>
      </c>
      <c r="Q420" s="43">
        <v>2126349000</v>
      </c>
      <c r="R420" s="284">
        <v>45331</v>
      </c>
      <c r="S420" s="43">
        <v>8960000</v>
      </c>
      <c r="T420" s="88" t="s">
        <v>203</v>
      </c>
      <c r="U420" s="43">
        <v>36726018</v>
      </c>
      <c r="V420" s="43" t="s">
        <v>4026</v>
      </c>
      <c r="W420" s="284">
        <v>45331</v>
      </c>
      <c r="X420" s="284">
        <v>45331</v>
      </c>
      <c r="Y420" s="94" t="s">
        <v>74</v>
      </c>
      <c r="Z420" s="138">
        <v>45457</v>
      </c>
      <c r="AA420" s="54">
        <f t="shared" si="30"/>
        <v>126</v>
      </c>
      <c r="AB420" s="87">
        <v>0</v>
      </c>
      <c r="AC420" s="286">
        <v>0</v>
      </c>
      <c r="AD420" s="87">
        <v>0</v>
      </c>
      <c r="AE420" s="140" t="s">
        <v>74</v>
      </c>
      <c r="AF420" s="54">
        <f t="shared" si="31"/>
        <v>0</v>
      </c>
      <c r="AG420" s="87">
        <v>0</v>
      </c>
      <c r="AH420" s="87">
        <v>0</v>
      </c>
      <c r="AI420" s="140" t="s">
        <v>74</v>
      </c>
      <c r="AJ420" s="88">
        <v>0</v>
      </c>
      <c r="AK420" s="92" t="s">
        <v>74</v>
      </c>
      <c r="AL420" s="92" t="s">
        <v>74</v>
      </c>
      <c r="AM420" s="54">
        <f t="shared" si="32"/>
        <v>0</v>
      </c>
      <c r="AN420" s="54">
        <f>+K420+AC420-AH420</f>
        <v>8960000</v>
      </c>
      <c r="AO420" s="88" t="s">
        <v>66</v>
      </c>
      <c r="AP420" s="43">
        <v>8960000</v>
      </c>
      <c r="AQ420" s="88" t="s">
        <v>85</v>
      </c>
      <c r="AR420" s="87">
        <v>0</v>
      </c>
      <c r="AS420" s="96" t="s">
        <v>74</v>
      </c>
      <c r="AT420" s="282">
        <v>5810000</v>
      </c>
      <c r="AU420" s="98">
        <f t="shared" si="33"/>
        <v>3150000</v>
      </c>
      <c r="AV420" s="241">
        <f t="shared" si="34"/>
        <v>0.6484375</v>
      </c>
      <c r="AW420" s="140" t="s">
        <v>74</v>
      </c>
      <c r="AX420" s="88" t="s">
        <v>86</v>
      </c>
      <c r="AY420" s="43" t="s">
        <v>5313</v>
      </c>
      <c r="AZ420" s="85" t="s">
        <v>66</v>
      </c>
      <c r="BA420" s="85" t="s">
        <v>66</v>
      </c>
    </row>
    <row r="421" spans="2:53" x14ac:dyDescent="0.25">
      <c r="B421" s="85">
        <v>2024</v>
      </c>
      <c r="C421" s="85">
        <v>891780111</v>
      </c>
      <c r="D421" s="86" t="s">
        <v>64</v>
      </c>
      <c r="E421" s="44" t="s">
        <v>5312</v>
      </c>
      <c r="F421" s="54" t="s">
        <v>5311</v>
      </c>
      <c r="G421" s="196">
        <v>0</v>
      </c>
      <c r="H421" s="88" t="s">
        <v>72</v>
      </c>
      <c r="I421" s="86" t="s">
        <v>65</v>
      </c>
      <c r="J421" s="43" t="s">
        <v>5310</v>
      </c>
      <c r="K421" s="43">
        <v>12060000</v>
      </c>
      <c r="L421" s="85" t="s">
        <v>67</v>
      </c>
      <c r="M421" s="43" t="s">
        <v>5309</v>
      </c>
      <c r="N421" s="43">
        <v>1082996963</v>
      </c>
      <c r="O421" s="91">
        <v>13</v>
      </c>
      <c r="P421" s="140">
        <v>45302</v>
      </c>
      <c r="Q421" s="87">
        <v>4518689382</v>
      </c>
      <c r="R421" s="284">
        <v>45331</v>
      </c>
      <c r="S421" s="43">
        <v>12060000</v>
      </c>
      <c r="T421" s="88" t="s">
        <v>203</v>
      </c>
      <c r="U421" s="43">
        <v>30766322</v>
      </c>
      <c r="V421" s="43" t="s">
        <v>4930</v>
      </c>
      <c r="W421" s="284">
        <v>45331</v>
      </c>
      <c r="X421" s="284">
        <v>45331</v>
      </c>
      <c r="Y421" s="94" t="s">
        <v>74</v>
      </c>
      <c r="Z421" s="138">
        <v>45457</v>
      </c>
      <c r="AA421" s="54">
        <f t="shared" si="30"/>
        <v>126</v>
      </c>
      <c r="AB421" s="87">
        <v>0</v>
      </c>
      <c r="AC421" s="286">
        <v>0</v>
      </c>
      <c r="AD421" s="87">
        <v>0</v>
      </c>
      <c r="AE421" s="140" t="s">
        <v>74</v>
      </c>
      <c r="AF421" s="54">
        <f t="shared" si="31"/>
        <v>0</v>
      </c>
      <c r="AG421" s="87">
        <v>0</v>
      </c>
      <c r="AH421" s="87">
        <v>0</v>
      </c>
      <c r="AI421" s="140" t="s">
        <v>74</v>
      </c>
      <c r="AJ421" s="88">
        <v>0</v>
      </c>
      <c r="AK421" s="92" t="s">
        <v>74</v>
      </c>
      <c r="AL421" s="92" t="s">
        <v>74</v>
      </c>
      <c r="AM421" s="54">
        <f t="shared" si="32"/>
        <v>0</v>
      </c>
      <c r="AN421" s="54">
        <f>+K421+AC421-AH421</f>
        <v>12060000</v>
      </c>
      <c r="AO421" s="88" t="s">
        <v>66</v>
      </c>
      <c r="AP421" s="43">
        <v>12060000</v>
      </c>
      <c r="AQ421" s="88" t="s">
        <v>85</v>
      </c>
      <c r="AR421" s="87">
        <v>0</v>
      </c>
      <c r="AS421" s="96" t="s">
        <v>74</v>
      </c>
      <c r="AT421" s="282">
        <v>8100000</v>
      </c>
      <c r="AU421" s="98">
        <f t="shared" si="33"/>
        <v>3960000</v>
      </c>
      <c r="AV421" s="241">
        <f t="shared" si="34"/>
        <v>0.67164179104477617</v>
      </c>
      <c r="AW421" s="140" t="s">
        <v>74</v>
      </c>
      <c r="AX421" s="88" t="s">
        <v>86</v>
      </c>
      <c r="AY421" s="43" t="s">
        <v>5308</v>
      </c>
      <c r="AZ421" s="85" t="s">
        <v>66</v>
      </c>
      <c r="BA421" s="85" t="s">
        <v>66</v>
      </c>
    </row>
    <row r="422" spans="2:53" x14ac:dyDescent="0.25">
      <c r="B422" s="85">
        <v>2024</v>
      </c>
      <c r="C422" s="85">
        <v>891780111</v>
      </c>
      <c r="D422" s="86" t="s">
        <v>64</v>
      </c>
      <c r="E422" s="44" t="s">
        <v>5307</v>
      </c>
      <c r="F422" s="54" t="s">
        <v>5306</v>
      </c>
      <c r="G422" s="196">
        <v>0</v>
      </c>
      <c r="H422" s="88" t="s">
        <v>72</v>
      </c>
      <c r="I422" s="86" t="s">
        <v>65</v>
      </c>
      <c r="J422" s="43" t="s">
        <v>5305</v>
      </c>
      <c r="K422" s="43">
        <v>13400000</v>
      </c>
      <c r="L422" s="85" t="s">
        <v>67</v>
      </c>
      <c r="M422" s="43" t="s">
        <v>5304</v>
      </c>
      <c r="N422" s="43">
        <v>1082915107</v>
      </c>
      <c r="O422" s="91">
        <v>13</v>
      </c>
      <c r="P422" s="140">
        <v>45302</v>
      </c>
      <c r="Q422" s="87">
        <v>4518689382</v>
      </c>
      <c r="R422" s="284">
        <v>45331</v>
      </c>
      <c r="S422" s="43">
        <v>13400000</v>
      </c>
      <c r="T422" s="88" t="s">
        <v>203</v>
      </c>
      <c r="U422" s="43">
        <v>30766322</v>
      </c>
      <c r="V422" s="43" t="s">
        <v>4930</v>
      </c>
      <c r="W422" s="284">
        <v>45331</v>
      </c>
      <c r="X422" s="284">
        <v>45331</v>
      </c>
      <c r="Y422" s="94" t="s">
        <v>74</v>
      </c>
      <c r="Z422" s="138">
        <v>45457</v>
      </c>
      <c r="AA422" s="54">
        <f t="shared" si="30"/>
        <v>126</v>
      </c>
      <c r="AB422" s="87">
        <v>0</v>
      </c>
      <c r="AC422" s="286">
        <v>0</v>
      </c>
      <c r="AD422" s="87">
        <v>0</v>
      </c>
      <c r="AE422" s="140" t="s">
        <v>74</v>
      </c>
      <c r="AF422" s="54">
        <f t="shared" si="31"/>
        <v>0</v>
      </c>
      <c r="AG422" s="87">
        <v>0</v>
      </c>
      <c r="AH422" s="87">
        <v>0</v>
      </c>
      <c r="AI422" s="140" t="s">
        <v>74</v>
      </c>
      <c r="AJ422" s="88">
        <v>0</v>
      </c>
      <c r="AK422" s="92" t="s">
        <v>74</v>
      </c>
      <c r="AL422" s="92" t="s">
        <v>74</v>
      </c>
      <c r="AM422" s="54">
        <f t="shared" si="32"/>
        <v>0</v>
      </c>
      <c r="AN422" s="54">
        <f>+K422+AC422-AH422</f>
        <v>13400000</v>
      </c>
      <c r="AO422" s="88" t="s">
        <v>66</v>
      </c>
      <c r="AP422" s="43">
        <v>13400000</v>
      </c>
      <c r="AQ422" s="88" t="s">
        <v>85</v>
      </c>
      <c r="AR422" s="87">
        <v>0</v>
      </c>
      <c r="AS422" s="96" t="s">
        <v>74</v>
      </c>
      <c r="AT422" s="282">
        <v>9000000</v>
      </c>
      <c r="AU422" s="98">
        <f t="shared" si="33"/>
        <v>4400000</v>
      </c>
      <c r="AV422" s="241">
        <f t="shared" si="34"/>
        <v>0.67164179104477617</v>
      </c>
      <c r="AW422" s="140" t="s">
        <v>74</v>
      </c>
      <c r="AX422" s="88" t="s">
        <v>86</v>
      </c>
      <c r="AY422" s="43" t="s">
        <v>5303</v>
      </c>
      <c r="AZ422" s="85" t="s">
        <v>66</v>
      </c>
      <c r="BA422" s="85" t="s">
        <v>66</v>
      </c>
    </row>
    <row r="423" spans="2:53" x14ac:dyDescent="0.25">
      <c r="B423" s="85">
        <v>2024</v>
      </c>
      <c r="C423" s="85">
        <v>891780111</v>
      </c>
      <c r="D423" s="86" t="s">
        <v>64</v>
      </c>
      <c r="E423" s="44" t="s">
        <v>5302</v>
      </c>
      <c r="F423" s="54" t="s">
        <v>5301</v>
      </c>
      <c r="G423" s="196">
        <v>0</v>
      </c>
      <c r="H423" s="88" t="s">
        <v>72</v>
      </c>
      <c r="I423" s="86" t="s">
        <v>65</v>
      </c>
      <c r="J423" s="43" t="s">
        <v>5300</v>
      </c>
      <c r="K423" s="43">
        <v>9380000</v>
      </c>
      <c r="L423" s="85" t="s">
        <v>67</v>
      </c>
      <c r="M423" s="43" t="s">
        <v>4404</v>
      </c>
      <c r="N423" s="43">
        <v>1083038270</v>
      </c>
      <c r="O423" s="91">
        <v>14</v>
      </c>
      <c r="P423" s="284">
        <v>45302</v>
      </c>
      <c r="Q423" s="43">
        <v>2126349000</v>
      </c>
      <c r="R423" s="284">
        <v>45331</v>
      </c>
      <c r="S423" s="43">
        <v>9380000</v>
      </c>
      <c r="T423" s="88" t="s">
        <v>203</v>
      </c>
      <c r="U423" s="43">
        <v>36665858</v>
      </c>
      <c r="V423" s="43" t="s">
        <v>1633</v>
      </c>
      <c r="W423" s="284">
        <v>45331</v>
      </c>
      <c r="X423" s="284">
        <v>45331</v>
      </c>
      <c r="Y423" s="94" t="s">
        <v>74</v>
      </c>
      <c r="Z423" s="138">
        <v>45457</v>
      </c>
      <c r="AA423" s="54">
        <f t="shared" si="30"/>
        <v>126</v>
      </c>
      <c r="AB423" s="87">
        <v>0</v>
      </c>
      <c r="AC423" s="286">
        <v>0</v>
      </c>
      <c r="AD423" s="87">
        <v>0</v>
      </c>
      <c r="AE423" s="140" t="s">
        <v>74</v>
      </c>
      <c r="AF423" s="54">
        <f t="shared" si="31"/>
        <v>0</v>
      </c>
      <c r="AG423" s="87">
        <v>1</v>
      </c>
      <c r="AH423" s="87">
        <v>8260000</v>
      </c>
      <c r="AI423" s="140">
        <v>45338</v>
      </c>
      <c r="AJ423" s="88">
        <v>0</v>
      </c>
      <c r="AK423" s="92" t="s">
        <v>74</v>
      </c>
      <c r="AL423" s="92" t="s">
        <v>74</v>
      </c>
      <c r="AM423" s="54">
        <f t="shared" si="32"/>
        <v>0</v>
      </c>
      <c r="AN423" s="54">
        <f>+K423+AC423-AH423</f>
        <v>1120000</v>
      </c>
      <c r="AO423" s="88" t="s">
        <v>66</v>
      </c>
      <c r="AP423" s="43">
        <v>1120000</v>
      </c>
      <c r="AQ423" s="88" t="s">
        <v>85</v>
      </c>
      <c r="AR423" s="87">
        <v>0</v>
      </c>
      <c r="AS423" s="96" t="s">
        <v>74</v>
      </c>
      <c r="AT423" s="282">
        <v>1120000</v>
      </c>
      <c r="AU423" s="98">
        <f t="shared" si="33"/>
        <v>0</v>
      </c>
      <c r="AV423" s="241">
        <f t="shared" si="34"/>
        <v>1</v>
      </c>
      <c r="AW423" s="140" t="s">
        <v>74</v>
      </c>
      <c r="AX423" s="88" t="s">
        <v>156</v>
      </c>
      <c r="AY423" s="43" t="s">
        <v>5299</v>
      </c>
      <c r="AZ423" s="85" t="s">
        <v>66</v>
      </c>
      <c r="BA423" s="85" t="s">
        <v>66</v>
      </c>
    </row>
    <row r="424" spans="2:53" x14ac:dyDescent="0.25">
      <c r="B424" s="85">
        <v>2024</v>
      </c>
      <c r="C424" s="85">
        <v>891780111</v>
      </c>
      <c r="D424" s="86" t="s">
        <v>64</v>
      </c>
      <c r="E424" s="44" t="s">
        <v>5298</v>
      </c>
      <c r="F424" s="54" t="s">
        <v>5297</v>
      </c>
      <c r="G424" s="196">
        <v>0</v>
      </c>
      <c r="H424" s="88" t="s">
        <v>72</v>
      </c>
      <c r="I424" s="86" t="s">
        <v>65</v>
      </c>
      <c r="J424" s="43" t="s">
        <v>5296</v>
      </c>
      <c r="K424" s="43">
        <v>13400000</v>
      </c>
      <c r="L424" s="85" t="s">
        <v>67</v>
      </c>
      <c r="M424" s="43" t="s">
        <v>5295</v>
      </c>
      <c r="N424" s="43">
        <v>1083038425</v>
      </c>
      <c r="O424" s="91">
        <v>13</v>
      </c>
      <c r="P424" s="140">
        <v>45302</v>
      </c>
      <c r="Q424" s="87">
        <v>4518689382</v>
      </c>
      <c r="R424" s="284">
        <v>45331</v>
      </c>
      <c r="S424" s="43">
        <v>13400000</v>
      </c>
      <c r="T424" s="88" t="s">
        <v>203</v>
      </c>
      <c r="U424" s="43">
        <v>85473390</v>
      </c>
      <c r="V424" s="43" t="s">
        <v>4424</v>
      </c>
      <c r="W424" s="284">
        <v>45331</v>
      </c>
      <c r="X424" s="284">
        <v>45331</v>
      </c>
      <c r="Y424" s="94" t="s">
        <v>74</v>
      </c>
      <c r="Z424" s="138">
        <v>45457</v>
      </c>
      <c r="AA424" s="54">
        <f t="shared" si="30"/>
        <v>126</v>
      </c>
      <c r="AB424" s="87">
        <v>0</v>
      </c>
      <c r="AC424" s="286">
        <v>0</v>
      </c>
      <c r="AD424" s="87">
        <v>0</v>
      </c>
      <c r="AE424" s="140" t="s">
        <v>74</v>
      </c>
      <c r="AF424" s="54">
        <f t="shared" si="31"/>
        <v>0</v>
      </c>
      <c r="AG424" s="87">
        <v>0</v>
      </c>
      <c r="AH424" s="87">
        <v>0</v>
      </c>
      <c r="AI424" s="140" t="s">
        <v>74</v>
      </c>
      <c r="AJ424" s="88">
        <v>0</v>
      </c>
      <c r="AK424" s="92" t="s">
        <v>74</v>
      </c>
      <c r="AL424" s="92" t="s">
        <v>74</v>
      </c>
      <c r="AM424" s="54">
        <f t="shared" si="32"/>
        <v>0</v>
      </c>
      <c r="AN424" s="54">
        <f>+K424+AC424-AH424</f>
        <v>13400000</v>
      </c>
      <c r="AO424" s="88" t="s">
        <v>66</v>
      </c>
      <c r="AP424" s="43">
        <v>13400000</v>
      </c>
      <c r="AQ424" s="88" t="s">
        <v>85</v>
      </c>
      <c r="AR424" s="87">
        <v>0</v>
      </c>
      <c r="AS424" s="96" t="s">
        <v>74</v>
      </c>
      <c r="AT424" s="282">
        <v>9000000</v>
      </c>
      <c r="AU424" s="98">
        <f t="shared" si="33"/>
        <v>4400000</v>
      </c>
      <c r="AV424" s="241">
        <f t="shared" si="34"/>
        <v>0.67164179104477617</v>
      </c>
      <c r="AW424" s="140" t="s">
        <v>74</v>
      </c>
      <c r="AX424" s="88" t="s">
        <v>86</v>
      </c>
      <c r="AY424" s="43" t="s">
        <v>5294</v>
      </c>
      <c r="AZ424" s="85" t="s">
        <v>66</v>
      </c>
      <c r="BA424" s="85" t="s">
        <v>66</v>
      </c>
    </row>
    <row r="425" spans="2:53" x14ac:dyDescent="0.25">
      <c r="B425" s="85">
        <v>2024</v>
      </c>
      <c r="C425" s="85">
        <v>891780111</v>
      </c>
      <c r="D425" s="86" t="s">
        <v>64</v>
      </c>
      <c r="E425" s="44" t="s">
        <v>5293</v>
      </c>
      <c r="F425" s="54" t="s">
        <v>5292</v>
      </c>
      <c r="G425" s="196">
        <v>0</v>
      </c>
      <c r="H425" s="88" t="s">
        <v>72</v>
      </c>
      <c r="I425" s="86" t="s">
        <v>65</v>
      </c>
      <c r="J425" s="43" t="s">
        <v>5291</v>
      </c>
      <c r="K425" s="43">
        <v>9380000</v>
      </c>
      <c r="L425" s="85" t="s">
        <v>67</v>
      </c>
      <c r="M425" s="43" t="s">
        <v>5290</v>
      </c>
      <c r="N425" s="43">
        <v>36726629</v>
      </c>
      <c r="O425" s="91">
        <v>14</v>
      </c>
      <c r="P425" s="284">
        <v>45302</v>
      </c>
      <c r="Q425" s="43">
        <v>2126349000</v>
      </c>
      <c r="R425" s="284">
        <v>45331</v>
      </c>
      <c r="S425" s="43">
        <v>9380000</v>
      </c>
      <c r="T425" s="88" t="s">
        <v>203</v>
      </c>
      <c r="U425" s="43">
        <v>57441846</v>
      </c>
      <c r="V425" s="43" t="s">
        <v>4704</v>
      </c>
      <c r="W425" s="284">
        <v>45331</v>
      </c>
      <c r="X425" s="284">
        <v>45331</v>
      </c>
      <c r="Y425" s="94" t="s">
        <v>74</v>
      </c>
      <c r="Z425" s="138">
        <v>45457</v>
      </c>
      <c r="AA425" s="54">
        <f t="shared" si="30"/>
        <v>126</v>
      </c>
      <c r="AB425" s="87">
        <v>0</v>
      </c>
      <c r="AC425" s="286">
        <v>0</v>
      </c>
      <c r="AD425" s="87">
        <v>0</v>
      </c>
      <c r="AE425" s="140" t="s">
        <v>74</v>
      </c>
      <c r="AF425" s="54">
        <f t="shared" si="31"/>
        <v>0</v>
      </c>
      <c r="AG425" s="87">
        <v>0</v>
      </c>
      <c r="AH425" s="87">
        <v>0</v>
      </c>
      <c r="AI425" s="140" t="s">
        <v>74</v>
      </c>
      <c r="AJ425" s="88">
        <v>0</v>
      </c>
      <c r="AK425" s="92" t="s">
        <v>74</v>
      </c>
      <c r="AL425" s="92" t="s">
        <v>74</v>
      </c>
      <c r="AM425" s="54">
        <f t="shared" si="32"/>
        <v>0</v>
      </c>
      <c r="AN425" s="54">
        <f>+K425+AC425-AH425</f>
        <v>9380000</v>
      </c>
      <c r="AO425" s="88" t="s">
        <v>66</v>
      </c>
      <c r="AP425" s="43">
        <v>9380000</v>
      </c>
      <c r="AQ425" s="88" t="s">
        <v>85</v>
      </c>
      <c r="AR425" s="87">
        <v>0</v>
      </c>
      <c r="AS425" s="96" t="s">
        <v>74</v>
      </c>
      <c r="AT425" s="282">
        <v>6300000</v>
      </c>
      <c r="AU425" s="98">
        <f t="shared" si="33"/>
        <v>3080000</v>
      </c>
      <c r="AV425" s="241">
        <f t="shared" si="34"/>
        <v>0.67164179104477617</v>
      </c>
      <c r="AW425" s="140" t="s">
        <v>74</v>
      </c>
      <c r="AX425" s="88" t="s">
        <v>86</v>
      </c>
      <c r="AY425" s="43" t="s">
        <v>5289</v>
      </c>
      <c r="AZ425" s="85" t="s">
        <v>66</v>
      </c>
      <c r="BA425" s="85" t="s">
        <v>66</v>
      </c>
    </row>
    <row r="426" spans="2:53" x14ac:dyDescent="0.25">
      <c r="B426" s="85">
        <v>2024</v>
      </c>
      <c r="C426" s="85">
        <v>891780111</v>
      </c>
      <c r="D426" s="86" t="s">
        <v>64</v>
      </c>
      <c r="E426" s="44" t="s">
        <v>5288</v>
      </c>
      <c r="F426" s="54" t="s">
        <v>5287</v>
      </c>
      <c r="G426" s="196">
        <v>0</v>
      </c>
      <c r="H426" s="88" t="s">
        <v>72</v>
      </c>
      <c r="I426" s="86" t="s">
        <v>65</v>
      </c>
      <c r="J426" s="43" t="s">
        <v>5286</v>
      </c>
      <c r="K426" s="43">
        <v>14740000</v>
      </c>
      <c r="L426" s="85" t="s">
        <v>67</v>
      </c>
      <c r="M426" s="43" t="s">
        <v>5285</v>
      </c>
      <c r="N426" s="43">
        <v>85465875</v>
      </c>
      <c r="O426" s="91">
        <v>13</v>
      </c>
      <c r="P426" s="140">
        <v>45302</v>
      </c>
      <c r="Q426" s="87">
        <v>4518689382</v>
      </c>
      <c r="R426" s="284">
        <v>45331</v>
      </c>
      <c r="S426" s="43">
        <v>14740000</v>
      </c>
      <c r="T426" s="88" t="s">
        <v>203</v>
      </c>
      <c r="U426" s="43">
        <v>39058006</v>
      </c>
      <c r="V426" s="43" t="s">
        <v>5040</v>
      </c>
      <c r="W426" s="284">
        <v>45331</v>
      </c>
      <c r="X426" s="284">
        <v>45331</v>
      </c>
      <c r="Y426" s="94" t="s">
        <v>74</v>
      </c>
      <c r="Z426" s="138">
        <v>45457</v>
      </c>
      <c r="AA426" s="54">
        <f t="shared" si="30"/>
        <v>126</v>
      </c>
      <c r="AB426" s="87">
        <v>0</v>
      </c>
      <c r="AC426" s="286">
        <v>0</v>
      </c>
      <c r="AD426" s="87">
        <v>0</v>
      </c>
      <c r="AE426" s="140" t="s">
        <v>74</v>
      </c>
      <c r="AF426" s="54">
        <f t="shared" si="31"/>
        <v>0</v>
      </c>
      <c r="AG426" s="87">
        <v>0</v>
      </c>
      <c r="AH426" s="87">
        <v>0</v>
      </c>
      <c r="AI426" s="140" t="s">
        <v>74</v>
      </c>
      <c r="AJ426" s="88">
        <v>0</v>
      </c>
      <c r="AK426" s="92" t="s">
        <v>74</v>
      </c>
      <c r="AL426" s="92" t="s">
        <v>74</v>
      </c>
      <c r="AM426" s="54">
        <f t="shared" si="32"/>
        <v>0</v>
      </c>
      <c r="AN426" s="54">
        <f>+K426+AC426-AH426</f>
        <v>14740000</v>
      </c>
      <c r="AO426" s="88" t="s">
        <v>66</v>
      </c>
      <c r="AP426" s="43">
        <v>14740000</v>
      </c>
      <c r="AQ426" s="88" t="s">
        <v>85</v>
      </c>
      <c r="AR426" s="87">
        <v>0</v>
      </c>
      <c r="AS426" s="96" t="s">
        <v>74</v>
      </c>
      <c r="AT426" s="282">
        <v>9900000</v>
      </c>
      <c r="AU426" s="98">
        <f t="shared" si="33"/>
        <v>4840000</v>
      </c>
      <c r="AV426" s="241">
        <f t="shared" si="34"/>
        <v>0.67164179104477617</v>
      </c>
      <c r="AW426" s="140" t="s">
        <v>74</v>
      </c>
      <c r="AX426" s="88" t="s">
        <v>86</v>
      </c>
      <c r="AY426" s="43" t="s">
        <v>5284</v>
      </c>
      <c r="AZ426" s="85" t="s">
        <v>66</v>
      </c>
      <c r="BA426" s="85" t="s">
        <v>66</v>
      </c>
    </row>
    <row r="427" spans="2:53" x14ac:dyDescent="0.25">
      <c r="B427" s="85">
        <v>2024</v>
      </c>
      <c r="C427" s="85">
        <v>891780111</v>
      </c>
      <c r="D427" s="86" t="s">
        <v>64</v>
      </c>
      <c r="E427" s="44" t="s">
        <v>5283</v>
      </c>
      <c r="F427" s="54" t="s">
        <v>5282</v>
      </c>
      <c r="G427" s="196">
        <v>0</v>
      </c>
      <c r="H427" s="88" t="s">
        <v>72</v>
      </c>
      <c r="I427" s="86" t="s">
        <v>65</v>
      </c>
      <c r="J427" s="43" t="s">
        <v>5281</v>
      </c>
      <c r="K427" s="43">
        <v>14850000</v>
      </c>
      <c r="L427" s="85" t="s">
        <v>67</v>
      </c>
      <c r="M427" s="43" t="s">
        <v>5280</v>
      </c>
      <c r="N427" s="43">
        <v>12554536</v>
      </c>
      <c r="O427" s="91">
        <v>13</v>
      </c>
      <c r="P427" s="140">
        <v>45302</v>
      </c>
      <c r="Q427" s="87">
        <v>4518689382</v>
      </c>
      <c r="R427" s="284">
        <v>45331</v>
      </c>
      <c r="S427" s="43">
        <v>14850000</v>
      </c>
      <c r="T427" s="88" t="s">
        <v>203</v>
      </c>
      <c r="U427" s="43">
        <v>1082964146</v>
      </c>
      <c r="V427" s="43" t="s">
        <v>4056</v>
      </c>
      <c r="W427" s="284">
        <v>45331</v>
      </c>
      <c r="X427" s="284">
        <v>45331</v>
      </c>
      <c r="Y427" s="94" t="s">
        <v>74</v>
      </c>
      <c r="Z427" s="138">
        <v>45457</v>
      </c>
      <c r="AA427" s="54">
        <f t="shared" si="30"/>
        <v>126</v>
      </c>
      <c r="AB427" s="87">
        <v>0</v>
      </c>
      <c r="AC427" s="286">
        <v>0</v>
      </c>
      <c r="AD427" s="87">
        <v>0</v>
      </c>
      <c r="AE427" s="140" t="s">
        <v>74</v>
      </c>
      <c r="AF427" s="54">
        <f t="shared" si="31"/>
        <v>0</v>
      </c>
      <c r="AG427" s="87">
        <v>0</v>
      </c>
      <c r="AH427" s="87">
        <v>0</v>
      </c>
      <c r="AI427" s="140" t="s">
        <v>74</v>
      </c>
      <c r="AJ427" s="88">
        <v>0</v>
      </c>
      <c r="AK427" s="92" t="s">
        <v>74</v>
      </c>
      <c r="AL427" s="92" t="s">
        <v>74</v>
      </c>
      <c r="AM427" s="54">
        <f t="shared" si="32"/>
        <v>0</v>
      </c>
      <c r="AN427" s="54">
        <f>+K427+AC427-AH427</f>
        <v>14850000</v>
      </c>
      <c r="AO427" s="88" t="s">
        <v>66</v>
      </c>
      <c r="AP427" s="43">
        <v>14850000</v>
      </c>
      <c r="AQ427" s="88" t="s">
        <v>85</v>
      </c>
      <c r="AR427" s="87">
        <v>0</v>
      </c>
      <c r="AS427" s="96" t="s">
        <v>74</v>
      </c>
      <c r="AT427" s="282">
        <v>9900000</v>
      </c>
      <c r="AU427" s="98">
        <f t="shared" si="33"/>
        <v>4950000</v>
      </c>
      <c r="AV427" s="241">
        <f t="shared" si="34"/>
        <v>0.66666666666666663</v>
      </c>
      <c r="AW427" s="140" t="s">
        <v>74</v>
      </c>
      <c r="AX427" s="88" t="s">
        <v>86</v>
      </c>
      <c r="AY427" s="43" t="s">
        <v>5279</v>
      </c>
      <c r="AZ427" s="85" t="s">
        <v>66</v>
      </c>
      <c r="BA427" s="85" t="s">
        <v>66</v>
      </c>
    </row>
    <row r="428" spans="2:53" x14ac:dyDescent="0.25">
      <c r="B428" s="85">
        <v>2024</v>
      </c>
      <c r="C428" s="85">
        <v>891780111</v>
      </c>
      <c r="D428" s="86" t="s">
        <v>64</v>
      </c>
      <c r="E428" s="44" t="s">
        <v>5278</v>
      </c>
      <c r="F428" s="54" t="s">
        <v>5277</v>
      </c>
      <c r="G428" s="196">
        <v>0</v>
      </c>
      <c r="H428" s="88" t="s">
        <v>72</v>
      </c>
      <c r="I428" s="86" t="s">
        <v>65</v>
      </c>
      <c r="J428" s="43" t="s">
        <v>5276</v>
      </c>
      <c r="K428" s="43">
        <v>17710000</v>
      </c>
      <c r="L428" s="85" t="s">
        <v>67</v>
      </c>
      <c r="M428" s="43" t="s">
        <v>5275</v>
      </c>
      <c r="N428" s="43">
        <v>1083024560</v>
      </c>
      <c r="O428" s="91">
        <v>13</v>
      </c>
      <c r="P428" s="140">
        <v>45302</v>
      </c>
      <c r="Q428" s="87">
        <v>4518689382</v>
      </c>
      <c r="R428" s="284">
        <v>45331</v>
      </c>
      <c r="S428" s="43">
        <v>17710000</v>
      </c>
      <c r="T428" s="88" t="s">
        <v>203</v>
      </c>
      <c r="U428" s="43">
        <v>7634885</v>
      </c>
      <c r="V428" s="43" t="s">
        <v>1138</v>
      </c>
      <c r="W428" s="284">
        <v>45331</v>
      </c>
      <c r="X428" s="284">
        <v>45331</v>
      </c>
      <c r="Y428" s="94" t="s">
        <v>74</v>
      </c>
      <c r="Z428" s="138">
        <v>45457</v>
      </c>
      <c r="AA428" s="54">
        <f t="shared" si="30"/>
        <v>126</v>
      </c>
      <c r="AB428" s="87">
        <v>0</v>
      </c>
      <c r="AC428" s="286">
        <v>0</v>
      </c>
      <c r="AD428" s="87">
        <v>0</v>
      </c>
      <c r="AE428" s="140" t="s">
        <v>74</v>
      </c>
      <c r="AF428" s="54">
        <f t="shared" si="31"/>
        <v>0</v>
      </c>
      <c r="AG428" s="87">
        <v>0</v>
      </c>
      <c r="AH428" s="87">
        <v>0</v>
      </c>
      <c r="AI428" s="140" t="s">
        <v>74</v>
      </c>
      <c r="AJ428" s="88">
        <v>0</v>
      </c>
      <c r="AK428" s="92" t="s">
        <v>74</v>
      </c>
      <c r="AL428" s="92" t="s">
        <v>74</v>
      </c>
      <c r="AM428" s="54">
        <f t="shared" si="32"/>
        <v>0</v>
      </c>
      <c r="AN428" s="54">
        <f>+K428+AC428-AH428</f>
        <v>17710000</v>
      </c>
      <c r="AO428" s="88" t="s">
        <v>66</v>
      </c>
      <c r="AP428" s="43">
        <v>17710000</v>
      </c>
      <c r="AQ428" s="88" t="s">
        <v>85</v>
      </c>
      <c r="AR428" s="87">
        <v>0</v>
      </c>
      <c r="AS428" s="96" t="s">
        <v>74</v>
      </c>
      <c r="AT428" s="282">
        <v>12760000</v>
      </c>
      <c r="AU428" s="98">
        <f t="shared" si="33"/>
        <v>4950000</v>
      </c>
      <c r="AV428" s="241">
        <f t="shared" si="34"/>
        <v>0.72049689440993792</v>
      </c>
      <c r="AW428" s="140" t="s">
        <v>74</v>
      </c>
      <c r="AX428" s="88" t="s">
        <v>86</v>
      </c>
      <c r="AY428" s="43" t="s">
        <v>5274</v>
      </c>
      <c r="AZ428" s="85" t="s">
        <v>66</v>
      </c>
      <c r="BA428" s="85" t="s">
        <v>66</v>
      </c>
    </row>
    <row r="429" spans="2:53" x14ac:dyDescent="0.25">
      <c r="B429" s="85">
        <v>2024</v>
      </c>
      <c r="C429" s="85">
        <v>891780111</v>
      </c>
      <c r="D429" s="86" t="s">
        <v>64</v>
      </c>
      <c r="E429" s="44" t="s">
        <v>5273</v>
      </c>
      <c r="F429" s="54" t="s">
        <v>5272</v>
      </c>
      <c r="G429" s="196">
        <v>0</v>
      </c>
      <c r="H429" s="88" t="s">
        <v>72</v>
      </c>
      <c r="I429" s="86" t="s">
        <v>65</v>
      </c>
      <c r="J429" s="43" t="s">
        <v>5267</v>
      </c>
      <c r="K429" s="43">
        <v>13500000</v>
      </c>
      <c r="L429" s="85" t="s">
        <v>67</v>
      </c>
      <c r="M429" s="43" t="s">
        <v>5271</v>
      </c>
      <c r="N429" s="43">
        <v>1085230612</v>
      </c>
      <c r="O429" s="91">
        <v>13</v>
      </c>
      <c r="P429" s="140">
        <v>45302</v>
      </c>
      <c r="Q429" s="87">
        <v>4518689382</v>
      </c>
      <c r="R429" s="284">
        <v>45331</v>
      </c>
      <c r="S429" s="43">
        <v>13500000</v>
      </c>
      <c r="T429" s="88" t="s">
        <v>203</v>
      </c>
      <c r="U429" s="43">
        <v>57428039</v>
      </c>
      <c r="V429" s="43" t="s">
        <v>968</v>
      </c>
      <c r="W429" s="284">
        <v>45331</v>
      </c>
      <c r="X429" s="284">
        <v>45331</v>
      </c>
      <c r="Y429" s="94" t="s">
        <v>74</v>
      </c>
      <c r="Z429" s="138">
        <v>45457</v>
      </c>
      <c r="AA429" s="54">
        <f t="shared" si="30"/>
        <v>126</v>
      </c>
      <c r="AB429" s="87">
        <v>0</v>
      </c>
      <c r="AC429" s="286">
        <v>0</v>
      </c>
      <c r="AD429" s="87">
        <v>0</v>
      </c>
      <c r="AE429" s="140" t="s">
        <v>74</v>
      </c>
      <c r="AF429" s="54">
        <f t="shared" si="31"/>
        <v>0</v>
      </c>
      <c r="AG429" s="87">
        <v>0</v>
      </c>
      <c r="AH429" s="87">
        <v>0</v>
      </c>
      <c r="AI429" s="140" t="s">
        <v>74</v>
      </c>
      <c r="AJ429" s="88">
        <v>0</v>
      </c>
      <c r="AK429" s="92" t="s">
        <v>74</v>
      </c>
      <c r="AL429" s="92" t="s">
        <v>74</v>
      </c>
      <c r="AM429" s="54">
        <f t="shared" si="32"/>
        <v>0</v>
      </c>
      <c r="AN429" s="54">
        <f>+K429+AC429-AH429</f>
        <v>13500000</v>
      </c>
      <c r="AO429" s="88" t="s">
        <v>66</v>
      </c>
      <c r="AP429" s="43">
        <v>13500000</v>
      </c>
      <c r="AQ429" s="88" t="s">
        <v>85</v>
      </c>
      <c r="AR429" s="87">
        <v>0</v>
      </c>
      <c r="AS429" s="96" t="s">
        <v>74</v>
      </c>
      <c r="AT429" s="282">
        <v>9000000</v>
      </c>
      <c r="AU429" s="98">
        <f t="shared" si="33"/>
        <v>4500000</v>
      </c>
      <c r="AV429" s="241">
        <f t="shared" si="34"/>
        <v>0.66666666666666663</v>
      </c>
      <c r="AW429" s="140" t="s">
        <v>74</v>
      </c>
      <c r="AX429" s="88" t="s">
        <v>86</v>
      </c>
      <c r="AY429" s="43" t="s">
        <v>5270</v>
      </c>
      <c r="AZ429" s="85" t="s">
        <v>66</v>
      </c>
      <c r="BA429" s="85" t="s">
        <v>66</v>
      </c>
    </row>
    <row r="430" spans="2:53" x14ac:dyDescent="0.25">
      <c r="B430" s="85">
        <v>2024</v>
      </c>
      <c r="C430" s="85">
        <v>891780111</v>
      </c>
      <c r="D430" s="86" t="s">
        <v>64</v>
      </c>
      <c r="E430" s="44" t="s">
        <v>5269</v>
      </c>
      <c r="F430" s="54" t="s">
        <v>5268</v>
      </c>
      <c r="G430" s="196">
        <v>0</v>
      </c>
      <c r="H430" s="88" t="s">
        <v>72</v>
      </c>
      <c r="I430" s="86" t="s">
        <v>65</v>
      </c>
      <c r="J430" s="43" t="s">
        <v>5267</v>
      </c>
      <c r="K430" s="43">
        <v>13500000</v>
      </c>
      <c r="L430" s="85" t="s">
        <v>67</v>
      </c>
      <c r="M430" s="43" t="s">
        <v>5266</v>
      </c>
      <c r="N430" s="43">
        <v>1083045066</v>
      </c>
      <c r="O430" s="91">
        <v>13</v>
      </c>
      <c r="P430" s="140">
        <v>45302</v>
      </c>
      <c r="Q430" s="87">
        <v>4518689382</v>
      </c>
      <c r="R430" s="284">
        <v>45331</v>
      </c>
      <c r="S430" s="43">
        <v>13500000</v>
      </c>
      <c r="T430" s="88" t="s">
        <v>203</v>
      </c>
      <c r="U430" s="43">
        <v>57428039</v>
      </c>
      <c r="V430" s="43" t="s">
        <v>968</v>
      </c>
      <c r="W430" s="284">
        <v>45331</v>
      </c>
      <c r="X430" s="284">
        <v>45331</v>
      </c>
      <c r="Y430" s="94" t="s">
        <v>74</v>
      </c>
      <c r="Z430" s="138">
        <v>45457</v>
      </c>
      <c r="AA430" s="54">
        <f t="shared" si="30"/>
        <v>126</v>
      </c>
      <c r="AB430" s="87">
        <v>0</v>
      </c>
      <c r="AC430" s="286">
        <v>0</v>
      </c>
      <c r="AD430" s="87">
        <v>0</v>
      </c>
      <c r="AE430" s="140" t="s">
        <v>74</v>
      </c>
      <c r="AF430" s="54">
        <f t="shared" si="31"/>
        <v>0</v>
      </c>
      <c r="AG430" s="87">
        <v>0</v>
      </c>
      <c r="AH430" s="87">
        <v>0</v>
      </c>
      <c r="AI430" s="140" t="s">
        <v>74</v>
      </c>
      <c r="AJ430" s="88">
        <v>0</v>
      </c>
      <c r="AK430" s="92" t="s">
        <v>74</v>
      </c>
      <c r="AL430" s="92" t="s">
        <v>74</v>
      </c>
      <c r="AM430" s="54">
        <f t="shared" si="32"/>
        <v>0</v>
      </c>
      <c r="AN430" s="54">
        <f>+K430+AC430-AH430</f>
        <v>13500000</v>
      </c>
      <c r="AO430" s="88" t="s">
        <v>66</v>
      </c>
      <c r="AP430" s="43">
        <v>13500000</v>
      </c>
      <c r="AQ430" s="88" t="s">
        <v>85</v>
      </c>
      <c r="AR430" s="87">
        <v>0</v>
      </c>
      <c r="AS430" s="96" t="s">
        <v>74</v>
      </c>
      <c r="AT430" s="282">
        <v>9000000</v>
      </c>
      <c r="AU430" s="98">
        <f t="shared" si="33"/>
        <v>4500000</v>
      </c>
      <c r="AV430" s="241">
        <f t="shared" si="34"/>
        <v>0.66666666666666663</v>
      </c>
      <c r="AW430" s="140" t="s">
        <v>74</v>
      </c>
      <c r="AX430" s="88" t="s">
        <v>86</v>
      </c>
      <c r="AY430" s="43" t="s">
        <v>5265</v>
      </c>
      <c r="AZ430" s="85" t="s">
        <v>66</v>
      </c>
      <c r="BA430" s="85" t="s">
        <v>66</v>
      </c>
    </row>
    <row r="431" spans="2:53" x14ac:dyDescent="0.25">
      <c r="B431" s="85">
        <v>2024</v>
      </c>
      <c r="C431" s="85">
        <v>891780111</v>
      </c>
      <c r="D431" s="86" t="s">
        <v>64</v>
      </c>
      <c r="E431" s="44" t="s">
        <v>5264</v>
      </c>
      <c r="F431" s="54" t="s">
        <v>5263</v>
      </c>
      <c r="G431" s="196">
        <v>0</v>
      </c>
      <c r="H431" s="88" t="s">
        <v>72</v>
      </c>
      <c r="I431" s="86" t="s">
        <v>65</v>
      </c>
      <c r="J431" s="43" t="s">
        <v>5262</v>
      </c>
      <c r="K431" s="43">
        <v>13500000</v>
      </c>
      <c r="L431" s="85" t="s">
        <v>67</v>
      </c>
      <c r="M431" s="43" t="s">
        <v>5261</v>
      </c>
      <c r="N431" s="43">
        <v>1004371803</v>
      </c>
      <c r="O431" s="91">
        <v>13</v>
      </c>
      <c r="P431" s="140">
        <v>45302</v>
      </c>
      <c r="Q431" s="87">
        <v>4518689382</v>
      </c>
      <c r="R431" s="284">
        <v>45331</v>
      </c>
      <c r="S431" s="43">
        <v>13500000</v>
      </c>
      <c r="T431" s="88" t="s">
        <v>203</v>
      </c>
      <c r="U431" s="43">
        <v>57428039</v>
      </c>
      <c r="V431" s="43" t="s">
        <v>968</v>
      </c>
      <c r="W431" s="284">
        <v>45331</v>
      </c>
      <c r="X431" s="284">
        <v>45331</v>
      </c>
      <c r="Y431" s="94" t="s">
        <v>74</v>
      </c>
      <c r="Z431" s="138">
        <v>45457</v>
      </c>
      <c r="AA431" s="54">
        <f t="shared" si="30"/>
        <v>126</v>
      </c>
      <c r="AB431" s="87">
        <v>0</v>
      </c>
      <c r="AC431" s="286">
        <v>0</v>
      </c>
      <c r="AD431" s="87">
        <v>0</v>
      </c>
      <c r="AE431" s="140" t="s">
        <v>74</v>
      </c>
      <c r="AF431" s="54">
        <f t="shared" si="31"/>
        <v>0</v>
      </c>
      <c r="AG431" s="87">
        <v>0</v>
      </c>
      <c r="AH431" s="87">
        <v>0</v>
      </c>
      <c r="AI431" s="140" t="s">
        <v>74</v>
      </c>
      <c r="AJ431" s="88">
        <v>0</v>
      </c>
      <c r="AK431" s="92" t="s">
        <v>74</v>
      </c>
      <c r="AL431" s="92" t="s">
        <v>74</v>
      </c>
      <c r="AM431" s="54">
        <f t="shared" si="32"/>
        <v>0</v>
      </c>
      <c r="AN431" s="54">
        <f>+K431+AC431-AH431</f>
        <v>13500000</v>
      </c>
      <c r="AO431" s="88" t="s">
        <v>66</v>
      </c>
      <c r="AP431" s="43">
        <v>13500000</v>
      </c>
      <c r="AQ431" s="88" t="s">
        <v>85</v>
      </c>
      <c r="AR431" s="87">
        <v>0</v>
      </c>
      <c r="AS431" s="96" t="s">
        <v>74</v>
      </c>
      <c r="AT431" s="282">
        <v>9000000</v>
      </c>
      <c r="AU431" s="98">
        <f t="shared" si="33"/>
        <v>4500000</v>
      </c>
      <c r="AV431" s="241">
        <f t="shared" si="34"/>
        <v>0.66666666666666663</v>
      </c>
      <c r="AW431" s="140" t="s">
        <v>74</v>
      </c>
      <c r="AX431" s="88" t="s">
        <v>86</v>
      </c>
      <c r="AY431" s="43" t="s">
        <v>5260</v>
      </c>
      <c r="AZ431" s="85" t="s">
        <v>66</v>
      </c>
      <c r="BA431" s="85" t="s">
        <v>66</v>
      </c>
    </row>
    <row r="432" spans="2:53" x14ac:dyDescent="0.25">
      <c r="B432" s="85">
        <v>2024</v>
      </c>
      <c r="C432" s="85">
        <v>891780111</v>
      </c>
      <c r="D432" s="86" t="s">
        <v>64</v>
      </c>
      <c r="E432" s="44" t="s">
        <v>5259</v>
      </c>
      <c r="F432" s="54" t="s">
        <v>5258</v>
      </c>
      <c r="G432" s="196">
        <v>0</v>
      </c>
      <c r="H432" s="88" t="s">
        <v>72</v>
      </c>
      <c r="I432" s="86" t="s">
        <v>2705</v>
      </c>
      <c r="J432" s="43" t="s">
        <v>5257</v>
      </c>
      <c r="K432" s="43">
        <v>13400000</v>
      </c>
      <c r="L432" s="85" t="s">
        <v>67</v>
      </c>
      <c r="M432" s="43" t="s">
        <v>5256</v>
      </c>
      <c r="N432" s="43">
        <v>1081826586</v>
      </c>
      <c r="O432" s="91">
        <v>314</v>
      </c>
      <c r="P432" s="284">
        <v>45330</v>
      </c>
      <c r="Q432" s="43">
        <v>84420000</v>
      </c>
      <c r="R432" s="284">
        <v>45331</v>
      </c>
      <c r="S432" s="43">
        <v>13400000</v>
      </c>
      <c r="T432" s="88" t="s">
        <v>203</v>
      </c>
      <c r="U432" s="43">
        <v>72175281</v>
      </c>
      <c r="V432" s="43" t="s">
        <v>1822</v>
      </c>
      <c r="W432" s="284">
        <v>45331</v>
      </c>
      <c r="X432" s="284">
        <v>45331</v>
      </c>
      <c r="Y432" s="94" t="s">
        <v>74</v>
      </c>
      <c r="Z432" s="138">
        <v>45457</v>
      </c>
      <c r="AA432" s="54">
        <f t="shared" si="30"/>
        <v>126</v>
      </c>
      <c r="AB432" s="87">
        <v>0</v>
      </c>
      <c r="AC432" s="286">
        <v>0</v>
      </c>
      <c r="AD432" s="87">
        <v>0</v>
      </c>
      <c r="AE432" s="140" t="s">
        <v>74</v>
      </c>
      <c r="AF432" s="54">
        <f t="shared" si="31"/>
        <v>0</v>
      </c>
      <c r="AG432" s="87">
        <v>0</v>
      </c>
      <c r="AH432" s="87">
        <v>0</v>
      </c>
      <c r="AI432" s="140" t="s">
        <v>74</v>
      </c>
      <c r="AJ432" s="88">
        <v>0</v>
      </c>
      <c r="AK432" s="92" t="s">
        <v>74</v>
      </c>
      <c r="AL432" s="92" t="s">
        <v>74</v>
      </c>
      <c r="AM432" s="54">
        <f t="shared" si="32"/>
        <v>0</v>
      </c>
      <c r="AN432" s="54">
        <f>+K432+AC432-AH432</f>
        <v>13400000</v>
      </c>
      <c r="AO432" s="88" t="s">
        <v>66</v>
      </c>
      <c r="AP432" s="43">
        <v>13400000</v>
      </c>
      <c r="AQ432" s="88" t="s">
        <v>85</v>
      </c>
      <c r="AR432" s="87">
        <v>0</v>
      </c>
      <c r="AS432" s="96" t="s">
        <v>74</v>
      </c>
      <c r="AT432" s="282">
        <v>9000000</v>
      </c>
      <c r="AU432" s="98">
        <f t="shared" si="33"/>
        <v>4400000</v>
      </c>
      <c r="AV432" s="241">
        <f t="shared" si="34"/>
        <v>0.67164179104477617</v>
      </c>
      <c r="AW432" s="140" t="s">
        <v>74</v>
      </c>
      <c r="AX432" s="88" t="s">
        <v>86</v>
      </c>
      <c r="AY432" s="43" t="s">
        <v>5255</v>
      </c>
      <c r="AZ432" s="85" t="s">
        <v>66</v>
      </c>
      <c r="BA432" s="85" t="s">
        <v>66</v>
      </c>
    </row>
    <row r="433" spans="2:53" x14ac:dyDescent="0.25">
      <c r="B433" s="85">
        <v>2024</v>
      </c>
      <c r="C433" s="85">
        <v>891780111</v>
      </c>
      <c r="D433" s="86" t="s">
        <v>64</v>
      </c>
      <c r="E433" s="44" t="s">
        <v>5254</v>
      </c>
      <c r="F433" s="54" t="s">
        <v>5253</v>
      </c>
      <c r="G433" s="196">
        <v>0</v>
      </c>
      <c r="H433" s="88" t="s">
        <v>72</v>
      </c>
      <c r="I433" s="86" t="s">
        <v>2705</v>
      </c>
      <c r="J433" s="43" t="s">
        <v>5252</v>
      </c>
      <c r="K433" s="43">
        <v>13400000</v>
      </c>
      <c r="L433" s="85" t="s">
        <v>67</v>
      </c>
      <c r="M433" s="43" t="s">
        <v>5251</v>
      </c>
      <c r="N433" s="43">
        <v>1082954069</v>
      </c>
      <c r="O433" s="91">
        <v>314</v>
      </c>
      <c r="P433" s="284">
        <v>45330</v>
      </c>
      <c r="Q433" s="43">
        <v>84420000</v>
      </c>
      <c r="R433" s="284">
        <v>45331</v>
      </c>
      <c r="S433" s="43">
        <v>13400000</v>
      </c>
      <c r="T433" s="88" t="s">
        <v>203</v>
      </c>
      <c r="U433" s="43">
        <v>72175281</v>
      </c>
      <c r="V433" s="43" t="s">
        <v>1822</v>
      </c>
      <c r="W433" s="284">
        <v>45331</v>
      </c>
      <c r="X433" s="284">
        <v>45331</v>
      </c>
      <c r="Y433" s="94" t="s">
        <v>74</v>
      </c>
      <c r="Z433" s="138">
        <v>45457</v>
      </c>
      <c r="AA433" s="54">
        <f t="shared" si="30"/>
        <v>126</v>
      </c>
      <c r="AB433" s="87">
        <v>0</v>
      </c>
      <c r="AC433" s="286">
        <v>0</v>
      </c>
      <c r="AD433" s="87">
        <v>0</v>
      </c>
      <c r="AE433" s="140" t="s">
        <v>74</v>
      </c>
      <c r="AF433" s="54">
        <f t="shared" si="31"/>
        <v>0</v>
      </c>
      <c r="AG433" s="87">
        <v>0</v>
      </c>
      <c r="AH433" s="87">
        <v>0</v>
      </c>
      <c r="AI433" s="140" t="s">
        <v>74</v>
      </c>
      <c r="AJ433" s="88">
        <v>0</v>
      </c>
      <c r="AK433" s="92" t="s">
        <v>74</v>
      </c>
      <c r="AL433" s="92" t="s">
        <v>74</v>
      </c>
      <c r="AM433" s="54">
        <f t="shared" si="32"/>
        <v>0</v>
      </c>
      <c r="AN433" s="54">
        <f>+K433+AC433-AH433</f>
        <v>13400000</v>
      </c>
      <c r="AO433" s="88" t="s">
        <v>66</v>
      </c>
      <c r="AP433" s="43">
        <v>13400000</v>
      </c>
      <c r="AQ433" s="88" t="s">
        <v>85</v>
      </c>
      <c r="AR433" s="87">
        <v>0</v>
      </c>
      <c r="AS433" s="96" t="s">
        <v>74</v>
      </c>
      <c r="AT433" s="282">
        <v>9000000</v>
      </c>
      <c r="AU433" s="98">
        <f t="shared" si="33"/>
        <v>4400000</v>
      </c>
      <c r="AV433" s="241">
        <f t="shared" si="34"/>
        <v>0.67164179104477617</v>
      </c>
      <c r="AW433" s="140" t="s">
        <v>74</v>
      </c>
      <c r="AX433" s="88" t="s">
        <v>86</v>
      </c>
      <c r="AY433" s="43" t="s">
        <v>5250</v>
      </c>
      <c r="AZ433" s="85" t="s">
        <v>66</v>
      </c>
      <c r="BA433" s="85" t="s">
        <v>66</v>
      </c>
    </row>
    <row r="434" spans="2:53" x14ac:dyDescent="0.25">
      <c r="B434" s="85">
        <v>2024</v>
      </c>
      <c r="C434" s="85">
        <v>891780111</v>
      </c>
      <c r="D434" s="86" t="s">
        <v>64</v>
      </c>
      <c r="E434" s="44" t="s">
        <v>5249</v>
      </c>
      <c r="F434" s="54" t="s">
        <v>5248</v>
      </c>
      <c r="G434" s="196">
        <v>0</v>
      </c>
      <c r="H434" s="88" t="s">
        <v>72</v>
      </c>
      <c r="I434" s="86" t="s">
        <v>2705</v>
      </c>
      <c r="J434" s="43" t="s">
        <v>5247</v>
      </c>
      <c r="K434" s="43">
        <v>13400000</v>
      </c>
      <c r="L434" s="85" t="s">
        <v>67</v>
      </c>
      <c r="M434" s="43" t="s">
        <v>5246</v>
      </c>
      <c r="N434" s="43">
        <v>1083558601</v>
      </c>
      <c r="O434" s="91">
        <v>314</v>
      </c>
      <c r="P434" s="284">
        <v>45330</v>
      </c>
      <c r="Q434" s="43">
        <v>84420000</v>
      </c>
      <c r="R434" s="284">
        <v>45331</v>
      </c>
      <c r="S434" s="43">
        <v>13400000</v>
      </c>
      <c r="T434" s="88" t="s">
        <v>203</v>
      </c>
      <c r="U434" s="43">
        <v>72175281</v>
      </c>
      <c r="V434" s="43" t="s">
        <v>1822</v>
      </c>
      <c r="W434" s="284">
        <v>45331</v>
      </c>
      <c r="X434" s="284">
        <v>45331</v>
      </c>
      <c r="Y434" s="94" t="s">
        <v>74</v>
      </c>
      <c r="Z434" s="138">
        <v>45457</v>
      </c>
      <c r="AA434" s="54">
        <f t="shared" si="30"/>
        <v>126</v>
      </c>
      <c r="AB434" s="87">
        <v>0</v>
      </c>
      <c r="AC434" s="286">
        <v>0</v>
      </c>
      <c r="AD434" s="87">
        <v>0</v>
      </c>
      <c r="AE434" s="140" t="s">
        <v>74</v>
      </c>
      <c r="AF434" s="54">
        <f t="shared" si="31"/>
        <v>0</v>
      </c>
      <c r="AG434" s="87">
        <v>0</v>
      </c>
      <c r="AH434" s="87">
        <v>0</v>
      </c>
      <c r="AI434" s="140" t="s">
        <v>74</v>
      </c>
      <c r="AJ434" s="88">
        <v>0</v>
      </c>
      <c r="AK434" s="92" t="s">
        <v>74</v>
      </c>
      <c r="AL434" s="92" t="s">
        <v>74</v>
      </c>
      <c r="AM434" s="54">
        <f t="shared" si="32"/>
        <v>0</v>
      </c>
      <c r="AN434" s="54">
        <f>+K434+AC434-AH434</f>
        <v>13400000</v>
      </c>
      <c r="AO434" s="88" t="s">
        <v>66</v>
      </c>
      <c r="AP434" s="43">
        <v>13400000</v>
      </c>
      <c r="AQ434" s="88" t="s">
        <v>85</v>
      </c>
      <c r="AR434" s="87">
        <v>0</v>
      </c>
      <c r="AS434" s="96" t="s">
        <v>74</v>
      </c>
      <c r="AT434" s="282">
        <v>9000000</v>
      </c>
      <c r="AU434" s="98">
        <f t="shared" si="33"/>
        <v>4400000</v>
      </c>
      <c r="AV434" s="241">
        <f t="shared" si="34"/>
        <v>0.67164179104477617</v>
      </c>
      <c r="AW434" s="140" t="s">
        <v>74</v>
      </c>
      <c r="AX434" s="88" t="s">
        <v>86</v>
      </c>
      <c r="AY434" s="43" t="s">
        <v>5245</v>
      </c>
      <c r="AZ434" s="85" t="s">
        <v>66</v>
      </c>
      <c r="BA434" s="85" t="s">
        <v>66</v>
      </c>
    </row>
    <row r="435" spans="2:53" x14ac:dyDescent="0.25">
      <c r="B435" s="85">
        <v>2024</v>
      </c>
      <c r="C435" s="85">
        <v>891780111</v>
      </c>
      <c r="D435" s="86" t="s">
        <v>64</v>
      </c>
      <c r="E435" s="44" t="s">
        <v>5244</v>
      </c>
      <c r="F435" s="54" t="s">
        <v>5243</v>
      </c>
      <c r="G435" s="196">
        <v>0</v>
      </c>
      <c r="H435" s="88" t="s">
        <v>72</v>
      </c>
      <c r="I435" s="86" t="s">
        <v>65</v>
      </c>
      <c r="J435" s="43" t="s">
        <v>5242</v>
      </c>
      <c r="K435" s="43">
        <v>11167000</v>
      </c>
      <c r="L435" s="85" t="s">
        <v>67</v>
      </c>
      <c r="M435" s="43" t="s">
        <v>5241</v>
      </c>
      <c r="N435" s="43">
        <v>1082941486</v>
      </c>
      <c r="O435" s="91">
        <v>14</v>
      </c>
      <c r="P435" s="284">
        <v>45302</v>
      </c>
      <c r="Q435" s="43">
        <v>2126349000</v>
      </c>
      <c r="R435" s="284">
        <v>45335</v>
      </c>
      <c r="S435" s="43">
        <v>11167000</v>
      </c>
      <c r="T435" s="88" t="s">
        <v>203</v>
      </c>
      <c r="U435" s="43">
        <v>45507423</v>
      </c>
      <c r="V435" s="43" t="s">
        <v>5000</v>
      </c>
      <c r="W435" s="284">
        <v>45335</v>
      </c>
      <c r="X435" s="284">
        <v>45335</v>
      </c>
      <c r="Y435" s="94" t="s">
        <v>74</v>
      </c>
      <c r="Z435" s="138">
        <v>45457</v>
      </c>
      <c r="AA435" s="54">
        <f t="shared" si="30"/>
        <v>122</v>
      </c>
      <c r="AB435" s="87">
        <v>0</v>
      </c>
      <c r="AC435" s="286">
        <v>0</v>
      </c>
      <c r="AD435" s="87">
        <v>0</v>
      </c>
      <c r="AE435" s="140" t="s">
        <v>74</v>
      </c>
      <c r="AF435" s="54">
        <f t="shared" si="31"/>
        <v>0</v>
      </c>
      <c r="AG435" s="87">
        <v>0</v>
      </c>
      <c r="AH435" s="87">
        <v>0</v>
      </c>
      <c r="AI435" s="140" t="s">
        <v>74</v>
      </c>
      <c r="AJ435" s="88">
        <v>0</v>
      </c>
      <c r="AK435" s="92" t="s">
        <v>74</v>
      </c>
      <c r="AL435" s="92" t="s">
        <v>74</v>
      </c>
      <c r="AM435" s="54">
        <f t="shared" si="32"/>
        <v>0</v>
      </c>
      <c r="AN435" s="54">
        <f>+K435+AC435-AH435</f>
        <v>11167000</v>
      </c>
      <c r="AO435" s="88" t="s">
        <v>66</v>
      </c>
      <c r="AP435" s="43">
        <v>11167000</v>
      </c>
      <c r="AQ435" s="88" t="s">
        <v>85</v>
      </c>
      <c r="AR435" s="87">
        <v>0</v>
      </c>
      <c r="AS435" s="96" t="s">
        <v>74</v>
      </c>
      <c r="AT435" s="282">
        <v>7500000</v>
      </c>
      <c r="AU435" s="98">
        <f t="shared" si="33"/>
        <v>3667000</v>
      </c>
      <c r="AV435" s="241">
        <f t="shared" si="34"/>
        <v>0.67162174263454821</v>
      </c>
      <c r="AW435" s="140" t="s">
        <v>74</v>
      </c>
      <c r="AX435" s="88" t="s">
        <v>86</v>
      </c>
      <c r="AY435" s="43" t="s">
        <v>5240</v>
      </c>
      <c r="AZ435" s="85" t="s">
        <v>66</v>
      </c>
      <c r="BA435" s="85" t="s">
        <v>66</v>
      </c>
    </row>
    <row r="436" spans="2:53" x14ac:dyDescent="0.25">
      <c r="B436" s="85">
        <v>2024</v>
      </c>
      <c r="C436" s="85">
        <v>891780111</v>
      </c>
      <c r="D436" s="86" t="s">
        <v>64</v>
      </c>
      <c r="E436" s="44" t="s">
        <v>5239</v>
      </c>
      <c r="F436" s="54" t="s">
        <v>5238</v>
      </c>
      <c r="G436" s="196">
        <v>0</v>
      </c>
      <c r="H436" s="88" t="s">
        <v>72</v>
      </c>
      <c r="I436" s="86" t="s">
        <v>65</v>
      </c>
      <c r="J436" s="43" t="s">
        <v>5237</v>
      </c>
      <c r="K436" s="43">
        <v>9380000</v>
      </c>
      <c r="L436" s="85" t="s">
        <v>67</v>
      </c>
      <c r="M436" s="43" t="s">
        <v>5236</v>
      </c>
      <c r="N436" s="43">
        <v>1081911437</v>
      </c>
      <c r="O436" s="91">
        <v>14</v>
      </c>
      <c r="P436" s="284">
        <v>45302</v>
      </c>
      <c r="Q436" s="43">
        <v>2126349000</v>
      </c>
      <c r="R436" s="284">
        <v>45335</v>
      </c>
      <c r="S436" s="43">
        <v>9380000</v>
      </c>
      <c r="T436" s="88" t="s">
        <v>203</v>
      </c>
      <c r="U436" s="43">
        <v>45507423</v>
      </c>
      <c r="V436" s="43" t="s">
        <v>5000</v>
      </c>
      <c r="W436" s="284">
        <v>45335</v>
      </c>
      <c r="X436" s="284">
        <v>45335</v>
      </c>
      <c r="Y436" s="94" t="s">
        <v>74</v>
      </c>
      <c r="Z436" s="138">
        <v>45457</v>
      </c>
      <c r="AA436" s="54">
        <f t="shared" si="30"/>
        <v>122</v>
      </c>
      <c r="AB436" s="87">
        <v>0</v>
      </c>
      <c r="AC436" s="286">
        <v>0</v>
      </c>
      <c r="AD436" s="87">
        <v>0</v>
      </c>
      <c r="AE436" s="140" t="s">
        <v>74</v>
      </c>
      <c r="AF436" s="54">
        <f t="shared" si="31"/>
        <v>0</v>
      </c>
      <c r="AG436" s="87">
        <v>0</v>
      </c>
      <c r="AH436" s="87">
        <v>0</v>
      </c>
      <c r="AI436" s="140" t="s">
        <v>74</v>
      </c>
      <c r="AJ436" s="88">
        <v>0</v>
      </c>
      <c r="AK436" s="92" t="s">
        <v>74</v>
      </c>
      <c r="AL436" s="92" t="s">
        <v>74</v>
      </c>
      <c r="AM436" s="54">
        <f t="shared" si="32"/>
        <v>0</v>
      </c>
      <c r="AN436" s="54">
        <f>+K436+AC436-AH436</f>
        <v>9380000</v>
      </c>
      <c r="AO436" s="88" t="s">
        <v>66</v>
      </c>
      <c r="AP436" s="43">
        <v>9380000</v>
      </c>
      <c r="AQ436" s="88" t="s">
        <v>85</v>
      </c>
      <c r="AR436" s="87">
        <v>0</v>
      </c>
      <c r="AS436" s="96" t="s">
        <v>74</v>
      </c>
      <c r="AT436" s="282">
        <v>6300000</v>
      </c>
      <c r="AU436" s="98">
        <f t="shared" si="33"/>
        <v>3080000</v>
      </c>
      <c r="AV436" s="241">
        <f t="shared" si="34"/>
        <v>0.67164179104477617</v>
      </c>
      <c r="AW436" s="140" t="s">
        <v>74</v>
      </c>
      <c r="AX436" s="88" t="s">
        <v>86</v>
      </c>
      <c r="AY436" s="43" t="s">
        <v>5235</v>
      </c>
      <c r="AZ436" s="85" t="s">
        <v>66</v>
      </c>
      <c r="BA436" s="85" t="s">
        <v>66</v>
      </c>
    </row>
    <row r="437" spans="2:53" x14ac:dyDescent="0.25">
      <c r="B437" s="85">
        <v>2024</v>
      </c>
      <c r="C437" s="85">
        <v>891780111</v>
      </c>
      <c r="D437" s="86" t="s">
        <v>64</v>
      </c>
      <c r="E437" s="44" t="s">
        <v>5234</v>
      </c>
      <c r="F437" s="54" t="s">
        <v>5233</v>
      </c>
      <c r="G437" s="196">
        <v>0</v>
      </c>
      <c r="H437" s="88" t="s">
        <v>72</v>
      </c>
      <c r="I437" s="86" t="s">
        <v>65</v>
      </c>
      <c r="J437" s="43" t="s">
        <v>5232</v>
      </c>
      <c r="K437" s="43">
        <v>11167000</v>
      </c>
      <c r="L437" s="85" t="s">
        <v>67</v>
      </c>
      <c r="M437" s="43" t="s">
        <v>5231</v>
      </c>
      <c r="N437" s="43">
        <v>1082902525</v>
      </c>
      <c r="O437" s="91">
        <v>14</v>
      </c>
      <c r="P437" s="284">
        <v>45302</v>
      </c>
      <c r="Q437" s="43">
        <v>2126349000</v>
      </c>
      <c r="R437" s="284">
        <v>45335</v>
      </c>
      <c r="S437" s="43">
        <v>11167000</v>
      </c>
      <c r="T437" s="88" t="s">
        <v>203</v>
      </c>
      <c r="U437" s="43">
        <v>36557666</v>
      </c>
      <c r="V437" s="43" t="s">
        <v>2345</v>
      </c>
      <c r="W437" s="284">
        <v>45335</v>
      </c>
      <c r="X437" s="284">
        <v>45335</v>
      </c>
      <c r="Y437" s="94" t="s">
        <v>74</v>
      </c>
      <c r="Z437" s="138">
        <v>45457</v>
      </c>
      <c r="AA437" s="54">
        <f t="shared" si="30"/>
        <v>122</v>
      </c>
      <c r="AB437" s="87">
        <v>0</v>
      </c>
      <c r="AC437" s="286">
        <v>0</v>
      </c>
      <c r="AD437" s="87">
        <v>0</v>
      </c>
      <c r="AE437" s="140" t="s">
        <v>74</v>
      </c>
      <c r="AF437" s="54">
        <f t="shared" si="31"/>
        <v>0</v>
      </c>
      <c r="AG437" s="87">
        <v>0</v>
      </c>
      <c r="AH437" s="87">
        <v>0</v>
      </c>
      <c r="AI437" s="140" t="s">
        <v>74</v>
      </c>
      <c r="AJ437" s="88">
        <v>0</v>
      </c>
      <c r="AK437" s="92" t="s">
        <v>74</v>
      </c>
      <c r="AL437" s="92" t="s">
        <v>74</v>
      </c>
      <c r="AM437" s="54">
        <f t="shared" si="32"/>
        <v>0</v>
      </c>
      <c r="AN437" s="54">
        <f>+K437+AC437-AH437</f>
        <v>11167000</v>
      </c>
      <c r="AO437" s="88" t="s">
        <v>66</v>
      </c>
      <c r="AP437" s="43">
        <v>11167000</v>
      </c>
      <c r="AQ437" s="88" t="s">
        <v>85</v>
      </c>
      <c r="AR437" s="87">
        <v>0</v>
      </c>
      <c r="AS437" s="96" t="s">
        <v>74</v>
      </c>
      <c r="AT437" s="282">
        <v>7500000</v>
      </c>
      <c r="AU437" s="98">
        <f t="shared" si="33"/>
        <v>3667000</v>
      </c>
      <c r="AV437" s="241">
        <f t="shared" si="34"/>
        <v>0.67162174263454821</v>
      </c>
      <c r="AW437" s="140" t="s">
        <v>74</v>
      </c>
      <c r="AX437" s="88" t="s">
        <v>86</v>
      </c>
      <c r="AY437" s="43" t="s">
        <v>5230</v>
      </c>
      <c r="AZ437" s="85" t="s">
        <v>66</v>
      </c>
      <c r="BA437" s="85" t="s">
        <v>66</v>
      </c>
    </row>
    <row r="438" spans="2:53" x14ac:dyDescent="0.25">
      <c r="B438" s="85">
        <v>2024</v>
      </c>
      <c r="C438" s="85">
        <v>891780111</v>
      </c>
      <c r="D438" s="86" t="s">
        <v>64</v>
      </c>
      <c r="E438" s="44" t="s">
        <v>5229</v>
      </c>
      <c r="F438" s="54" t="s">
        <v>5228</v>
      </c>
      <c r="G438" s="196">
        <v>0</v>
      </c>
      <c r="H438" s="88" t="s">
        <v>72</v>
      </c>
      <c r="I438" s="86" t="s">
        <v>65</v>
      </c>
      <c r="J438" s="43" t="s">
        <v>5227</v>
      </c>
      <c r="K438" s="43">
        <v>11167000</v>
      </c>
      <c r="L438" s="85" t="s">
        <v>67</v>
      </c>
      <c r="M438" s="43" t="s">
        <v>5226</v>
      </c>
      <c r="N438" s="43">
        <v>1235240254</v>
      </c>
      <c r="O438" s="91">
        <v>14</v>
      </c>
      <c r="P438" s="284">
        <v>45302</v>
      </c>
      <c r="Q438" s="43">
        <v>2126349000</v>
      </c>
      <c r="R438" s="284">
        <v>45335</v>
      </c>
      <c r="S438" s="43">
        <v>11167000</v>
      </c>
      <c r="T438" s="88" t="s">
        <v>203</v>
      </c>
      <c r="U438" s="43">
        <v>85152695</v>
      </c>
      <c r="V438" s="43" t="s">
        <v>4147</v>
      </c>
      <c r="W438" s="284">
        <v>45335</v>
      </c>
      <c r="X438" s="284">
        <v>45335</v>
      </c>
      <c r="Y438" s="94" t="s">
        <v>74</v>
      </c>
      <c r="Z438" s="138">
        <v>45457</v>
      </c>
      <c r="AA438" s="54">
        <f t="shared" si="30"/>
        <v>122</v>
      </c>
      <c r="AB438" s="87">
        <v>0</v>
      </c>
      <c r="AC438" s="286">
        <v>0</v>
      </c>
      <c r="AD438" s="87">
        <v>0</v>
      </c>
      <c r="AE438" s="140" t="s">
        <v>74</v>
      </c>
      <c r="AF438" s="54">
        <f t="shared" si="31"/>
        <v>0</v>
      </c>
      <c r="AG438" s="87">
        <v>0</v>
      </c>
      <c r="AH438" s="87">
        <v>0</v>
      </c>
      <c r="AI438" s="140" t="s">
        <v>74</v>
      </c>
      <c r="AJ438" s="88">
        <v>0</v>
      </c>
      <c r="AK438" s="92" t="s">
        <v>74</v>
      </c>
      <c r="AL438" s="92" t="s">
        <v>74</v>
      </c>
      <c r="AM438" s="54">
        <f t="shared" si="32"/>
        <v>0</v>
      </c>
      <c r="AN438" s="54">
        <f>+K438+AC438-AH438</f>
        <v>11167000</v>
      </c>
      <c r="AO438" s="88" t="s">
        <v>66</v>
      </c>
      <c r="AP438" s="43">
        <v>11167000</v>
      </c>
      <c r="AQ438" s="88" t="s">
        <v>85</v>
      </c>
      <c r="AR438" s="87">
        <v>0</v>
      </c>
      <c r="AS438" s="96" t="s">
        <v>74</v>
      </c>
      <c r="AT438" s="282">
        <v>7500000</v>
      </c>
      <c r="AU438" s="98">
        <f t="shared" si="33"/>
        <v>3667000</v>
      </c>
      <c r="AV438" s="241">
        <f t="shared" si="34"/>
        <v>0.67162174263454821</v>
      </c>
      <c r="AW438" s="140" t="s">
        <v>74</v>
      </c>
      <c r="AX438" s="88" t="s">
        <v>86</v>
      </c>
      <c r="AY438" s="43" t="s">
        <v>5225</v>
      </c>
      <c r="AZ438" s="85" t="s">
        <v>66</v>
      </c>
      <c r="BA438" s="85" t="s">
        <v>66</v>
      </c>
    </row>
    <row r="439" spans="2:53" x14ac:dyDescent="0.25">
      <c r="B439" s="85">
        <v>2024</v>
      </c>
      <c r="C439" s="85">
        <v>891780111</v>
      </c>
      <c r="D439" s="86" t="s">
        <v>64</v>
      </c>
      <c r="E439" s="44" t="s">
        <v>5224</v>
      </c>
      <c r="F439" s="54" t="s">
        <v>5223</v>
      </c>
      <c r="G439" s="196">
        <v>0</v>
      </c>
      <c r="H439" s="88" t="s">
        <v>72</v>
      </c>
      <c r="I439" s="86" t="s">
        <v>65</v>
      </c>
      <c r="J439" s="43" t="s">
        <v>5222</v>
      </c>
      <c r="K439" s="43">
        <v>11167000</v>
      </c>
      <c r="L439" s="85" t="s">
        <v>67</v>
      </c>
      <c r="M439" s="43" t="s">
        <v>5221</v>
      </c>
      <c r="N439" s="43">
        <v>4763789</v>
      </c>
      <c r="O439" s="91">
        <v>14</v>
      </c>
      <c r="P439" s="284">
        <v>45302</v>
      </c>
      <c r="Q439" s="43">
        <v>2126349000</v>
      </c>
      <c r="R439" s="284">
        <v>45335</v>
      </c>
      <c r="S439" s="43">
        <v>11167000</v>
      </c>
      <c r="T439" s="88" t="s">
        <v>203</v>
      </c>
      <c r="U439" s="43">
        <v>85152695</v>
      </c>
      <c r="V439" s="43" t="s">
        <v>4147</v>
      </c>
      <c r="W439" s="284">
        <v>45335</v>
      </c>
      <c r="X439" s="284">
        <v>45335</v>
      </c>
      <c r="Y439" s="94" t="s">
        <v>74</v>
      </c>
      <c r="Z439" s="138">
        <v>45457</v>
      </c>
      <c r="AA439" s="54">
        <f t="shared" si="30"/>
        <v>122</v>
      </c>
      <c r="AB439" s="87">
        <v>0</v>
      </c>
      <c r="AC439" s="286">
        <v>0</v>
      </c>
      <c r="AD439" s="87">
        <v>0</v>
      </c>
      <c r="AE439" s="140" t="s">
        <v>74</v>
      </c>
      <c r="AF439" s="54">
        <f t="shared" si="31"/>
        <v>0</v>
      </c>
      <c r="AG439" s="87">
        <v>0</v>
      </c>
      <c r="AH439" s="87">
        <v>0</v>
      </c>
      <c r="AI439" s="140" t="s">
        <v>74</v>
      </c>
      <c r="AJ439" s="88">
        <v>0</v>
      </c>
      <c r="AK439" s="92" t="s">
        <v>74</v>
      </c>
      <c r="AL439" s="92" t="s">
        <v>74</v>
      </c>
      <c r="AM439" s="54">
        <f t="shared" si="32"/>
        <v>0</v>
      </c>
      <c r="AN439" s="54">
        <f>+K439+AC439-AH439</f>
        <v>11167000</v>
      </c>
      <c r="AO439" s="88" t="s">
        <v>66</v>
      </c>
      <c r="AP439" s="43">
        <v>11167000</v>
      </c>
      <c r="AQ439" s="88" t="s">
        <v>85</v>
      </c>
      <c r="AR439" s="87">
        <v>0</v>
      </c>
      <c r="AS439" s="96" t="s">
        <v>74</v>
      </c>
      <c r="AT439" s="282">
        <v>7500000</v>
      </c>
      <c r="AU439" s="98">
        <f t="shared" si="33"/>
        <v>3667000</v>
      </c>
      <c r="AV439" s="241">
        <f t="shared" si="34"/>
        <v>0.67162174263454821</v>
      </c>
      <c r="AW439" s="140" t="s">
        <v>74</v>
      </c>
      <c r="AX439" s="88" t="s">
        <v>86</v>
      </c>
      <c r="AY439" s="43" t="s">
        <v>5220</v>
      </c>
      <c r="AZ439" s="85" t="s">
        <v>66</v>
      </c>
      <c r="BA439" s="85" t="s">
        <v>66</v>
      </c>
    </row>
    <row r="440" spans="2:53" x14ac:dyDescent="0.25">
      <c r="B440" s="85">
        <v>2024</v>
      </c>
      <c r="C440" s="85">
        <v>891780111</v>
      </c>
      <c r="D440" s="86" t="s">
        <v>64</v>
      </c>
      <c r="E440" s="44" t="s">
        <v>5219</v>
      </c>
      <c r="F440" s="54" t="s">
        <v>5218</v>
      </c>
      <c r="G440" s="196">
        <v>0</v>
      </c>
      <c r="H440" s="88" t="s">
        <v>72</v>
      </c>
      <c r="I440" s="86" t="s">
        <v>65</v>
      </c>
      <c r="J440" s="43" t="s">
        <v>4941</v>
      </c>
      <c r="K440" s="43">
        <v>11167000</v>
      </c>
      <c r="L440" s="85" t="s">
        <v>67</v>
      </c>
      <c r="M440" s="43" t="s">
        <v>5217</v>
      </c>
      <c r="N440" s="43">
        <v>85449729</v>
      </c>
      <c r="O440" s="91">
        <v>14</v>
      </c>
      <c r="P440" s="284">
        <v>45302</v>
      </c>
      <c r="Q440" s="43">
        <v>2126349000</v>
      </c>
      <c r="R440" s="284">
        <v>45335</v>
      </c>
      <c r="S440" s="43">
        <v>11167000</v>
      </c>
      <c r="T440" s="88" t="s">
        <v>203</v>
      </c>
      <c r="U440" s="43">
        <v>85152695</v>
      </c>
      <c r="V440" s="43" t="s">
        <v>4147</v>
      </c>
      <c r="W440" s="284">
        <v>45335</v>
      </c>
      <c r="X440" s="284">
        <v>45335</v>
      </c>
      <c r="Y440" s="94" t="s">
        <v>74</v>
      </c>
      <c r="Z440" s="138">
        <v>45457</v>
      </c>
      <c r="AA440" s="54">
        <f t="shared" si="30"/>
        <v>122</v>
      </c>
      <c r="AB440" s="87">
        <v>0</v>
      </c>
      <c r="AC440" s="286">
        <v>0</v>
      </c>
      <c r="AD440" s="87">
        <v>0</v>
      </c>
      <c r="AE440" s="140" t="s">
        <v>74</v>
      </c>
      <c r="AF440" s="54">
        <f t="shared" si="31"/>
        <v>0</v>
      </c>
      <c r="AG440" s="87">
        <v>0</v>
      </c>
      <c r="AH440" s="87">
        <v>0</v>
      </c>
      <c r="AI440" s="140" t="s">
        <v>74</v>
      </c>
      <c r="AJ440" s="88">
        <v>0</v>
      </c>
      <c r="AK440" s="92" t="s">
        <v>74</v>
      </c>
      <c r="AL440" s="92" t="s">
        <v>74</v>
      </c>
      <c r="AM440" s="54">
        <f t="shared" si="32"/>
        <v>0</v>
      </c>
      <c r="AN440" s="54">
        <f>+K440+AC440-AH440</f>
        <v>11167000</v>
      </c>
      <c r="AO440" s="88" t="s">
        <v>66</v>
      </c>
      <c r="AP440" s="43">
        <v>11167000</v>
      </c>
      <c r="AQ440" s="88" t="s">
        <v>85</v>
      </c>
      <c r="AR440" s="87">
        <v>0</v>
      </c>
      <c r="AS440" s="96" t="s">
        <v>74</v>
      </c>
      <c r="AT440" s="282">
        <v>7500000</v>
      </c>
      <c r="AU440" s="98">
        <f t="shared" si="33"/>
        <v>3667000</v>
      </c>
      <c r="AV440" s="241">
        <f t="shared" si="34"/>
        <v>0.67162174263454821</v>
      </c>
      <c r="AW440" s="140" t="s">
        <v>74</v>
      </c>
      <c r="AX440" s="88" t="s">
        <v>86</v>
      </c>
      <c r="AY440" s="43" t="s">
        <v>5216</v>
      </c>
      <c r="AZ440" s="85" t="s">
        <v>66</v>
      </c>
      <c r="BA440" s="85" t="s">
        <v>66</v>
      </c>
    </row>
    <row r="441" spans="2:53" x14ac:dyDescent="0.25">
      <c r="B441" s="85">
        <v>2024</v>
      </c>
      <c r="C441" s="85">
        <v>891780111</v>
      </c>
      <c r="D441" s="86" t="s">
        <v>64</v>
      </c>
      <c r="E441" s="44" t="s">
        <v>5215</v>
      </c>
      <c r="F441" s="54" t="s">
        <v>5214</v>
      </c>
      <c r="G441" s="196">
        <v>0</v>
      </c>
      <c r="H441" s="88" t="s">
        <v>72</v>
      </c>
      <c r="I441" s="86" t="s">
        <v>65</v>
      </c>
      <c r="J441" s="43" t="s">
        <v>4941</v>
      </c>
      <c r="K441" s="43">
        <v>11167000</v>
      </c>
      <c r="L441" s="85" t="s">
        <v>67</v>
      </c>
      <c r="M441" s="43" t="s">
        <v>5213</v>
      </c>
      <c r="N441" s="43">
        <v>85152958</v>
      </c>
      <c r="O441" s="91">
        <v>14</v>
      </c>
      <c r="P441" s="284">
        <v>45302</v>
      </c>
      <c r="Q441" s="43">
        <v>2126349000</v>
      </c>
      <c r="R441" s="284">
        <v>45335</v>
      </c>
      <c r="S441" s="43">
        <v>11167000</v>
      </c>
      <c r="T441" s="88" t="s">
        <v>203</v>
      </c>
      <c r="U441" s="43">
        <v>85152695</v>
      </c>
      <c r="V441" s="43" t="s">
        <v>4147</v>
      </c>
      <c r="W441" s="284">
        <v>45335</v>
      </c>
      <c r="X441" s="284">
        <v>45335</v>
      </c>
      <c r="Y441" s="94" t="s">
        <v>74</v>
      </c>
      <c r="Z441" s="138">
        <v>45457</v>
      </c>
      <c r="AA441" s="54">
        <f t="shared" si="30"/>
        <v>122</v>
      </c>
      <c r="AB441" s="87">
        <v>0</v>
      </c>
      <c r="AC441" s="286">
        <v>0</v>
      </c>
      <c r="AD441" s="87">
        <v>0</v>
      </c>
      <c r="AE441" s="140" t="s">
        <v>74</v>
      </c>
      <c r="AF441" s="54">
        <f t="shared" si="31"/>
        <v>0</v>
      </c>
      <c r="AG441" s="87">
        <v>0</v>
      </c>
      <c r="AH441" s="87">
        <v>0</v>
      </c>
      <c r="AI441" s="140" t="s">
        <v>74</v>
      </c>
      <c r="AJ441" s="88">
        <v>0</v>
      </c>
      <c r="AK441" s="92" t="s">
        <v>74</v>
      </c>
      <c r="AL441" s="92" t="s">
        <v>74</v>
      </c>
      <c r="AM441" s="54">
        <f t="shared" si="32"/>
        <v>0</v>
      </c>
      <c r="AN441" s="54">
        <f>+K441+AC441-AH441</f>
        <v>11167000</v>
      </c>
      <c r="AO441" s="88" t="s">
        <v>66</v>
      </c>
      <c r="AP441" s="43">
        <v>11167000</v>
      </c>
      <c r="AQ441" s="88" t="s">
        <v>85</v>
      </c>
      <c r="AR441" s="87">
        <v>0</v>
      </c>
      <c r="AS441" s="96" t="s">
        <v>74</v>
      </c>
      <c r="AT441" s="282">
        <v>7500000</v>
      </c>
      <c r="AU441" s="98">
        <f t="shared" si="33"/>
        <v>3667000</v>
      </c>
      <c r="AV441" s="241">
        <f t="shared" si="34"/>
        <v>0.67162174263454821</v>
      </c>
      <c r="AW441" s="140" t="s">
        <v>74</v>
      </c>
      <c r="AX441" s="88" t="s">
        <v>86</v>
      </c>
      <c r="AY441" s="43" t="s">
        <v>5212</v>
      </c>
      <c r="AZ441" s="85" t="s">
        <v>66</v>
      </c>
      <c r="BA441" s="85" t="s">
        <v>66</v>
      </c>
    </row>
    <row r="442" spans="2:53" x14ac:dyDescent="0.25">
      <c r="B442" s="85">
        <v>2024</v>
      </c>
      <c r="C442" s="85">
        <v>891780111</v>
      </c>
      <c r="D442" s="86" t="s">
        <v>64</v>
      </c>
      <c r="E442" s="44" t="s">
        <v>5211</v>
      </c>
      <c r="F442" s="54" t="s">
        <v>5210</v>
      </c>
      <c r="G442" s="196">
        <v>0</v>
      </c>
      <c r="H442" s="88" t="s">
        <v>72</v>
      </c>
      <c r="I442" s="86" t="s">
        <v>65</v>
      </c>
      <c r="J442" s="43" t="s">
        <v>4941</v>
      </c>
      <c r="K442" s="43">
        <v>11167000</v>
      </c>
      <c r="L442" s="85" t="s">
        <v>67</v>
      </c>
      <c r="M442" s="43" t="s">
        <v>5209</v>
      </c>
      <c r="N442" s="43">
        <v>73376946</v>
      </c>
      <c r="O442" s="91">
        <v>14</v>
      </c>
      <c r="P442" s="284">
        <v>45302</v>
      </c>
      <c r="Q442" s="43">
        <v>2126349000</v>
      </c>
      <c r="R442" s="284">
        <v>45335</v>
      </c>
      <c r="S442" s="43">
        <v>11167000</v>
      </c>
      <c r="T442" s="88" t="s">
        <v>203</v>
      </c>
      <c r="U442" s="43">
        <v>85152695</v>
      </c>
      <c r="V442" s="43" t="s">
        <v>4147</v>
      </c>
      <c r="W442" s="284">
        <v>45335</v>
      </c>
      <c r="X442" s="284">
        <v>45335</v>
      </c>
      <c r="Y442" s="94" t="s">
        <v>74</v>
      </c>
      <c r="Z442" s="138">
        <v>45457</v>
      </c>
      <c r="AA442" s="54">
        <f t="shared" si="30"/>
        <v>122</v>
      </c>
      <c r="AB442" s="87">
        <v>0</v>
      </c>
      <c r="AC442" s="286">
        <v>0</v>
      </c>
      <c r="AD442" s="87">
        <v>0</v>
      </c>
      <c r="AE442" s="140" t="s">
        <v>74</v>
      </c>
      <c r="AF442" s="54">
        <f t="shared" si="31"/>
        <v>0</v>
      </c>
      <c r="AG442" s="87">
        <v>0</v>
      </c>
      <c r="AH442" s="87">
        <v>0</v>
      </c>
      <c r="AI442" s="140" t="s">
        <v>74</v>
      </c>
      <c r="AJ442" s="88">
        <v>0</v>
      </c>
      <c r="AK442" s="92" t="s">
        <v>74</v>
      </c>
      <c r="AL442" s="92" t="s">
        <v>74</v>
      </c>
      <c r="AM442" s="54">
        <f t="shared" si="32"/>
        <v>0</v>
      </c>
      <c r="AN442" s="54">
        <f>+K442+AC442-AH442</f>
        <v>11167000</v>
      </c>
      <c r="AO442" s="88" t="s">
        <v>66</v>
      </c>
      <c r="AP442" s="43">
        <v>11167000</v>
      </c>
      <c r="AQ442" s="88" t="s">
        <v>85</v>
      </c>
      <c r="AR442" s="87">
        <v>0</v>
      </c>
      <c r="AS442" s="96" t="s">
        <v>74</v>
      </c>
      <c r="AT442" s="282">
        <v>7500000</v>
      </c>
      <c r="AU442" s="98">
        <f t="shared" si="33"/>
        <v>3667000</v>
      </c>
      <c r="AV442" s="241">
        <f t="shared" si="34"/>
        <v>0.67162174263454821</v>
      </c>
      <c r="AW442" s="140" t="s">
        <v>74</v>
      </c>
      <c r="AX442" s="88" t="s">
        <v>86</v>
      </c>
      <c r="AY442" s="43" t="s">
        <v>5208</v>
      </c>
      <c r="AZ442" s="85" t="s">
        <v>66</v>
      </c>
      <c r="BA442" s="85" t="s">
        <v>66</v>
      </c>
    </row>
    <row r="443" spans="2:53" x14ac:dyDescent="0.25">
      <c r="B443" s="85">
        <v>2024</v>
      </c>
      <c r="C443" s="85">
        <v>891780111</v>
      </c>
      <c r="D443" s="86" t="s">
        <v>64</v>
      </c>
      <c r="E443" s="44" t="s">
        <v>5207</v>
      </c>
      <c r="F443" s="54" t="s">
        <v>5206</v>
      </c>
      <c r="G443" s="196">
        <v>0</v>
      </c>
      <c r="H443" s="88" t="s">
        <v>72</v>
      </c>
      <c r="I443" s="86" t="s">
        <v>65</v>
      </c>
      <c r="J443" s="43" t="s">
        <v>4941</v>
      </c>
      <c r="K443" s="43">
        <v>13400000</v>
      </c>
      <c r="L443" s="85" t="s">
        <v>67</v>
      </c>
      <c r="M443" s="43" t="s">
        <v>5205</v>
      </c>
      <c r="N443" s="43">
        <v>94504800</v>
      </c>
      <c r="O443" s="91">
        <v>14</v>
      </c>
      <c r="P443" s="284">
        <v>45302</v>
      </c>
      <c r="Q443" s="43">
        <v>2126349000</v>
      </c>
      <c r="R443" s="284">
        <v>45335</v>
      </c>
      <c r="S443" s="43">
        <v>13400000</v>
      </c>
      <c r="T443" s="88" t="s">
        <v>203</v>
      </c>
      <c r="U443" s="43">
        <v>85152695</v>
      </c>
      <c r="V443" s="43" t="s">
        <v>4147</v>
      </c>
      <c r="W443" s="284">
        <v>45335</v>
      </c>
      <c r="X443" s="284">
        <v>45335</v>
      </c>
      <c r="Y443" s="94" t="s">
        <v>74</v>
      </c>
      <c r="Z443" s="138">
        <v>45457</v>
      </c>
      <c r="AA443" s="54">
        <f t="shared" si="30"/>
        <v>122</v>
      </c>
      <c r="AB443" s="87">
        <v>0</v>
      </c>
      <c r="AC443" s="286">
        <v>0</v>
      </c>
      <c r="AD443" s="87">
        <v>0</v>
      </c>
      <c r="AE443" s="140" t="s">
        <v>74</v>
      </c>
      <c r="AF443" s="54">
        <f t="shared" si="31"/>
        <v>0</v>
      </c>
      <c r="AG443" s="87">
        <v>0</v>
      </c>
      <c r="AH443" s="87">
        <v>0</v>
      </c>
      <c r="AI443" s="140" t="s">
        <v>74</v>
      </c>
      <c r="AJ443" s="88">
        <v>0</v>
      </c>
      <c r="AK443" s="92" t="s">
        <v>74</v>
      </c>
      <c r="AL443" s="92" t="s">
        <v>74</v>
      </c>
      <c r="AM443" s="54">
        <f t="shared" si="32"/>
        <v>0</v>
      </c>
      <c r="AN443" s="54">
        <f>+K443+AC443-AH443</f>
        <v>13400000</v>
      </c>
      <c r="AO443" s="88" t="s">
        <v>66</v>
      </c>
      <c r="AP443" s="43">
        <v>13400000</v>
      </c>
      <c r="AQ443" s="88" t="s">
        <v>85</v>
      </c>
      <c r="AR443" s="87">
        <v>0</v>
      </c>
      <c r="AS443" s="96" t="s">
        <v>74</v>
      </c>
      <c r="AT443" s="282">
        <v>9000000</v>
      </c>
      <c r="AU443" s="98">
        <f t="shared" si="33"/>
        <v>4400000</v>
      </c>
      <c r="AV443" s="241">
        <f t="shared" si="34"/>
        <v>0.67164179104477617</v>
      </c>
      <c r="AW443" s="140" t="s">
        <v>74</v>
      </c>
      <c r="AX443" s="88" t="s">
        <v>86</v>
      </c>
      <c r="AY443" s="43" t="s">
        <v>5204</v>
      </c>
      <c r="AZ443" s="85" t="s">
        <v>66</v>
      </c>
      <c r="BA443" s="85" t="s">
        <v>66</v>
      </c>
    </row>
    <row r="444" spans="2:53" x14ac:dyDescent="0.25">
      <c r="B444" s="85">
        <v>2024</v>
      </c>
      <c r="C444" s="85">
        <v>891780111</v>
      </c>
      <c r="D444" s="86" t="s">
        <v>64</v>
      </c>
      <c r="E444" s="44" t="s">
        <v>5203</v>
      </c>
      <c r="F444" s="54" t="s">
        <v>5202</v>
      </c>
      <c r="G444" s="196">
        <v>0</v>
      </c>
      <c r="H444" s="88" t="s">
        <v>72</v>
      </c>
      <c r="I444" s="86" t="s">
        <v>65</v>
      </c>
      <c r="J444" s="43" t="s">
        <v>4941</v>
      </c>
      <c r="K444" s="43">
        <v>11167000</v>
      </c>
      <c r="L444" s="85" t="s">
        <v>67</v>
      </c>
      <c r="M444" s="43" t="s">
        <v>5201</v>
      </c>
      <c r="N444" s="43">
        <v>32208778</v>
      </c>
      <c r="O444" s="91">
        <v>14</v>
      </c>
      <c r="P444" s="284">
        <v>45302</v>
      </c>
      <c r="Q444" s="43">
        <v>2126349000</v>
      </c>
      <c r="R444" s="284">
        <v>45335</v>
      </c>
      <c r="S444" s="43">
        <v>11167000</v>
      </c>
      <c r="T444" s="88" t="s">
        <v>203</v>
      </c>
      <c r="U444" s="43">
        <v>85152695</v>
      </c>
      <c r="V444" s="43" t="s">
        <v>4147</v>
      </c>
      <c r="W444" s="284">
        <v>45335</v>
      </c>
      <c r="X444" s="284">
        <v>45335</v>
      </c>
      <c r="Y444" s="94" t="s">
        <v>74</v>
      </c>
      <c r="Z444" s="138">
        <v>45457</v>
      </c>
      <c r="AA444" s="54">
        <f t="shared" si="30"/>
        <v>122</v>
      </c>
      <c r="AB444" s="87">
        <v>0</v>
      </c>
      <c r="AC444" s="286">
        <v>0</v>
      </c>
      <c r="AD444" s="87">
        <v>0</v>
      </c>
      <c r="AE444" s="140" t="s">
        <v>74</v>
      </c>
      <c r="AF444" s="54">
        <f t="shared" si="31"/>
        <v>0</v>
      </c>
      <c r="AG444" s="87">
        <v>0</v>
      </c>
      <c r="AH444" s="87">
        <v>0</v>
      </c>
      <c r="AI444" s="140" t="s">
        <v>74</v>
      </c>
      <c r="AJ444" s="88">
        <v>0</v>
      </c>
      <c r="AK444" s="92" t="s">
        <v>74</v>
      </c>
      <c r="AL444" s="92" t="s">
        <v>74</v>
      </c>
      <c r="AM444" s="54">
        <f t="shared" si="32"/>
        <v>0</v>
      </c>
      <c r="AN444" s="54">
        <f>+K444+AC444-AH444</f>
        <v>11167000</v>
      </c>
      <c r="AO444" s="88" t="s">
        <v>66</v>
      </c>
      <c r="AP444" s="43">
        <v>11167000</v>
      </c>
      <c r="AQ444" s="88" t="s">
        <v>85</v>
      </c>
      <c r="AR444" s="87">
        <v>0</v>
      </c>
      <c r="AS444" s="96" t="s">
        <v>74</v>
      </c>
      <c r="AT444" s="282">
        <v>7500000</v>
      </c>
      <c r="AU444" s="98">
        <f t="shared" si="33"/>
        <v>3667000</v>
      </c>
      <c r="AV444" s="241">
        <f t="shared" si="34"/>
        <v>0.67162174263454821</v>
      </c>
      <c r="AW444" s="140" t="s">
        <v>74</v>
      </c>
      <c r="AX444" s="88" t="s">
        <v>86</v>
      </c>
      <c r="AY444" s="43" t="s">
        <v>5200</v>
      </c>
      <c r="AZ444" s="85" t="s">
        <v>66</v>
      </c>
      <c r="BA444" s="85" t="s">
        <v>66</v>
      </c>
    </row>
    <row r="445" spans="2:53" x14ac:dyDescent="0.25">
      <c r="B445" s="85">
        <v>2024</v>
      </c>
      <c r="C445" s="85">
        <v>891780111</v>
      </c>
      <c r="D445" s="86" t="s">
        <v>64</v>
      </c>
      <c r="E445" s="44" t="s">
        <v>5199</v>
      </c>
      <c r="F445" s="54" t="s">
        <v>5198</v>
      </c>
      <c r="G445" s="196">
        <v>0</v>
      </c>
      <c r="H445" s="88" t="s">
        <v>72</v>
      </c>
      <c r="I445" s="86" t="s">
        <v>65</v>
      </c>
      <c r="J445" s="43" t="s">
        <v>5197</v>
      </c>
      <c r="K445" s="43">
        <v>11167000</v>
      </c>
      <c r="L445" s="85" t="s">
        <v>67</v>
      </c>
      <c r="M445" s="43" t="s">
        <v>5196</v>
      </c>
      <c r="N445" s="43">
        <v>36726740</v>
      </c>
      <c r="O445" s="91">
        <v>13</v>
      </c>
      <c r="P445" s="140">
        <v>45302</v>
      </c>
      <c r="Q445" s="87">
        <v>4518689382</v>
      </c>
      <c r="R445" s="284">
        <v>45335</v>
      </c>
      <c r="S445" s="43">
        <v>11167000</v>
      </c>
      <c r="T445" s="88" t="s">
        <v>203</v>
      </c>
      <c r="U445" s="43">
        <v>36557666</v>
      </c>
      <c r="V445" s="43" t="s">
        <v>2345</v>
      </c>
      <c r="W445" s="284">
        <v>45335</v>
      </c>
      <c r="X445" s="284">
        <v>45335</v>
      </c>
      <c r="Y445" s="94" t="s">
        <v>74</v>
      </c>
      <c r="Z445" s="138">
        <v>45457</v>
      </c>
      <c r="AA445" s="54">
        <f t="shared" si="30"/>
        <v>122</v>
      </c>
      <c r="AB445" s="87">
        <v>0</v>
      </c>
      <c r="AC445" s="286">
        <v>0</v>
      </c>
      <c r="AD445" s="87">
        <v>0</v>
      </c>
      <c r="AE445" s="140" t="s">
        <v>74</v>
      </c>
      <c r="AF445" s="54">
        <f t="shared" si="31"/>
        <v>0</v>
      </c>
      <c r="AG445" s="87">
        <v>0</v>
      </c>
      <c r="AH445" s="87">
        <v>0</v>
      </c>
      <c r="AI445" s="140" t="s">
        <v>74</v>
      </c>
      <c r="AJ445" s="88">
        <v>0</v>
      </c>
      <c r="AK445" s="92" t="s">
        <v>74</v>
      </c>
      <c r="AL445" s="92" t="s">
        <v>74</v>
      </c>
      <c r="AM445" s="54">
        <f t="shared" si="32"/>
        <v>0</v>
      </c>
      <c r="AN445" s="54">
        <f>+K445+AC445-AH445</f>
        <v>11167000</v>
      </c>
      <c r="AO445" s="88" t="s">
        <v>66</v>
      </c>
      <c r="AP445" s="43">
        <v>11167000</v>
      </c>
      <c r="AQ445" s="88" t="s">
        <v>85</v>
      </c>
      <c r="AR445" s="87">
        <v>0</v>
      </c>
      <c r="AS445" s="96" t="s">
        <v>74</v>
      </c>
      <c r="AT445" s="282">
        <v>7500000</v>
      </c>
      <c r="AU445" s="98">
        <f t="shared" si="33"/>
        <v>3667000</v>
      </c>
      <c r="AV445" s="241">
        <f t="shared" si="34"/>
        <v>0.67162174263454821</v>
      </c>
      <c r="AW445" s="140" t="s">
        <v>74</v>
      </c>
      <c r="AX445" s="88" t="s">
        <v>86</v>
      </c>
      <c r="AY445" s="43" t="s">
        <v>5195</v>
      </c>
      <c r="AZ445" s="85" t="s">
        <v>66</v>
      </c>
      <c r="BA445" s="85" t="s">
        <v>66</v>
      </c>
    </row>
    <row r="446" spans="2:53" x14ac:dyDescent="0.25">
      <c r="B446" s="85">
        <v>2024</v>
      </c>
      <c r="C446" s="85">
        <v>891780111</v>
      </c>
      <c r="D446" s="86" t="s">
        <v>64</v>
      </c>
      <c r="E446" s="44" t="s">
        <v>5194</v>
      </c>
      <c r="F446" s="54" t="s">
        <v>5193</v>
      </c>
      <c r="G446" s="196">
        <v>0</v>
      </c>
      <c r="H446" s="88" t="s">
        <v>72</v>
      </c>
      <c r="I446" s="86" t="s">
        <v>65</v>
      </c>
      <c r="J446" s="43" t="s">
        <v>4941</v>
      </c>
      <c r="K446" s="43">
        <v>14740000</v>
      </c>
      <c r="L446" s="85" t="s">
        <v>67</v>
      </c>
      <c r="M446" s="43" t="s">
        <v>5192</v>
      </c>
      <c r="N446" s="43">
        <v>85152633</v>
      </c>
      <c r="O446" s="91">
        <v>14</v>
      </c>
      <c r="P446" s="284">
        <v>45302</v>
      </c>
      <c r="Q446" s="43">
        <v>2126349000</v>
      </c>
      <c r="R446" s="284">
        <v>45335</v>
      </c>
      <c r="S446" s="43">
        <v>14740000</v>
      </c>
      <c r="T446" s="88" t="s">
        <v>203</v>
      </c>
      <c r="U446" s="43">
        <v>85152695</v>
      </c>
      <c r="V446" s="43" t="s">
        <v>4147</v>
      </c>
      <c r="W446" s="284">
        <v>45335</v>
      </c>
      <c r="X446" s="284">
        <v>45335</v>
      </c>
      <c r="Y446" s="94" t="s">
        <v>74</v>
      </c>
      <c r="Z446" s="138">
        <v>45457</v>
      </c>
      <c r="AA446" s="54">
        <f t="shared" si="30"/>
        <v>122</v>
      </c>
      <c r="AB446" s="87">
        <v>0</v>
      </c>
      <c r="AC446" s="286">
        <v>0</v>
      </c>
      <c r="AD446" s="87">
        <v>0</v>
      </c>
      <c r="AE446" s="140" t="s">
        <v>74</v>
      </c>
      <c r="AF446" s="54">
        <f t="shared" si="31"/>
        <v>0</v>
      </c>
      <c r="AG446" s="87">
        <v>0</v>
      </c>
      <c r="AH446" s="87">
        <v>0</v>
      </c>
      <c r="AI446" s="140" t="s">
        <v>74</v>
      </c>
      <c r="AJ446" s="88">
        <v>0</v>
      </c>
      <c r="AK446" s="92" t="s">
        <v>74</v>
      </c>
      <c r="AL446" s="92" t="s">
        <v>74</v>
      </c>
      <c r="AM446" s="54">
        <f t="shared" si="32"/>
        <v>0</v>
      </c>
      <c r="AN446" s="54">
        <f>+K446+AC446-AH446</f>
        <v>14740000</v>
      </c>
      <c r="AO446" s="88" t="s">
        <v>66</v>
      </c>
      <c r="AP446" s="43">
        <v>14740000</v>
      </c>
      <c r="AQ446" s="88" t="s">
        <v>85</v>
      </c>
      <c r="AR446" s="87">
        <v>0</v>
      </c>
      <c r="AS446" s="96" t="s">
        <v>74</v>
      </c>
      <c r="AT446" s="282">
        <v>9900000</v>
      </c>
      <c r="AU446" s="98">
        <f t="shared" si="33"/>
        <v>4840000</v>
      </c>
      <c r="AV446" s="241">
        <f t="shared" si="34"/>
        <v>0.67164179104477617</v>
      </c>
      <c r="AW446" s="140" t="s">
        <v>74</v>
      </c>
      <c r="AX446" s="88" t="s">
        <v>86</v>
      </c>
      <c r="AY446" s="43" t="s">
        <v>5191</v>
      </c>
      <c r="AZ446" s="85" t="s">
        <v>66</v>
      </c>
      <c r="BA446" s="85" t="s">
        <v>66</v>
      </c>
    </row>
    <row r="447" spans="2:53" x14ac:dyDescent="0.25">
      <c r="B447" s="85">
        <v>2024</v>
      </c>
      <c r="C447" s="85">
        <v>891780111</v>
      </c>
      <c r="D447" s="86" t="s">
        <v>64</v>
      </c>
      <c r="E447" s="44" t="s">
        <v>5190</v>
      </c>
      <c r="F447" s="54" t="s">
        <v>5189</v>
      </c>
      <c r="G447" s="196">
        <v>0</v>
      </c>
      <c r="H447" s="88" t="s">
        <v>72</v>
      </c>
      <c r="I447" s="86" t="s">
        <v>65</v>
      </c>
      <c r="J447" s="43" t="s">
        <v>4941</v>
      </c>
      <c r="K447" s="43">
        <v>11167000</v>
      </c>
      <c r="L447" s="85" t="s">
        <v>67</v>
      </c>
      <c r="M447" s="43" t="s">
        <v>5188</v>
      </c>
      <c r="N447" s="43">
        <v>56086232</v>
      </c>
      <c r="O447" s="91">
        <v>14</v>
      </c>
      <c r="P447" s="284">
        <v>45302</v>
      </c>
      <c r="Q447" s="43">
        <v>2126349000</v>
      </c>
      <c r="R447" s="284">
        <v>45335</v>
      </c>
      <c r="S447" s="43">
        <v>11167000</v>
      </c>
      <c r="T447" s="88" t="s">
        <v>203</v>
      </c>
      <c r="U447" s="43">
        <v>85152695</v>
      </c>
      <c r="V447" s="43" t="s">
        <v>4147</v>
      </c>
      <c r="W447" s="284">
        <v>45335</v>
      </c>
      <c r="X447" s="284">
        <v>45335</v>
      </c>
      <c r="Y447" s="94" t="s">
        <v>74</v>
      </c>
      <c r="Z447" s="138">
        <v>45457</v>
      </c>
      <c r="AA447" s="54">
        <f t="shared" si="30"/>
        <v>122</v>
      </c>
      <c r="AB447" s="87">
        <v>0</v>
      </c>
      <c r="AC447" s="286">
        <v>0</v>
      </c>
      <c r="AD447" s="87">
        <v>0</v>
      </c>
      <c r="AE447" s="140" t="s">
        <v>74</v>
      </c>
      <c r="AF447" s="54">
        <f t="shared" si="31"/>
        <v>0</v>
      </c>
      <c r="AG447" s="87">
        <v>0</v>
      </c>
      <c r="AH447" s="87">
        <v>0</v>
      </c>
      <c r="AI447" s="140" t="s">
        <v>74</v>
      </c>
      <c r="AJ447" s="88">
        <v>0</v>
      </c>
      <c r="AK447" s="92" t="s">
        <v>74</v>
      </c>
      <c r="AL447" s="92" t="s">
        <v>74</v>
      </c>
      <c r="AM447" s="54">
        <f t="shared" si="32"/>
        <v>0</v>
      </c>
      <c r="AN447" s="54">
        <f>+K447+AC447-AH447</f>
        <v>11167000</v>
      </c>
      <c r="AO447" s="88" t="s">
        <v>66</v>
      </c>
      <c r="AP447" s="43">
        <v>11167000</v>
      </c>
      <c r="AQ447" s="88" t="s">
        <v>85</v>
      </c>
      <c r="AR447" s="87">
        <v>0</v>
      </c>
      <c r="AS447" s="96" t="s">
        <v>74</v>
      </c>
      <c r="AT447" s="282">
        <v>7500000</v>
      </c>
      <c r="AU447" s="98">
        <f t="shared" si="33"/>
        <v>3667000</v>
      </c>
      <c r="AV447" s="241">
        <f t="shared" si="34"/>
        <v>0.67162174263454821</v>
      </c>
      <c r="AW447" s="140" t="s">
        <v>74</v>
      </c>
      <c r="AX447" s="88" t="s">
        <v>86</v>
      </c>
      <c r="AY447" s="43" t="s">
        <v>5187</v>
      </c>
      <c r="AZ447" s="85" t="s">
        <v>66</v>
      </c>
      <c r="BA447" s="85" t="s">
        <v>66</v>
      </c>
    </row>
    <row r="448" spans="2:53" x14ac:dyDescent="0.25">
      <c r="B448" s="85">
        <v>2024</v>
      </c>
      <c r="C448" s="85">
        <v>891780111</v>
      </c>
      <c r="D448" s="86" t="s">
        <v>64</v>
      </c>
      <c r="E448" s="44" t="s">
        <v>5186</v>
      </c>
      <c r="F448" s="54" t="s">
        <v>5185</v>
      </c>
      <c r="G448" s="196">
        <v>0</v>
      </c>
      <c r="H448" s="88" t="s">
        <v>72</v>
      </c>
      <c r="I448" s="86" t="s">
        <v>65</v>
      </c>
      <c r="J448" s="43" t="s">
        <v>4941</v>
      </c>
      <c r="K448" s="43">
        <v>11167000</v>
      </c>
      <c r="L448" s="85" t="s">
        <v>67</v>
      </c>
      <c r="M448" s="43" t="s">
        <v>5184</v>
      </c>
      <c r="N448" s="43">
        <v>85153365</v>
      </c>
      <c r="O448" s="91">
        <v>14</v>
      </c>
      <c r="P448" s="284">
        <v>45302</v>
      </c>
      <c r="Q448" s="43">
        <v>2126349000</v>
      </c>
      <c r="R448" s="284">
        <v>45335</v>
      </c>
      <c r="S448" s="43">
        <v>11167000</v>
      </c>
      <c r="T448" s="88" t="s">
        <v>203</v>
      </c>
      <c r="U448" s="43">
        <v>85152695</v>
      </c>
      <c r="V448" s="43" t="s">
        <v>4147</v>
      </c>
      <c r="W448" s="284">
        <v>45335</v>
      </c>
      <c r="X448" s="284">
        <v>45335</v>
      </c>
      <c r="Y448" s="94" t="s">
        <v>74</v>
      </c>
      <c r="Z448" s="138">
        <v>45457</v>
      </c>
      <c r="AA448" s="54">
        <f t="shared" si="30"/>
        <v>122</v>
      </c>
      <c r="AB448" s="87">
        <v>0</v>
      </c>
      <c r="AC448" s="286">
        <v>0</v>
      </c>
      <c r="AD448" s="87">
        <v>0</v>
      </c>
      <c r="AE448" s="140" t="s">
        <v>74</v>
      </c>
      <c r="AF448" s="54">
        <f t="shared" si="31"/>
        <v>0</v>
      </c>
      <c r="AG448" s="87">
        <v>0</v>
      </c>
      <c r="AH448" s="87">
        <v>0</v>
      </c>
      <c r="AI448" s="140" t="s">
        <v>74</v>
      </c>
      <c r="AJ448" s="88">
        <v>0</v>
      </c>
      <c r="AK448" s="92" t="s">
        <v>74</v>
      </c>
      <c r="AL448" s="92" t="s">
        <v>74</v>
      </c>
      <c r="AM448" s="54">
        <f t="shared" si="32"/>
        <v>0</v>
      </c>
      <c r="AN448" s="54">
        <f>+K448+AC448-AH448</f>
        <v>11167000</v>
      </c>
      <c r="AO448" s="88" t="s">
        <v>66</v>
      </c>
      <c r="AP448" s="43">
        <v>11167000</v>
      </c>
      <c r="AQ448" s="88" t="s">
        <v>85</v>
      </c>
      <c r="AR448" s="87">
        <v>0</v>
      </c>
      <c r="AS448" s="96" t="s">
        <v>74</v>
      </c>
      <c r="AT448" s="282">
        <v>7500000</v>
      </c>
      <c r="AU448" s="98">
        <f t="shared" si="33"/>
        <v>3667000</v>
      </c>
      <c r="AV448" s="241">
        <f t="shared" si="34"/>
        <v>0.67162174263454821</v>
      </c>
      <c r="AW448" s="140" t="s">
        <v>74</v>
      </c>
      <c r="AX448" s="88" t="s">
        <v>86</v>
      </c>
      <c r="AY448" s="43" t="s">
        <v>5183</v>
      </c>
      <c r="AZ448" s="85" t="s">
        <v>66</v>
      </c>
      <c r="BA448" s="85" t="s">
        <v>66</v>
      </c>
    </row>
    <row r="449" spans="2:53" x14ac:dyDescent="0.25">
      <c r="B449" s="85">
        <v>2024</v>
      </c>
      <c r="C449" s="85">
        <v>891780111</v>
      </c>
      <c r="D449" s="86" t="s">
        <v>64</v>
      </c>
      <c r="E449" s="44" t="s">
        <v>5182</v>
      </c>
      <c r="F449" s="54" t="s">
        <v>5181</v>
      </c>
      <c r="G449" s="196">
        <v>0</v>
      </c>
      <c r="H449" s="88" t="s">
        <v>72</v>
      </c>
      <c r="I449" s="86" t="s">
        <v>65</v>
      </c>
      <c r="J449" s="43" t="s">
        <v>4941</v>
      </c>
      <c r="K449" s="43">
        <v>11167000</v>
      </c>
      <c r="L449" s="85" t="s">
        <v>67</v>
      </c>
      <c r="M449" s="43" t="s">
        <v>5180</v>
      </c>
      <c r="N449" s="43">
        <v>1082907201</v>
      </c>
      <c r="O449" s="91">
        <v>14</v>
      </c>
      <c r="P449" s="284">
        <v>45302</v>
      </c>
      <c r="Q449" s="43">
        <v>2126349000</v>
      </c>
      <c r="R449" s="284">
        <v>45335</v>
      </c>
      <c r="S449" s="43">
        <v>11167000</v>
      </c>
      <c r="T449" s="88" t="s">
        <v>203</v>
      </c>
      <c r="U449" s="43">
        <v>85152695</v>
      </c>
      <c r="V449" s="43" t="s">
        <v>4147</v>
      </c>
      <c r="W449" s="284">
        <v>45335</v>
      </c>
      <c r="X449" s="284">
        <v>45335</v>
      </c>
      <c r="Y449" s="94" t="s">
        <v>74</v>
      </c>
      <c r="Z449" s="138">
        <v>45457</v>
      </c>
      <c r="AA449" s="54">
        <f t="shared" si="30"/>
        <v>122</v>
      </c>
      <c r="AB449" s="87">
        <v>0</v>
      </c>
      <c r="AC449" s="286">
        <v>0</v>
      </c>
      <c r="AD449" s="87">
        <v>0</v>
      </c>
      <c r="AE449" s="140" t="s">
        <v>74</v>
      </c>
      <c r="AF449" s="54">
        <f t="shared" si="31"/>
        <v>0</v>
      </c>
      <c r="AG449" s="87">
        <v>0</v>
      </c>
      <c r="AH449" s="87">
        <v>0</v>
      </c>
      <c r="AI449" s="140" t="s">
        <v>74</v>
      </c>
      <c r="AJ449" s="88">
        <v>0</v>
      </c>
      <c r="AK449" s="92" t="s">
        <v>74</v>
      </c>
      <c r="AL449" s="92" t="s">
        <v>74</v>
      </c>
      <c r="AM449" s="54">
        <f t="shared" si="32"/>
        <v>0</v>
      </c>
      <c r="AN449" s="54">
        <f>+K449+AC449-AH449</f>
        <v>11167000</v>
      </c>
      <c r="AO449" s="88" t="s">
        <v>66</v>
      </c>
      <c r="AP449" s="43">
        <v>11167000</v>
      </c>
      <c r="AQ449" s="88" t="s">
        <v>85</v>
      </c>
      <c r="AR449" s="87">
        <v>0</v>
      </c>
      <c r="AS449" s="96" t="s">
        <v>74</v>
      </c>
      <c r="AT449" s="282">
        <v>7500000</v>
      </c>
      <c r="AU449" s="98">
        <f t="shared" si="33"/>
        <v>3667000</v>
      </c>
      <c r="AV449" s="241">
        <f t="shared" si="34"/>
        <v>0.67162174263454821</v>
      </c>
      <c r="AW449" s="140" t="s">
        <v>74</v>
      </c>
      <c r="AX449" s="88" t="s">
        <v>86</v>
      </c>
      <c r="AY449" s="43" t="s">
        <v>5179</v>
      </c>
      <c r="AZ449" s="85" t="s">
        <v>66</v>
      </c>
      <c r="BA449" s="85" t="s">
        <v>66</v>
      </c>
    </row>
    <row r="450" spans="2:53" x14ac:dyDescent="0.25">
      <c r="B450" s="85">
        <v>2024</v>
      </c>
      <c r="C450" s="85">
        <v>891780111</v>
      </c>
      <c r="D450" s="86" t="s">
        <v>64</v>
      </c>
      <c r="E450" s="44" t="s">
        <v>5178</v>
      </c>
      <c r="F450" s="54" t="s">
        <v>5177</v>
      </c>
      <c r="G450" s="196">
        <v>0</v>
      </c>
      <c r="H450" s="88" t="s">
        <v>72</v>
      </c>
      <c r="I450" s="86" t="s">
        <v>65</v>
      </c>
      <c r="J450" s="43" t="s">
        <v>5176</v>
      </c>
      <c r="K450" s="43">
        <v>11167000</v>
      </c>
      <c r="L450" s="85" t="s">
        <v>67</v>
      </c>
      <c r="M450" s="43" t="s">
        <v>5175</v>
      </c>
      <c r="N450" s="43">
        <v>57443455</v>
      </c>
      <c r="O450" s="91">
        <v>13</v>
      </c>
      <c r="P450" s="140">
        <v>45302</v>
      </c>
      <c r="Q450" s="87">
        <v>4518689382</v>
      </c>
      <c r="R450" s="284">
        <v>45335</v>
      </c>
      <c r="S450" s="43">
        <v>11167000</v>
      </c>
      <c r="T450" s="88" t="s">
        <v>203</v>
      </c>
      <c r="U450" s="43">
        <v>36557666</v>
      </c>
      <c r="V450" s="43" t="s">
        <v>2345</v>
      </c>
      <c r="W450" s="284">
        <v>45335</v>
      </c>
      <c r="X450" s="284">
        <v>45335</v>
      </c>
      <c r="Y450" s="94" t="s">
        <v>74</v>
      </c>
      <c r="Z450" s="138">
        <v>45457</v>
      </c>
      <c r="AA450" s="54">
        <f t="shared" si="30"/>
        <v>122</v>
      </c>
      <c r="AB450" s="87">
        <v>0</v>
      </c>
      <c r="AC450" s="286">
        <v>0</v>
      </c>
      <c r="AD450" s="87">
        <v>0</v>
      </c>
      <c r="AE450" s="140" t="s">
        <v>74</v>
      </c>
      <c r="AF450" s="54">
        <f t="shared" si="31"/>
        <v>0</v>
      </c>
      <c r="AG450" s="87">
        <v>0</v>
      </c>
      <c r="AH450" s="87">
        <v>0</v>
      </c>
      <c r="AI450" s="140" t="s">
        <v>74</v>
      </c>
      <c r="AJ450" s="88">
        <v>0</v>
      </c>
      <c r="AK450" s="92" t="s">
        <v>74</v>
      </c>
      <c r="AL450" s="92" t="s">
        <v>74</v>
      </c>
      <c r="AM450" s="54">
        <f t="shared" si="32"/>
        <v>0</v>
      </c>
      <c r="AN450" s="54">
        <f>+K450+AC450-AH450</f>
        <v>11167000</v>
      </c>
      <c r="AO450" s="88" t="s">
        <v>66</v>
      </c>
      <c r="AP450" s="43">
        <v>11167000</v>
      </c>
      <c r="AQ450" s="88" t="s">
        <v>85</v>
      </c>
      <c r="AR450" s="87">
        <v>0</v>
      </c>
      <c r="AS450" s="96" t="s">
        <v>74</v>
      </c>
      <c r="AT450" s="282">
        <v>7500000</v>
      </c>
      <c r="AU450" s="98">
        <f t="shared" si="33"/>
        <v>3667000</v>
      </c>
      <c r="AV450" s="241">
        <f t="shared" si="34"/>
        <v>0.67162174263454821</v>
      </c>
      <c r="AW450" s="140" t="s">
        <v>74</v>
      </c>
      <c r="AX450" s="88" t="s">
        <v>86</v>
      </c>
      <c r="AY450" s="43" t="s">
        <v>5174</v>
      </c>
      <c r="AZ450" s="85" t="s">
        <v>66</v>
      </c>
      <c r="BA450" s="85" t="s">
        <v>66</v>
      </c>
    </row>
    <row r="451" spans="2:53" x14ac:dyDescent="0.25">
      <c r="B451" s="85">
        <v>2024</v>
      </c>
      <c r="C451" s="85">
        <v>891780111</v>
      </c>
      <c r="D451" s="86" t="s">
        <v>64</v>
      </c>
      <c r="E451" s="44" t="s">
        <v>5173</v>
      </c>
      <c r="F451" s="54" t="s">
        <v>5172</v>
      </c>
      <c r="G451" s="196">
        <v>0</v>
      </c>
      <c r="H451" s="88" t="s">
        <v>72</v>
      </c>
      <c r="I451" s="86" t="s">
        <v>65</v>
      </c>
      <c r="J451" s="43" t="s">
        <v>5171</v>
      </c>
      <c r="K451" s="43">
        <v>11167000</v>
      </c>
      <c r="L451" s="85" t="s">
        <v>67</v>
      </c>
      <c r="M451" s="43" t="s">
        <v>5170</v>
      </c>
      <c r="N451" s="43">
        <v>1083005105</v>
      </c>
      <c r="O451" s="91">
        <v>14</v>
      </c>
      <c r="P451" s="284">
        <v>45302</v>
      </c>
      <c r="Q451" s="43">
        <v>2126349000</v>
      </c>
      <c r="R451" s="284">
        <v>45335</v>
      </c>
      <c r="S451" s="43">
        <v>11167000</v>
      </c>
      <c r="T451" s="88" t="s">
        <v>203</v>
      </c>
      <c r="U451" s="43">
        <v>36557666</v>
      </c>
      <c r="V451" s="43" t="s">
        <v>2345</v>
      </c>
      <c r="W451" s="284">
        <v>45335</v>
      </c>
      <c r="X451" s="284">
        <v>45335</v>
      </c>
      <c r="Y451" s="94" t="s">
        <v>74</v>
      </c>
      <c r="Z451" s="138">
        <v>45457</v>
      </c>
      <c r="AA451" s="54">
        <f t="shared" si="30"/>
        <v>122</v>
      </c>
      <c r="AB451" s="87">
        <v>0</v>
      </c>
      <c r="AC451" s="286">
        <v>0</v>
      </c>
      <c r="AD451" s="87">
        <v>0</v>
      </c>
      <c r="AE451" s="140" t="s">
        <v>74</v>
      </c>
      <c r="AF451" s="54">
        <f t="shared" si="31"/>
        <v>0</v>
      </c>
      <c r="AG451" s="87">
        <v>0</v>
      </c>
      <c r="AH451" s="87">
        <v>0</v>
      </c>
      <c r="AI451" s="140" t="s">
        <v>74</v>
      </c>
      <c r="AJ451" s="88">
        <v>0</v>
      </c>
      <c r="AK451" s="92" t="s">
        <v>74</v>
      </c>
      <c r="AL451" s="92" t="s">
        <v>74</v>
      </c>
      <c r="AM451" s="54">
        <f t="shared" si="32"/>
        <v>0</v>
      </c>
      <c r="AN451" s="54">
        <f>+K451+AC451-AH451</f>
        <v>11167000</v>
      </c>
      <c r="AO451" s="88" t="s">
        <v>66</v>
      </c>
      <c r="AP451" s="43">
        <v>11167000</v>
      </c>
      <c r="AQ451" s="88" t="s">
        <v>85</v>
      </c>
      <c r="AR451" s="87">
        <v>0</v>
      </c>
      <c r="AS451" s="96" t="s">
        <v>74</v>
      </c>
      <c r="AT451" s="282">
        <v>7500000</v>
      </c>
      <c r="AU451" s="98">
        <f t="shared" si="33"/>
        <v>3667000</v>
      </c>
      <c r="AV451" s="241">
        <f t="shared" si="34"/>
        <v>0.67162174263454821</v>
      </c>
      <c r="AW451" s="140" t="s">
        <v>74</v>
      </c>
      <c r="AX451" s="88" t="s">
        <v>86</v>
      </c>
      <c r="AY451" s="43" t="s">
        <v>5169</v>
      </c>
      <c r="AZ451" s="85" t="s">
        <v>66</v>
      </c>
      <c r="BA451" s="85" t="s">
        <v>66</v>
      </c>
    </row>
    <row r="452" spans="2:53" x14ac:dyDescent="0.25">
      <c r="B452" s="85">
        <v>2024</v>
      </c>
      <c r="C452" s="85">
        <v>891780111</v>
      </c>
      <c r="D452" s="86" t="s">
        <v>64</v>
      </c>
      <c r="E452" s="44" t="s">
        <v>5168</v>
      </c>
      <c r="F452" s="54" t="s">
        <v>5167</v>
      </c>
      <c r="G452" s="196">
        <v>0</v>
      </c>
      <c r="H452" s="88" t="s">
        <v>72</v>
      </c>
      <c r="I452" s="86" t="s">
        <v>65</v>
      </c>
      <c r="J452" s="43" t="s">
        <v>4941</v>
      </c>
      <c r="K452" s="43">
        <v>11167000</v>
      </c>
      <c r="L452" s="85" t="s">
        <v>67</v>
      </c>
      <c r="M452" s="43" t="s">
        <v>5166</v>
      </c>
      <c r="N452" s="43">
        <v>84452687</v>
      </c>
      <c r="O452" s="91">
        <v>14</v>
      </c>
      <c r="P452" s="284">
        <v>45302</v>
      </c>
      <c r="Q452" s="43">
        <v>2126349000</v>
      </c>
      <c r="R452" s="284">
        <v>45335</v>
      </c>
      <c r="S452" s="43">
        <v>11167000</v>
      </c>
      <c r="T452" s="88" t="s">
        <v>203</v>
      </c>
      <c r="U452" s="43">
        <v>85152695</v>
      </c>
      <c r="V452" s="43" t="s">
        <v>4147</v>
      </c>
      <c r="W452" s="284">
        <v>45335</v>
      </c>
      <c r="X452" s="284">
        <v>45335</v>
      </c>
      <c r="Y452" s="94" t="s">
        <v>74</v>
      </c>
      <c r="Z452" s="138">
        <v>45457</v>
      </c>
      <c r="AA452" s="54">
        <f t="shared" si="30"/>
        <v>122</v>
      </c>
      <c r="AB452" s="87">
        <v>0</v>
      </c>
      <c r="AC452" s="286">
        <v>0</v>
      </c>
      <c r="AD452" s="87">
        <v>0</v>
      </c>
      <c r="AE452" s="140" t="s">
        <v>74</v>
      </c>
      <c r="AF452" s="54">
        <f t="shared" si="31"/>
        <v>0</v>
      </c>
      <c r="AG452" s="87">
        <v>0</v>
      </c>
      <c r="AH452" s="87">
        <v>0</v>
      </c>
      <c r="AI452" s="140" t="s">
        <v>74</v>
      </c>
      <c r="AJ452" s="88">
        <v>0</v>
      </c>
      <c r="AK452" s="92" t="s">
        <v>74</v>
      </c>
      <c r="AL452" s="92" t="s">
        <v>74</v>
      </c>
      <c r="AM452" s="54">
        <f t="shared" si="32"/>
        <v>0</v>
      </c>
      <c r="AN452" s="54">
        <f>+K452+AC452-AH452</f>
        <v>11167000</v>
      </c>
      <c r="AO452" s="88" t="s">
        <v>66</v>
      </c>
      <c r="AP452" s="43">
        <v>11167000</v>
      </c>
      <c r="AQ452" s="88" t="s">
        <v>85</v>
      </c>
      <c r="AR452" s="87">
        <v>0</v>
      </c>
      <c r="AS452" s="96" t="s">
        <v>74</v>
      </c>
      <c r="AT452" s="282">
        <v>7500000</v>
      </c>
      <c r="AU452" s="98">
        <f t="shared" si="33"/>
        <v>3667000</v>
      </c>
      <c r="AV452" s="241">
        <f t="shared" si="34"/>
        <v>0.67162174263454821</v>
      </c>
      <c r="AW452" s="140" t="s">
        <v>74</v>
      </c>
      <c r="AX452" s="88" t="s">
        <v>86</v>
      </c>
      <c r="AY452" s="43" t="s">
        <v>5165</v>
      </c>
      <c r="AZ452" s="85" t="s">
        <v>66</v>
      </c>
      <c r="BA452" s="85" t="s">
        <v>66</v>
      </c>
    </row>
    <row r="453" spans="2:53" x14ac:dyDescent="0.25">
      <c r="B453" s="85">
        <v>2024</v>
      </c>
      <c r="C453" s="85">
        <v>891780111</v>
      </c>
      <c r="D453" s="86" t="s">
        <v>64</v>
      </c>
      <c r="E453" s="44" t="s">
        <v>5164</v>
      </c>
      <c r="F453" s="54" t="s">
        <v>5163</v>
      </c>
      <c r="G453" s="196">
        <v>0</v>
      </c>
      <c r="H453" s="88" t="s">
        <v>72</v>
      </c>
      <c r="I453" s="86" t="s">
        <v>65</v>
      </c>
      <c r="J453" s="43" t="s">
        <v>5162</v>
      </c>
      <c r="K453" s="43">
        <v>11167000</v>
      </c>
      <c r="L453" s="85" t="s">
        <v>67</v>
      </c>
      <c r="M453" s="43" t="s">
        <v>5161</v>
      </c>
      <c r="N453" s="43">
        <v>1083041732</v>
      </c>
      <c r="O453" s="91">
        <v>14</v>
      </c>
      <c r="P453" s="284">
        <v>45302</v>
      </c>
      <c r="Q453" s="43">
        <v>2126349000</v>
      </c>
      <c r="R453" s="284">
        <v>45335</v>
      </c>
      <c r="S453" s="43">
        <v>11167000</v>
      </c>
      <c r="T453" s="88" t="s">
        <v>203</v>
      </c>
      <c r="U453" s="43">
        <v>30766322</v>
      </c>
      <c r="V453" s="43" t="s">
        <v>4930</v>
      </c>
      <c r="W453" s="284">
        <v>45335</v>
      </c>
      <c r="X453" s="284">
        <v>45335</v>
      </c>
      <c r="Y453" s="94" t="s">
        <v>74</v>
      </c>
      <c r="Z453" s="138">
        <v>45457</v>
      </c>
      <c r="AA453" s="54">
        <f t="shared" si="30"/>
        <v>122</v>
      </c>
      <c r="AB453" s="87">
        <v>0</v>
      </c>
      <c r="AC453" s="286">
        <v>0</v>
      </c>
      <c r="AD453" s="87">
        <v>0</v>
      </c>
      <c r="AE453" s="140" t="s">
        <v>74</v>
      </c>
      <c r="AF453" s="54">
        <f t="shared" si="31"/>
        <v>0</v>
      </c>
      <c r="AG453" s="87">
        <v>0</v>
      </c>
      <c r="AH453" s="87">
        <v>0</v>
      </c>
      <c r="AI453" s="140" t="s">
        <v>74</v>
      </c>
      <c r="AJ453" s="88">
        <v>0</v>
      </c>
      <c r="AK453" s="92" t="s">
        <v>74</v>
      </c>
      <c r="AL453" s="92" t="s">
        <v>74</v>
      </c>
      <c r="AM453" s="54">
        <f t="shared" si="32"/>
        <v>0</v>
      </c>
      <c r="AN453" s="54">
        <f>+K453+AC453-AH453</f>
        <v>11167000</v>
      </c>
      <c r="AO453" s="88" t="s">
        <v>66</v>
      </c>
      <c r="AP453" s="43">
        <v>11167000</v>
      </c>
      <c r="AQ453" s="88" t="s">
        <v>85</v>
      </c>
      <c r="AR453" s="87">
        <v>0</v>
      </c>
      <c r="AS453" s="96" t="s">
        <v>74</v>
      </c>
      <c r="AT453" s="282">
        <v>7500000</v>
      </c>
      <c r="AU453" s="98">
        <f t="shared" si="33"/>
        <v>3667000</v>
      </c>
      <c r="AV453" s="241">
        <f t="shared" si="34"/>
        <v>0.67162174263454821</v>
      </c>
      <c r="AW453" s="140" t="s">
        <v>74</v>
      </c>
      <c r="AX453" s="88" t="s">
        <v>86</v>
      </c>
      <c r="AY453" s="43" t="s">
        <v>5160</v>
      </c>
      <c r="AZ453" s="85" t="s">
        <v>66</v>
      </c>
      <c r="BA453" s="85" t="s">
        <v>66</v>
      </c>
    </row>
    <row r="454" spans="2:53" x14ac:dyDescent="0.25">
      <c r="B454" s="85">
        <v>2024</v>
      </c>
      <c r="C454" s="85">
        <v>891780111</v>
      </c>
      <c r="D454" s="86" t="s">
        <v>64</v>
      </c>
      <c r="E454" s="44" t="s">
        <v>5159</v>
      </c>
      <c r="F454" s="54" t="s">
        <v>5158</v>
      </c>
      <c r="G454" s="196">
        <v>0</v>
      </c>
      <c r="H454" s="88" t="s">
        <v>72</v>
      </c>
      <c r="I454" s="86" t="s">
        <v>65</v>
      </c>
      <c r="J454" s="43" t="s">
        <v>5157</v>
      </c>
      <c r="K454" s="43">
        <v>9380000</v>
      </c>
      <c r="L454" s="85" t="s">
        <v>67</v>
      </c>
      <c r="M454" s="43" t="s">
        <v>5156</v>
      </c>
      <c r="N454" s="43">
        <v>1065134989</v>
      </c>
      <c r="O454" s="91">
        <v>14</v>
      </c>
      <c r="P454" s="284">
        <v>45302</v>
      </c>
      <c r="Q454" s="43">
        <v>2126349000</v>
      </c>
      <c r="R454" s="284">
        <v>45335</v>
      </c>
      <c r="S454" s="43">
        <v>9380000</v>
      </c>
      <c r="T454" s="88" t="s">
        <v>203</v>
      </c>
      <c r="U454" s="43">
        <v>2536172</v>
      </c>
      <c r="V454" s="43" t="s">
        <v>5155</v>
      </c>
      <c r="W454" s="284">
        <v>45335</v>
      </c>
      <c r="X454" s="284">
        <v>45335</v>
      </c>
      <c r="Y454" s="94" t="s">
        <v>74</v>
      </c>
      <c r="Z454" s="138">
        <v>45457</v>
      </c>
      <c r="AA454" s="54">
        <f t="shared" si="30"/>
        <v>122</v>
      </c>
      <c r="AB454" s="87">
        <v>0</v>
      </c>
      <c r="AC454" s="286">
        <v>0</v>
      </c>
      <c r="AD454" s="87">
        <v>0</v>
      </c>
      <c r="AE454" s="140" t="s">
        <v>74</v>
      </c>
      <c r="AF454" s="54">
        <f t="shared" si="31"/>
        <v>0</v>
      </c>
      <c r="AG454" s="87">
        <v>0</v>
      </c>
      <c r="AH454" s="87">
        <v>0</v>
      </c>
      <c r="AI454" s="140" t="s">
        <v>74</v>
      </c>
      <c r="AJ454" s="88">
        <v>0</v>
      </c>
      <c r="AK454" s="92" t="s">
        <v>74</v>
      </c>
      <c r="AL454" s="92" t="s">
        <v>74</v>
      </c>
      <c r="AM454" s="54">
        <f t="shared" si="32"/>
        <v>0</v>
      </c>
      <c r="AN454" s="54">
        <f>+K454+AC454-AH454</f>
        <v>9380000</v>
      </c>
      <c r="AO454" s="88" t="s">
        <v>66</v>
      </c>
      <c r="AP454" s="43">
        <v>9380000</v>
      </c>
      <c r="AQ454" s="88" t="s">
        <v>85</v>
      </c>
      <c r="AR454" s="87">
        <v>0</v>
      </c>
      <c r="AS454" s="96" t="s">
        <v>74</v>
      </c>
      <c r="AT454" s="282">
        <v>4200000</v>
      </c>
      <c r="AU454" s="98">
        <f t="shared" si="33"/>
        <v>5180000</v>
      </c>
      <c r="AV454" s="241">
        <f t="shared" si="34"/>
        <v>0.44776119402985076</v>
      </c>
      <c r="AW454" s="140" t="s">
        <v>74</v>
      </c>
      <c r="AX454" s="88" t="s">
        <v>86</v>
      </c>
      <c r="AY454" s="43" t="s">
        <v>5154</v>
      </c>
      <c r="AZ454" s="85" t="s">
        <v>66</v>
      </c>
      <c r="BA454" s="85" t="s">
        <v>66</v>
      </c>
    </row>
    <row r="455" spans="2:53" x14ac:dyDescent="0.25">
      <c r="B455" s="85">
        <v>2024</v>
      </c>
      <c r="C455" s="85">
        <v>891780111</v>
      </c>
      <c r="D455" s="86" t="s">
        <v>64</v>
      </c>
      <c r="E455" s="44" t="s">
        <v>5153</v>
      </c>
      <c r="F455" s="54" t="s">
        <v>5152</v>
      </c>
      <c r="G455" s="196">
        <v>0</v>
      </c>
      <c r="H455" s="88" t="s">
        <v>72</v>
      </c>
      <c r="I455" s="86" t="s">
        <v>65</v>
      </c>
      <c r="J455" s="43" t="s">
        <v>5151</v>
      </c>
      <c r="K455" s="43">
        <v>9380000</v>
      </c>
      <c r="L455" s="85" t="s">
        <v>67</v>
      </c>
      <c r="M455" s="43" t="s">
        <v>3636</v>
      </c>
      <c r="N455" s="43">
        <v>1082984745</v>
      </c>
      <c r="O455" s="91">
        <v>14</v>
      </c>
      <c r="P455" s="284">
        <v>45302</v>
      </c>
      <c r="Q455" s="43">
        <v>2126349000</v>
      </c>
      <c r="R455" s="284">
        <v>45335</v>
      </c>
      <c r="S455" s="43">
        <v>9380000</v>
      </c>
      <c r="T455" s="88" t="s">
        <v>203</v>
      </c>
      <c r="U455" s="43">
        <v>84450555</v>
      </c>
      <c r="V455" s="43" t="s">
        <v>4617</v>
      </c>
      <c r="W455" s="284">
        <v>45335</v>
      </c>
      <c r="X455" s="284">
        <v>45335</v>
      </c>
      <c r="Y455" s="94" t="s">
        <v>74</v>
      </c>
      <c r="Z455" s="138">
        <v>45457</v>
      </c>
      <c r="AA455" s="54">
        <f t="shared" si="30"/>
        <v>122</v>
      </c>
      <c r="AB455" s="87">
        <v>0</v>
      </c>
      <c r="AC455" s="286">
        <v>0</v>
      </c>
      <c r="AD455" s="87">
        <v>0</v>
      </c>
      <c r="AE455" s="140" t="s">
        <v>74</v>
      </c>
      <c r="AF455" s="54">
        <f t="shared" si="31"/>
        <v>0</v>
      </c>
      <c r="AG455" s="87">
        <v>0</v>
      </c>
      <c r="AH455" s="87">
        <v>0</v>
      </c>
      <c r="AI455" s="140" t="s">
        <v>74</v>
      </c>
      <c r="AJ455" s="88">
        <v>0</v>
      </c>
      <c r="AK455" s="92" t="s">
        <v>74</v>
      </c>
      <c r="AL455" s="92" t="s">
        <v>74</v>
      </c>
      <c r="AM455" s="54">
        <f t="shared" si="32"/>
        <v>0</v>
      </c>
      <c r="AN455" s="54">
        <f>+K455+AC455-AH455</f>
        <v>9380000</v>
      </c>
      <c r="AO455" s="88" t="s">
        <v>66</v>
      </c>
      <c r="AP455" s="43">
        <v>9380000</v>
      </c>
      <c r="AQ455" s="88" t="s">
        <v>85</v>
      </c>
      <c r="AR455" s="87">
        <v>0</v>
      </c>
      <c r="AS455" s="96" t="s">
        <v>74</v>
      </c>
      <c r="AT455" s="282">
        <v>6300000</v>
      </c>
      <c r="AU455" s="98">
        <f t="shared" si="33"/>
        <v>3080000</v>
      </c>
      <c r="AV455" s="241">
        <f t="shared" si="34"/>
        <v>0.67164179104477617</v>
      </c>
      <c r="AW455" s="140" t="s">
        <v>74</v>
      </c>
      <c r="AX455" s="88" t="s">
        <v>86</v>
      </c>
      <c r="AY455" s="43" t="s">
        <v>5150</v>
      </c>
      <c r="AZ455" s="85" t="s">
        <v>66</v>
      </c>
      <c r="BA455" s="85" t="s">
        <v>66</v>
      </c>
    </row>
    <row r="456" spans="2:53" x14ac:dyDescent="0.25">
      <c r="B456" s="85">
        <v>2024</v>
      </c>
      <c r="C456" s="85">
        <v>891780111</v>
      </c>
      <c r="D456" s="86" t="s">
        <v>64</v>
      </c>
      <c r="E456" s="44" t="s">
        <v>5149</v>
      </c>
      <c r="F456" s="54" t="s">
        <v>5148</v>
      </c>
      <c r="G456" s="196">
        <v>0</v>
      </c>
      <c r="H456" s="88" t="s">
        <v>72</v>
      </c>
      <c r="I456" s="86" t="s">
        <v>65</v>
      </c>
      <c r="J456" s="43" t="s">
        <v>5147</v>
      </c>
      <c r="K456" s="43">
        <v>9380000</v>
      </c>
      <c r="L456" s="85" t="s">
        <v>67</v>
      </c>
      <c r="M456" s="43" t="s">
        <v>5146</v>
      </c>
      <c r="N456" s="43">
        <v>1082882138</v>
      </c>
      <c r="O456" s="91">
        <v>14</v>
      </c>
      <c r="P456" s="284">
        <v>45302</v>
      </c>
      <c r="Q456" s="43">
        <v>2126349000</v>
      </c>
      <c r="R456" s="284">
        <v>45335</v>
      </c>
      <c r="S456" s="43">
        <v>9380000</v>
      </c>
      <c r="T456" s="88" t="s">
        <v>203</v>
      </c>
      <c r="U456" s="43">
        <v>45507423</v>
      </c>
      <c r="V456" s="43" t="s">
        <v>5000</v>
      </c>
      <c r="W456" s="284">
        <v>45335</v>
      </c>
      <c r="X456" s="284">
        <v>45335</v>
      </c>
      <c r="Y456" s="94" t="s">
        <v>74</v>
      </c>
      <c r="Z456" s="138">
        <v>45457</v>
      </c>
      <c r="AA456" s="54">
        <f t="shared" ref="AA456:AA519" si="35">+IF(Y456="1800-01-01",Z456-X456,Z456-Y456)</f>
        <v>122</v>
      </c>
      <c r="AB456" s="87">
        <v>0</v>
      </c>
      <c r="AC456" s="286">
        <v>0</v>
      </c>
      <c r="AD456" s="87">
        <v>0</v>
      </c>
      <c r="AE456" s="140" t="s">
        <v>74</v>
      </c>
      <c r="AF456" s="54">
        <f t="shared" ref="AF456:AF519" si="36">+IF(AE456="1800-01-01",0,AE456-Z456)</f>
        <v>0</v>
      </c>
      <c r="AG456" s="87">
        <v>0</v>
      </c>
      <c r="AH456" s="87">
        <v>0</v>
      </c>
      <c r="AI456" s="140" t="s">
        <v>74</v>
      </c>
      <c r="AJ456" s="88">
        <v>0</v>
      </c>
      <c r="AK456" s="92" t="s">
        <v>74</v>
      </c>
      <c r="AL456" s="92" t="s">
        <v>74</v>
      </c>
      <c r="AM456" s="54">
        <f t="shared" ref="AM456:AM519" si="37">+IF(AK456="1800-01-01",0,AL456-AK456)</f>
        <v>0</v>
      </c>
      <c r="AN456" s="54">
        <f>+K456+AC456-AH456</f>
        <v>9380000</v>
      </c>
      <c r="AO456" s="88" t="s">
        <v>66</v>
      </c>
      <c r="AP456" s="43">
        <v>9380000</v>
      </c>
      <c r="AQ456" s="88" t="s">
        <v>85</v>
      </c>
      <c r="AR456" s="87">
        <v>0</v>
      </c>
      <c r="AS456" s="96" t="s">
        <v>74</v>
      </c>
      <c r="AT456" s="282">
        <v>6300000</v>
      </c>
      <c r="AU456" s="98">
        <f t="shared" ref="AU456:AU519" si="38">AN456-AT456</f>
        <v>3080000</v>
      </c>
      <c r="AV456" s="241">
        <f t="shared" ref="AV456:AV519" si="39">+IFERROR(AT456/AN456,"_")</f>
        <v>0.67164179104477617</v>
      </c>
      <c r="AW456" s="140" t="s">
        <v>74</v>
      </c>
      <c r="AX456" s="88" t="s">
        <v>86</v>
      </c>
      <c r="AY456" s="43" t="s">
        <v>5145</v>
      </c>
      <c r="AZ456" s="85" t="s">
        <v>66</v>
      </c>
      <c r="BA456" s="85" t="s">
        <v>66</v>
      </c>
    </row>
    <row r="457" spans="2:53" x14ac:dyDescent="0.25">
      <c r="B457" s="85">
        <v>2024</v>
      </c>
      <c r="C457" s="85">
        <v>891780111</v>
      </c>
      <c r="D457" s="86" t="s">
        <v>64</v>
      </c>
      <c r="E457" s="44" t="s">
        <v>5144</v>
      </c>
      <c r="F457" s="54" t="s">
        <v>5143</v>
      </c>
      <c r="G457" s="196">
        <v>0</v>
      </c>
      <c r="H457" s="88" t="s">
        <v>72</v>
      </c>
      <c r="I457" s="86" t="s">
        <v>65</v>
      </c>
      <c r="J457" s="43" t="s">
        <v>5142</v>
      </c>
      <c r="K457" s="43">
        <v>11167000</v>
      </c>
      <c r="L457" s="85" t="s">
        <v>67</v>
      </c>
      <c r="M457" s="43" t="s">
        <v>5141</v>
      </c>
      <c r="N457" s="43">
        <v>36695248</v>
      </c>
      <c r="O457" s="91">
        <v>14</v>
      </c>
      <c r="P457" s="284">
        <v>45302</v>
      </c>
      <c r="Q457" s="43">
        <v>2126349000</v>
      </c>
      <c r="R457" s="284">
        <v>45335</v>
      </c>
      <c r="S457" s="43">
        <v>11167000</v>
      </c>
      <c r="T457" s="88" t="s">
        <v>203</v>
      </c>
      <c r="U457" s="43">
        <v>45507423</v>
      </c>
      <c r="V457" s="43" t="s">
        <v>5000</v>
      </c>
      <c r="W457" s="284">
        <v>45335</v>
      </c>
      <c r="X457" s="284">
        <v>45335</v>
      </c>
      <c r="Y457" s="94" t="s">
        <v>74</v>
      </c>
      <c r="Z457" s="138">
        <v>45457</v>
      </c>
      <c r="AA457" s="54">
        <f t="shared" si="35"/>
        <v>122</v>
      </c>
      <c r="AB457" s="87">
        <v>0</v>
      </c>
      <c r="AC457" s="286">
        <v>0</v>
      </c>
      <c r="AD457" s="87">
        <v>0</v>
      </c>
      <c r="AE457" s="140" t="s">
        <v>74</v>
      </c>
      <c r="AF457" s="54">
        <f t="shared" si="36"/>
        <v>0</v>
      </c>
      <c r="AG457" s="87">
        <v>0</v>
      </c>
      <c r="AH457" s="87">
        <v>0</v>
      </c>
      <c r="AI457" s="140" t="s">
        <v>74</v>
      </c>
      <c r="AJ457" s="88">
        <v>0</v>
      </c>
      <c r="AK457" s="92" t="s">
        <v>74</v>
      </c>
      <c r="AL457" s="92" t="s">
        <v>74</v>
      </c>
      <c r="AM457" s="54">
        <f t="shared" si="37"/>
        <v>0</v>
      </c>
      <c r="AN457" s="54">
        <f>+K457+AC457-AH457</f>
        <v>11167000</v>
      </c>
      <c r="AO457" s="88" t="s">
        <v>66</v>
      </c>
      <c r="AP457" s="43">
        <v>11167000</v>
      </c>
      <c r="AQ457" s="88" t="s">
        <v>85</v>
      </c>
      <c r="AR457" s="87">
        <v>0</v>
      </c>
      <c r="AS457" s="96" t="s">
        <v>74</v>
      </c>
      <c r="AT457" s="282">
        <v>7500000</v>
      </c>
      <c r="AU457" s="98">
        <f t="shared" si="38"/>
        <v>3667000</v>
      </c>
      <c r="AV457" s="241">
        <f t="shared" si="39"/>
        <v>0.67162174263454821</v>
      </c>
      <c r="AW457" s="140" t="s">
        <v>74</v>
      </c>
      <c r="AX457" s="88" t="s">
        <v>86</v>
      </c>
      <c r="AY457" s="43" t="s">
        <v>5140</v>
      </c>
      <c r="AZ457" s="85" t="s">
        <v>66</v>
      </c>
      <c r="BA457" s="85" t="s">
        <v>66</v>
      </c>
    </row>
    <row r="458" spans="2:53" x14ac:dyDescent="0.25">
      <c r="B458" s="85">
        <v>2024</v>
      </c>
      <c r="C458" s="85">
        <v>891780111</v>
      </c>
      <c r="D458" s="86" t="s">
        <v>64</v>
      </c>
      <c r="E458" s="44" t="s">
        <v>5139</v>
      </c>
      <c r="F458" s="54" t="s">
        <v>5138</v>
      </c>
      <c r="G458" s="196">
        <v>0</v>
      </c>
      <c r="H458" s="88" t="s">
        <v>72</v>
      </c>
      <c r="I458" s="86" t="s">
        <v>65</v>
      </c>
      <c r="J458" s="43" t="s">
        <v>5137</v>
      </c>
      <c r="K458" s="43">
        <v>9380000</v>
      </c>
      <c r="L458" s="85" t="s">
        <v>67</v>
      </c>
      <c r="M458" s="43" t="s">
        <v>5136</v>
      </c>
      <c r="N458" s="43">
        <v>36641670</v>
      </c>
      <c r="O458" s="91">
        <v>14</v>
      </c>
      <c r="P458" s="284">
        <v>45302</v>
      </c>
      <c r="Q458" s="43">
        <v>2126349000</v>
      </c>
      <c r="R458" s="284">
        <v>45335</v>
      </c>
      <c r="S458" s="43">
        <v>9380000</v>
      </c>
      <c r="T458" s="88" t="s">
        <v>203</v>
      </c>
      <c r="U458" s="43">
        <v>45507423</v>
      </c>
      <c r="V458" s="43" t="s">
        <v>5000</v>
      </c>
      <c r="W458" s="284">
        <v>45335</v>
      </c>
      <c r="X458" s="284">
        <v>45335</v>
      </c>
      <c r="Y458" s="94" t="s">
        <v>74</v>
      </c>
      <c r="Z458" s="138">
        <v>45457</v>
      </c>
      <c r="AA458" s="54">
        <f t="shared" si="35"/>
        <v>122</v>
      </c>
      <c r="AB458" s="87">
        <v>0</v>
      </c>
      <c r="AC458" s="286">
        <v>0</v>
      </c>
      <c r="AD458" s="87">
        <v>0</v>
      </c>
      <c r="AE458" s="140" t="s">
        <v>74</v>
      </c>
      <c r="AF458" s="54">
        <f t="shared" si="36"/>
        <v>0</v>
      </c>
      <c r="AG458" s="87">
        <v>0</v>
      </c>
      <c r="AH458" s="87">
        <v>0</v>
      </c>
      <c r="AI458" s="140" t="s">
        <v>74</v>
      </c>
      <c r="AJ458" s="88">
        <v>0</v>
      </c>
      <c r="AK458" s="92" t="s">
        <v>74</v>
      </c>
      <c r="AL458" s="92" t="s">
        <v>74</v>
      </c>
      <c r="AM458" s="54">
        <f t="shared" si="37"/>
        <v>0</v>
      </c>
      <c r="AN458" s="54">
        <f>+K458+AC458-AH458</f>
        <v>9380000</v>
      </c>
      <c r="AO458" s="88" t="s">
        <v>66</v>
      </c>
      <c r="AP458" s="43">
        <v>9380000</v>
      </c>
      <c r="AQ458" s="88" t="s">
        <v>85</v>
      </c>
      <c r="AR458" s="87">
        <v>0</v>
      </c>
      <c r="AS458" s="96" t="s">
        <v>74</v>
      </c>
      <c r="AT458" s="282">
        <v>6300000</v>
      </c>
      <c r="AU458" s="98">
        <f t="shared" si="38"/>
        <v>3080000</v>
      </c>
      <c r="AV458" s="241">
        <f t="shared" si="39"/>
        <v>0.67164179104477617</v>
      </c>
      <c r="AW458" s="140" t="s">
        <v>74</v>
      </c>
      <c r="AX458" s="88" t="s">
        <v>86</v>
      </c>
      <c r="AY458" s="43" t="s">
        <v>5135</v>
      </c>
      <c r="AZ458" s="85" t="s">
        <v>66</v>
      </c>
      <c r="BA458" s="85" t="s">
        <v>66</v>
      </c>
    </row>
    <row r="459" spans="2:53" x14ac:dyDescent="0.25">
      <c r="B459" s="85">
        <v>2024</v>
      </c>
      <c r="C459" s="85">
        <v>891780111</v>
      </c>
      <c r="D459" s="86" t="s">
        <v>64</v>
      </c>
      <c r="E459" s="44" t="s">
        <v>5134</v>
      </c>
      <c r="F459" s="54" t="s">
        <v>5133</v>
      </c>
      <c r="G459" s="196">
        <v>0</v>
      </c>
      <c r="H459" s="88" t="s">
        <v>72</v>
      </c>
      <c r="I459" s="86" t="s">
        <v>65</v>
      </c>
      <c r="J459" s="43" t="s">
        <v>5132</v>
      </c>
      <c r="K459" s="43">
        <v>12060000</v>
      </c>
      <c r="L459" s="85" t="s">
        <v>67</v>
      </c>
      <c r="M459" s="43" t="s">
        <v>5131</v>
      </c>
      <c r="N459" s="43">
        <v>49758019</v>
      </c>
      <c r="O459" s="91">
        <v>13</v>
      </c>
      <c r="P459" s="140">
        <v>45302</v>
      </c>
      <c r="Q459" s="87">
        <v>4518689382</v>
      </c>
      <c r="R459" s="284">
        <v>45335</v>
      </c>
      <c r="S459" s="43">
        <v>12060000</v>
      </c>
      <c r="T459" s="88" t="s">
        <v>203</v>
      </c>
      <c r="U459" s="43">
        <v>57441846</v>
      </c>
      <c r="V459" s="43" t="s">
        <v>4704</v>
      </c>
      <c r="W459" s="284">
        <v>45335</v>
      </c>
      <c r="X459" s="284">
        <v>45335</v>
      </c>
      <c r="Y459" s="94" t="s">
        <v>74</v>
      </c>
      <c r="Z459" s="138">
        <v>45457</v>
      </c>
      <c r="AA459" s="54">
        <f t="shared" si="35"/>
        <v>122</v>
      </c>
      <c r="AB459" s="87">
        <v>0</v>
      </c>
      <c r="AC459" s="286">
        <v>0</v>
      </c>
      <c r="AD459" s="87">
        <v>0</v>
      </c>
      <c r="AE459" s="140" t="s">
        <v>74</v>
      </c>
      <c r="AF459" s="54">
        <f t="shared" si="36"/>
        <v>0</v>
      </c>
      <c r="AG459" s="87">
        <v>0</v>
      </c>
      <c r="AH459" s="87">
        <v>0</v>
      </c>
      <c r="AI459" s="140" t="s">
        <v>74</v>
      </c>
      <c r="AJ459" s="88">
        <v>0</v>
      </c>
      <c r="AK459" s="92" t="s">
        <v>74</v>
      </c>
      <c r="AL459" s="92" t="s">
        <v>74</v>
      </c>
      <c r="AM459" s="54">
        <f t="shared" si="37"/>
        <v>0</v>
      </c>
      <c r="AN459" s="54">
        <f>+K459+AC459-AH459</f>
        <v>12060000</v>
      </c>
      <c r="AO459" s="88" t="s">
        <v>66</v>
      </c>
      <c r="AP459" s="43">
        <v>12060000</v>
      </c>
      <c r="AQ459" s="88" t="s">
        <v>85</v>
      </c>
      <c r="AR459" s="87">
        <v>0</v>
      </c>
      <c r="AS459" s="96" t="s">
        <v>74</v>
      </c>
      <c r="AT459" s="282">
        <v>8100000</v>
      </c>
      <c r="AU459" s="98">
        <f t="shared" si="38"/>
        <v>3960000</v>
      </c>
      <c r="AV459" s="241">
        <f t="shared" si="39"/>
        <v>0.67164179104477617</v>
      </c>
      <c r="AW459" s="140" t="s">
        <v>74</v>
      </c>
      <c r="AX459" s="88" t="s">
        <v>86</v>
      </c>
      <c r="AY459" s="43" t="s">
        <v>5130</v>
      </c>
      <c r="AZ459" s="85" t="s">
        <v>66</v>
      </c>
      <c r="BA459" s="85" t="s">
        <v>66</v>
      </c>
    </row>
    <row r="460" spans="2:53" x14ac:dyDescent="0.25">
      <c r="B460" s="85">
        <v>2024</v>
      </c>
      <c r="C460" s="85">
        <v>891780111</v>
      </c>
      <c r="D460" s="86" t="s">
        <v>64</v>
      </c>
      <c r="E460" s="44" t="s">
        <v>5129</v>
      </c>
      <c r="F460" s="54" t="s">
        <v>5128</v>
      </c>
      <c r="G460" s="196">
        <v>0</v>
      </c>
      <c r="H460" s="88" t="s">
        <v>72</v>
      </c>
      <c r="I460" s="86" t="s">
        <v>65</v>
      </c>
      <c r="J460" s="43" t="s">
        <v>5127</v>
      </c>
      <c r="K460" s="43">
        <v>15360000</v>
      </c>
      <c r="L460" s="85" t="s">
        <v>67</v>
      </c>
      <c r="M460" s="43" t="s">
        <v>5126</v>
      </c>
      <c r="N460" s="43">
        <v>57420166</v>
      </c>
      <c r="O460" s="91">
        <v>13</v>
      </c>
      <c r="P460" s="140">
        <v>45302</v>
      </c>
      <c r="Q460" s="87">
        <v>4518689382</v>
      </c>
      <c r="R460" s="284">
        <v>45335</v>
      </c>
      <c r="S460" s="43">
        <v>15360000</v>
      </c>
      <c r="T460" s="88" t="s">
        <v>203</v>
      </c>
      <c r="U460" s="43">
        <v>36564011</v>
      </c>
      <c r="V460" s="43" t="s">
        <v>5125</v>
      </c>
      <c r="W460" s="284">
        <v>45335</v>
      </c>
      <c r="X460" s="284">
        <v>45335</v>
      </c>
      <c r="Y460" s="94" t="s">
        <v>74</v>
      </c>
      <c r="Z460" s="138">
        <v>45457</v>
      </c>
      <c r="AA460" s="54">
        <f t="shared" si="35"/>
        <v>122</v>
      </c>
      <c r="AB460" s="87">
        <v>0</v>
      </c>
      <c r="AC460" s="286">
        <v>0</v>
      </c>
      <c r="AD460" s="87">
        <v>0</v>
      </c>
      <c r="AE460" s="140" t="s">
        <v>74</v>
      </c>
      <c r="AF460" s="54">
        <f t="shared" si="36"/>
        <v>0</v>
      </c>
      <c r="AG460" s="87">
        <v>0</v>
      </c>
      <c r="AH460" s="87">
        <v>0</v>
      </c>
      <c r="AI460" s="140" t="s">
        <v>74</v>
      </c>
      <c r="AJ460" s="88">
        <v>0</v>
      </c>
      <c r="AK460" s="92" t="s">
        <v>74</v>
      </c>
      <c r="AL460" s="92" t="s">
        <v>74</v>
      </c>
      <c r="AM460" s="54">
        <f t="shared" si="37"/>
        <v>0</v>
      </c>
      <c r="AN460" s="54">
        <f>+K460+AC460-AH460</f>
        <v>15360000</v>
      </c>
      <c r="AO460" s="88" t="s">
        <v>66</v>
      </c>
      <c r="AP460" s="43">
        <v>15360000</v>
      </c>
      <c r="AQ460" s="88" t="s">
        <v>85</v>
      </c>
      <c r="AR460" s="87">
        <v>0</v>
      </c>
      <c r="AS460" s="96" t="s">
        <v>74</v>
      </c>
      <c r="AT460" s="282">
        <v>9840000</v>
      </c>
      <c r="AU460" s="98">
        <f t="shared" si="38"/>
        <v>5520000</v>
      </c>
      <c r="AV460" s="241">
        <f t="shared" si="39"/>
        <v>0.640625</v>
      </c>
      <c r="AW460" s="140" t="s">
        <v>74</v>
      </c>
      <c r="AX460" s="88" t="s">
        <v>86</v>
      </c>
      <c r="AY460" s="43" t="s">
        <v>5124</v>
      </c>
      <c r="AZ460" s="85" t="s">
        <v>66</v>
      </c>
      <c r="BA460" s="85" t="s">
        <v>66</v>
      </c>
    </row>
    <row r="461" spans="2:53" x14ac:dyDescent="0.25">
      <c r="B461" s="85">
        <v>2024</v>
      </c>
      <c r="C461" s="85">
        <v>891780111</v>
      </c>
      <c r="D461" s="86" t="s">
        <v>64</v>
      </c>
      <c r="E461" s="44" t="s">
        <v>5123</v>
      </c>
      <c r="F461" s="54" t="s">
        <v>5122</v>
      </c>
      <c r="G461" s="196">
        <v>0</v>
      </c>
      <c r="H461" s="88" t="s">
        <v>72</v>
      </c>
      <c r="I461" s="86" t="s">
        <v>65</v>
      </c>
      <c r="J461" s="43" t="s">
        <v>5046</v>
      </c>
      <c r="K461" s="43">
        <v>4200000</v>
      </c>
      <c r="L461" s="85" t="s">
        <v>67</v>
      </c>
      <c r="M461" s="43" t="s">
        <v>5121</v>
      </c>
      <c r="N461" s="43">
        <v>57466627</v>
      </c>
      <c r="O461" s="91">
        <v>14</v>
      </c>
      <c r="P461" s="284">
        <v>45302</v>
      </c>
      <c r="Q461" s="43">
        <v>2126349000</v>
      </c>
      <c r="R461" s="284">
        <v>45335</v>
      </c>
      <c r="S461" s="43">
        <v>4200000</v>
      </c>
      <c r="T461" s="88" t="s">
        <v>203</v>
      </c>
      <c r="U461" s="43">
        <v>57426272</v>
      </c>
      <c r="V461" s="43" t="s">
        <v>4213</v>
      </c>
      <c r="W461" s="284">
        <v>45335</v>
      </c>
      <c r="X461" s="284">
        <v>45335</v>
      </c>
      <c r="Y461" s="94" t="s">
        <v>74</v>
      </c>
      <c r="Z461" s="284">
        <v>45382</v>
      </c>
      <c r="AA461" s="54">
        <f t="shared" si="35"/>
        <v>47</v>
      </c>
      <c r="AB461" s="87">
        <v>0</v>
      </c>
      <c r="AC461" s="286">
        <v>0</v>
      </c>
      <c r="AD461" s="87">
        <v>0</v>
      </c>
      <c r="AE461" s="140" t="s">
        <v>74</v>
      </c>
      <c r="AF461" s="54">
        <f t="shared" si="36"/>
        <v>0</v>
      </c>
      <c r="AG461" s="87">
        <v>0</v>
      </c>
      <c r="AH461" s="87">
        <v>0</v>
      </c>
      <c r="AI461" s="140" t="s">
        <v>74</v>
      </c>
      <c r="AJ461" s="88">
        <v>0</v>
      </c>
      <c r="AK461" s="92" t="s">
        <v>74</v>
      </c>
      <c r="AL461" s="92" t="s">
        <v>74</v>
      </c>
      <c r="AM461" s="54">
        <f t="shared" si="37"/>
        <v>0</v>
      </c>
      <c r="AN461" s="54">
        <f>+K461+AC461-AH461</f>
        <v>4200000</v>
      </c>
      <c r="AO461" s="88" t="s">
        <v>66</v>
      </c>
      <c r="AP461" s="43">
        <v>4200000</v>
      </c>
      <c r="AQ461" s="88" t="s">
        <v>85</v>
      </c>
      <c r="AR461" s="87">
        <v>0</v>
      </c>
      <c r="AS461" s="96" t="s">
        <v>74</v>
      </c>
      <c r="AT461" s="282">
        <v>4200000</v>
      </c>
      <c r="AU461" s="98">
        <f t="shared" si="38"/>
        <v>0</v>
      </c>
      <c r="AV461" s="241">
        <f t="shared" si="39"/>
        <v>1</v>
      </c>
      <c r="AW461" s="140" t="s">
        <v>74</v>
      </c>
      <c r="AX461" s="88" t="s">
        <v>156</v>
      </c>
      <c r="AY461" s="43" t="s">
        <v>5120</v>
      </c>
      <c r="AZ461" s="85" t="s">
        <v>66</v>
      </c>
      <c r="BA461" s="85" t="s">
        <v>66</v>
      </c>
    </row>
    <row r="462" spans="2:53" x14ac:dyDescent="0.25">
      <c r="B462" s="85">
        <v>2024</v>
      </c>
      <c r="C462" s="85">
        <v>891780111</v>
      </c>
      <c r="D462" s="86" t="s">
        <v>64</v>
      </c>
      <c r="E462" s="44" t="s">
        <v>5119</v>
      </c>
      <c r="F462" s="54" t="s">
        <v>5118</v>
      </c>
      <c r="G462" s="196">
        <v>0</v>
      </c>
      <c r="H462" s="88" t="s">
        <v>72</v>
      </c>
      <c r="I462" s="86" t="s">
        <v>65</v>
      </c>
      <c r="J462" s="43" t="s">
        <v>5117</v>
      </c>
      <c r="K462" s="43">
        <v>16527000</v>
      </c>
      <c r="L462" s="85" t="s">
        <v>67</v>
      </c>
      <c r="M462" s="43" t="s">
        <v>5116</v>
      </c>
      <c r="N462" s="43">
        <v>1082909660</v>
      </c>
      <c r="O462" s="91">
        <v>14</v>
      </c>
      <c r="P462" s="284">
        <v>45302</v>
      </c>
      <c r="Q462" s="43">
        <v>2126349000</v>
      </c>
      <c r="R462" s="284">
        <v>45336</v>
      </c>
      <c r="S462" s="43">
        <v>16527000</v>
      </c>
      <c r="T462" s="88" t="s">
        <v>203</v>
      </c>
      <c r="U462" s="43">
        <v>4978990</v>
      </c>
      <c r="V462" s="43" t="s">
        <v>5055</v>
      </c>
      <c r="W462" s="284">
        <v>45335</v>
      </c>
      <c r="X462" s="284">
        <v>45336</v>
      </c>
      <c r="Y462" s="94" t="s">
        <v>74</v>
      </c>
      <c r="Z462" s="138">
        <v>45457</v>
      </c>
      <c r="AA462" s="54">
        <f t="shared" si="35"/>
        <v>121</v>
      </c>
      <c r="AB462" s="87">
        <v>0</v>
      </c>
      <c r="AC462" s="286">
        <v>0</v>
      </c>
      <c r="AD462" s="87">
        <v>0</v>
      </c>
      <c r="AE462" s="140" t="s">
        <v>74</v>
      </c>
      <c r="AF462" s="54">
        <f t="shared" si="36"/>
        <v>0</v>
      </c>
      <c r="AG462" s="87">
        <v>0</v>
      </c>
      <c r="AH462" s="87">
        <v>0</v>
      </c>
      <c r="AI462" s="140" t="s">
        <v>74</v>
      </c>
      <c r="AJ462" s="88">
        <v>0</v>
      </c>
      <c r="AK462" s="92" t="s">
        <v>74</v>
      </c>
      <c r="AL462" s="92" t="s">
        <v>74</v>
      </c>
      <c r="AM462" s="54">
        <f t="shared" si="37"/>
        <v>0</v>
      </c>
      <c r="AN462" s="54">
        <f>+K462+AC462-AH462</f>
        <v>16527000</v>
      </c>
      <c r="AO462" s="88" t="s">
        <v>66</v>
      </c>
      <c r="AP462" s="43">
        <v>16527000</v>
      </c>
      <c r="AQ462" s="88" t="s">
        <v>85</v>
      </c>
      <c r="AR462" s="87">
        <v>0</v>
      </c>
      <c r="AS462" s="96" t="s">
        <v>74</v>
      </c>
      <c r="AT462" s="282">
        <v>7400000</v>
      </c>
      <c r="AU462" s="98">
        <f t="shared" si="38"/>
        <v>9127000</v>
      </c>
      <c r="AV462" s="241">
        <f t="shared" si="39"/>
        <v>0.44775216312700428</v>
      </c>
      <c r="AW462" s="140" t="s">
        <v>74</v>
      </c>
      <c r="AX462" s="88" t="s">
        <v>86</v>
      </c>
      <c r="AY462" s="43" t="s">
        <v>5115</v>
      </c>
      <c r="AZ462" s="85" t="s">
        <v>66</v>
      </c>
      <c r="BA462" s="85" t="s">
        <v>66</v>
      </c>
    </row>
    <row r="463" spans="2:53" x14ac:dyDescent="0.25">
      <c r="B463" s="85">
        <v>2024</v>
      </c>
      <c r="C463" s="85">
        <v>891780111</v>
      </c>
      <c r="D463" s="86" t="s">
        <v>64</v>
      </c>
      <c r="E463" s="44" t="s">
        <v>5114</v>
      </c>
      <c r="F463" s="54" t="s">
        <v>5113</v>
      </c>
      <c r="G463" s="196">
        <v>0</v>
      </c>
      <c r="H463" s="88" t="s">
        <v>72</v>
      </c>
      <c r="I463" s="86" t="s">
        <v>65</v>
      </c>
      <c r="J463" s="43" t="s">
        <v>5112</v>
      </c>
      <c r="K463" s="43">
        <v>13400000</v>
      </c>
      <c r="L463" s="85" t="s">
        <v>67</v>
      </c>
      <c r="M463" s="43" t="s">
        <v>5111</v>
      </c>
      <c r="N463" s="43">
        <v>12560564</v>
      </c>
      <c r="O463" s="91">
        <v>13</v>
      </c>
      <c r="P463" s="140">
        <v>45302</v>
      </c>
      <c r="Q463" s="87">
        <v>4518689382</v>
      </c>
      <c r="R463" s="284">
        <v>45336</v>
      </c>
      <c r="S463" s="43">
        <v>13400000</v>
      </c>
      <c r="T463" s="88" t="s">
        <v>203</v>
      </c>
      <c r="U463" s="43">
        <v>36557666</v>
      </c>
      <c r="V463" s="43" t="s">
        <v>2345</v>
      </c>
      <c r="W463" s="284">
        <v>45335</v>
      </c>
      <c r="X463" s="284">
        <v>45336</v>
      </c>
      <c r="Y463" s="94" t="s">
        <v>74</v>
      </c>
      <c r="Z463" s="138">
        <v>45457</v>
      </c>
      <c r="AA463" s="54">
        <f t="shared" si="35"/>
        <v>121</v>
      </c>
      <c r="AB463" s="87">
        <v>0</v>
      </c>
      <c r="AC463" s="286">
        <v>0</v>
      </c>
      <c r="AD463" s="87">
        <v>0</v>
      </c>
      <c r="AE463" s="140" t="s">
        <v>74</v>
      </c>
      <c r="AF463" s="54">
        <f t="shared" si="36"/>
        <v>0</v>
      </c>
      <c r="AG463" s="87">
        <v>0</v>
      </c>
      <c r="AH463" s="87">
        <v>0</v>
      </c>
      <c r="AI463" s="140" t="s">
        <v>74</v>
      </c>
      <c r="AJ463" s="88">
        <v>0</v>
      </c>
      <c r="AK463" s="92" t="s">
        <v>74</v>
      </c>
      <c r="AL463" s="92" t="s">
        <v>74</v>
      </c>
      <c r="AM463" s="54">
        <f t="shared" si="37"/>
        <v>0</v>
      </c>
      <c r="AN463" s="54">
        <f>+K463+AC463-AH463</f>
        <v>13400000</v>
      </c>
      <c r="AO463" s="88" t="s">
        <v>66</v>
      </c>
      <c r="AP463" s="43">
        <v>13400000</v>
      </c>
      <c r="AQ463" s="88" t="s">
        <v>85</v>
      </c>
      <c r="AR463" s="87">
        <v>0</v>
      </c>
      <c r="AS463" s="96" t="s">
        <v>74</v>
      </c>
      <c r="AT463" s="282">
        <v>9000000</v>
      </c>
      <c r="AU463" s="98">
        <f t="shared" si="38"/>
        <v>4400000</v>
      </c>
      <c r="AV463" s="241">
        <f t="shared" si="39"/>
        <v>0.67164179104477617</v>
      </c>
      <c r="AW463" s="140" t="s">
        <v>74</v>
      </c>
      <c r="AX463" s="88" t="s">
        <v>86</v>
      </c>
      <c r="AY463" s="43" t="s">
        <v>5110</v>
      </c>
      <c r="AZ463" s="85" t="s">
        <v>66</v>
      </c>
      <c r="BA463" s="85" t="s">
        <v>66</v>
      </c>
    </row>
    <row r="464" spans="2:53" x14ac:dyDescent="0.25">
      <c r="B464" s="85">
        <v>2024</v>
      </c>
      <c r="C464" s="85">
        <v>891780111</v>
      </c>
      <c r="D464" s="86" t="s">
        <v>64</v>
      </c>
      <c r="E464" s="44" t="s">
        <v>5109</v>
      </c>
      <c r="F464" s="54" t="s">
        <v>5108</v>
      </c>
      <c r="G464" s="196">
        <v>0</v>
      </c>
      <c r="H464" s="88" t="s">
        <v>72</v>
      </c>
      <c r="I464" s="86" t="s">
        <v>65</v>
      </c>
      <c r="J464" s="43" t="s">
        <v>5107</v>
      </c>
      <c r="K464" s="43">
        <v>13400000</v>
      </c>
      <c r="L464" s="85" t="s">
        <v>67</v>
      </c>
      <c r="M464" s="43" t="s">
        <v>5106</v>
      </c>
      <c r="N464" s="43">
        <v>1082921312</v>
      </c>
      <c r="O464" s="91">
        <v>13</v>
      </c>
      <c r="P464" s="140">
        <v>45302</v>
      </c>
      <c r="Q464" s="87">
        <v>4518689382</v>
      </c>
      <c r="R464" s="284">
        <v>45336</v>
      </c>
      <c r="S464" s="43">
        <v>13400000</v>
      </c>
      <c r="T464" s="88" t="s">
        <v>203</v>
      </c>
      <c r="U464" s="43">
        <v>36557666</v>
      </c>
      <c r="V464" s="43" t="s">
        <v>2345</v>
      </c>
      <c r="W464" s="284">
        <v>45335</v>
      </c>
      <c r="X464" s="284">
        <v>45336</v>
      </c>
      <c r="Y464" s="94" t="s">
        <v>74</v>
      </c>
      <c r="Z464" s="138">
        <v>45457</v>
      </c>
      <c r="AA464" s="54">
        <f t="shared" si="35"/>
        <v>121</v>
      </c>
      <c r="AB464" s="87">
        <v>0</v>
      </c>
      <c r="AC464" s="286">
        <v>0</v>
      </c>
      <c r="AD464" s="87">
        <v>0</v>
      </c>
      <c r="AE464" s="140" t="s">
        <v>74</v>
      </c>
      <c r="AF464" s="54">
        <f t="shared" si="36"/>
        <v>0</v>
      </c>
      <c r="AG464" s="87">
        <v>0</v>
      </c>
      <c r="AH464" s="87">
        <v>0</v>
      </c>
      <c r="AI464" s="140" t="s">
        <v>74</v>
      </c>
      <c r="AJ464" s="88">
        <v>0</v>
      </c>
      <c r="AK464" s="92" t="s">
        <v>74</v>
      </c>
      <c r="AL464" s="92" t="s">
        <v>74</v>
      </c>
      <c r="AM464" s="54">
        <f t="shared" si="37"/>
        <v>0</v>
      </c>
      <c r="AN464" s="54">
        <f>+K464+AC464-AH464</f>
        <v>13400000</v>
      </c>
      <c r="AO464" s="88" t="s">
        <v>66</v>
      </c>
      <c r="AP464" s="43">
        <v>13400000</v>
      </c>
      <c r="AQ464" s="88" t="s">
        <v>85</v>
      </c>
      <c r="AR464" s="87">
        <v>0</v>
      </c>
      <c r="AS464" s="96" t="s">
        <v>74</v>
      </c>
      <c r="AT464" s="282">
        <v>9000000</v>
      </c>
      <c r="AU464" s="98">
        <f t="shared" si="38"/>
        <v>4400000</v>
      </c>
      <c r="AV464" s="241">
        <f t="shared" si="39"/>
        <v>0.67164179104477617</v>
      </c>
      <c r="AW464" s="140" t="s">
        <v>74</v>
      </c>
      <c r="AX464" s="88" t="s">
        <v>86</v>
      </c>
      <c r="AY464" s="43" t="s">
        <v>5105</v>
      </c>
      <c r="AZ464" s="85" t="s">
        <v>66</v>
      </c>
      <c r="BA464" s="85" t="s">
        <v>66</v>
      </c>
    </row>
    <row r="465" spans="2:53" x14ac:dyDescent="0.25">
      <c r="B465" s="85">
        <v>2024</v>
      </c>
      <c r="C465" s="85">
        <v>891780111</v>
      </c>
      <c r="D465" s="86" t="s">
        <v>64</v>
      </c>
      <c r="E465" s="44" t="s">
        <v>5104</v>
      </c>
      <c r="F465" s="54" t="s">
        <v>5103</v>
      </c>
      <c r="G465" s="196">
        <v>0</v>
      </c>
      <c r="H465" s="88" t="s">
        <v>72</v>
      </c>
      <c r="I465" s="86" t="s">
        <v>65</v>
      </c>
      <c r="J465" s="43" t="s">
        <v>5098</v>
      </c>
      <c r="K465" s="43">
        <v>14850000</v>
      </c>
      <c r="L465" s="85" t="s">
        <v>67</v>
      </c>
      <c r="M465" s="43" t="s">
        <v>5102</v>
      </c>
      <c r="N465" s="43">
        <v>1082903282</v>
      </c>
      <c r="O465" s="91">
        <v>13</v>
      </c>
      <c r="P465" s="140">
        <v>45302</v>
      </c>
      <c r="Q465" s="87">
        <v>4518689382</v>
      </c>
      <c r="R465" s="284">
        <v>45336</v>
      </c>
      <c r="S465" s="43">
        <v>14850000</v>
      </c>
      <c r="T465" s="88" t="s">
        <v>203</v>
      </c>
      <c r="U465" s="43">
        <v>85449357</v>
      </c>
      <c r="V465" s="43" t="s">
        <v>5096</v>
      </c>
      <c r="W465" s="284">
        <v>45335</v>
      </c>
      <c r="X465" s="284">
        <v>45336</v>
      </c>
      <c r="Y465" s="94" t="s">
        <v>74</v>
      </c>
      <c r="Z465" s="138">
        <v>45457</v>
      </c>
      <c r="AA465" s="54">
        <f t="shared" si="35"/>
        <v>121</v>
      </c>
      <c r="AB465" s="87">
        <v>0</v>
      </c>
      <c r="AC465" s="286">
        <v>0</v>
      </c>
      <c r="AD465" s="87">
        <v>0</v>
      </c>
      <c r="AE465" s="140" t="s">
        <v>74</v>
      </c>
      <c r="AF465" s="54">
        <f t="shared" si="36"/>
        <v>0</v>
      </c>
      <c r="AG465" s="87">
        <v>0</v>
      </c>
      <c r="AH465" s="87">
        <v>0</v>
      </c>
      <c r="AI465" s="140" t="s">
        <v>74</v>
      </c>
      <c r="AJ465" s="88">
        <v>0</v>
      </c>
      <c r="AK465" s="92" t="s">
        <v>74</v>
      </c>
      <c r="AL465" s="92" t="s">
        <v>74</v>
      </c>
      <c r="AM465" s="54">
        <f t="shared" si="37"/>
        <v>0</v>
      </c>
      <c r="AN465" s="54">
        <f>+K465+AC465-AH465</f>
        <v>14850000</v>
      </c>
      <c r="AO465" s="88" t="s">
        <v>66</v>
      </c>
      <c r="AP465" s="43">
        <v>14850000</v>
      </c>
      <c r="AQ465" s="88" t="s">
        <v>85</v>
      </c>
      <c r="AR465" s="87">
        <v>0</v>
      </c>
      <c r="AS465" s="96" t="s">
        <v>74</v>
      </c>
      <c r="AT465" s="282">
        <v>9900000</v>
      </c>
      <c r="AU465" s="98">
        <f t="shared" si="38"/>
        <v>4950000</v>
      </c>
      <c r="AV465" s="241">
        <f t="shared" si="39"/>
        <v>0.66666666666666663</v>
      </c>
      <c r="AW465" s="140" t="s">
        <v>74</v>
      </c>
      <c r="AX465" s="88" t="s">
        <v>86</v>
      </c>
      <c r="AY465" s="43" t="s">
        <v>5101</v>
      </c>
      <c r="AZ465" s="85" t="s">
        <v>66</v>
      </c>
      <c r="BA465" s="85" t="s">
        <v>66</v>
      </c>
    </row>
    <row r="466" spans="2:53" x14ac:dyDescent="0.25">
      <c r="B466" s="85">
        <v>2024</v>
      </c>
      <c r="C466" s="85">
        <v>891780111</v>
      </c>
      <c r="D466" s="86" t="s">
        <v>64</v>
      </c>
      <c r="E466" s="44" t="s">
        <v>5100</v>
      </c>
      <c r="F466" s="54" t="s">
        <v>5099</v>
      </c>
      <c r="G466" s="196">
        <v>0</v>
      </c>
      <c r="H466" s="88" t="s">
        <v>72</v>
      </c>
      <c r="I466" s="86" t="s">
        <v>65</v>
      </c>
      <c r="J466" s="43" t="s">
        <v>5098</v>
      </c>
      <c r="K466" s="43">
        <v>14850000</v>
      </c>
      <c r="L466" s="85" t="s">
        <v>67</v>
      </c>
      <c r="M466" s="43" t="s">
        <v>5097</v>
      </c>
      <c r="N466" s="43">
        <v>12613225</v>
      </c>
      <c r="O466" s="91">
        <v>13</v>
      </c>
      <c r="P466" s="140">
        <v>45302</v>
      </c>
      <c r="Q466" s="87">
        <v>4518689382</v>
      </c>
      <c r="R466" s="284">
        <v>45336</v>
      </c>
      <c r="S466" s="43">
        <v>14850000</v>
      </c>
      <c r="T466" s="88" t="s">
        <v>203</v>
      </c>
      <c r="U466" s="43">
        <v>85449357</v>
      </c>
      <c r="V466" s="43" t="s">
        <v>5096</v>
      </c>
      <c r="W466" s="284">
        <v>45335</v>
      </c>
      <c r="X466" s="284">
        <v>45336</v>
      </c>
      <c r="Y466" s="94" t="s">
        <v>74</v>
      </c>
      <c r="Z466" s="138">
        <v>45457</v>
      </c>
      <c r="AA466" s="54">
        <f t="shared" si="35"/>
        <v>121</v>
      </c>
      <c r="AB466" s="87">
        <v>0</v>
      </c>
      <c r="AC466" s="286">
        <v>0</v>
      </c>
      <c r="AD466" s="87">
        <v>0</v>
      </c>
      <c r="AE466" s="140" t="s">
        <v>74</v>
      </c>
      <c r="AF466" s="54">
        <f t="shared" si="36"/>
        <v>0</v>
      </c>
      <c r="AG466" s="87">
        <v>0</v>
      </c>
      <c r="AH466" s="87">
        <v>0</v>
      </c>
      <c r="AI466" s="140" t="s">
        <v>74</v>
      </c>
      <c r="AJ466" s="88">
        <v>0</v>
      </c>
      <c r="AK466" s="92" t="s">
        <v>74</v>
      </c>
      <c r="AL466" s="92" t="s">
        <v>74</v>
      </c>
      <c r="AM466" s="54">
        <f t="shared" si="37"/>
        <v>0</v>
      </c>
      <c r="AN466" s="54">
        <f>+K466+AC466-AH466</f>
        <v>14850000</v>
      </c>
      <c r="AO466" s="88" t="s">
        <v>66</v>
      </c>
      <c r="AP466" s="43">
        <v>14850000</v>
      </c>
      <c r="AQ466" s="88" t="s">
        <v>85</v>
      </c>
      <c r="AR466" s="87">
        <v>0</v>
      </c>
      <c r="AS466" s="96" t="s">
        <v>74</v>
      </c>
      <c r="AT466" s="282">
        <v>9900000</v>
      </c>
      <c r="AU466" s="98">
        <f t="shared" si="38"/>
        <v>4950000</v>
      </c>
      <c r="AV466" s="241">
        <f t="shared" si="39"/>
        <v>0.66666666666666663</v>
      </c>
      <c r="AW466" s="140" t="s">
        <v>74</v>
      </c>
      <c r="AX466" s="88" t="s">
        <v>86</v>
      </c>
      <c r="AY466" s="43" t="s">
        <v>5095</v>
      </c>
      <c r="AZ466" s="85" t="s">
        <v>66</v>
      </c>
      <c r="BA466" s="85" t="s">
        <v>66</v>
      </c>
    </row>
    <row r="467" spans="2:53" x14ac:dyDescent="0.25">
      <c r="B467" s="85">
        <v>2024</v>
      </c>
      <c r="C467" s="85">
        <v>891780111</v>
      </c>
      <c r="D467" s="86" t="s">
        <v>64</v>
      </c>
      <c r="E467" s="44" t="s">
        <v>5094</v>
      </c>
      <c r="F467" s="54" t="s">
        <v>5093</v>
      </c>
      <c r="G467" s="196">
        <v>0</v>
      </c>
      <c r="H467" s="88" t="s">
        <v>72</v>
      </c>
      <c r="I467" s="86" t="s">
        <v>65</v>
      </c>
      <c r="J467" s="43" t="s">
        <v>5092</v>
      </c>
      <c r="K467" s="43">
        <v>12980000</v>
      </c>
      <c r="L467" s="85" t="s">
        <v>67</v>
      </c>
      <c r="M467" s="43" t="s">
        <v>5091</v>
      </c>
      <c r="N467" s="43">
        <v>1082927824</v>
      </c>
      <c r="O467" s="91">
        <v>13</v>
      </c>
      <c r="P467" s="140">
        <v>45302</v>
      </c>
      <c r="Q467" s="87">
        <v>4518689382</v>
      </c>
      <c r="R467" s="284">
        <v>45340</v>
      </c>
      <c r="S467" s="43">
        <v>12980000</v>
      </c>
      <c r="T467" s="88" t="s">
        <v>203</v>
      </c>
      <c r="U467" s="43">
        <v>7634885</v>
      </c>
      <c r="V467" s="43" t="s">
        <v>1138</v>
      </c>
      <c r="W467" s="284">
        <v>45335</v>
      </c>
      <c r="X467" s="284">
        <v>45340</v>
      </c>
      <c r="Y467" s="94" t="s">
        <v>74</v>
      </c>
      <c r="Z467" s="138">
        <v>45457</v>
      </c>
      <c r="AA467" s="54">
        <f t="shared" si="35"/>
        <v>117</v>
      </c>
      <c r="AB467" s="87">
        <v>0</v>
      </c>
      <c r="AC467" s="286">
        <v>0</v>
      </c>
      <c r="AD467" s="87">
        <v>0</v>
      </c>
      <c r="AE467" s="140" t="s">
        <v>74</v>
      </c>
      <c r="AF467" s="54">
        <f t="shared" si="36"/>
        <v>0</v>
      </c>
      <c r="AG467" s="87">
        <v>0</v>
      </c>
      <c r="AH467" s="87">
        <v>0</v>
      </c>
      <c r="AI467" s="140" t="s">
        <v>74</v>
      </c>
      <c r="AJ467" s="88">
        <v>0</v>
      </c>
      <c r="AK467" s="92" t="s">
        <v>74</v>
      </c>
      <c r="AL467" s="92" t="s">
        <v>74</v>
      </c>
      <c r="AM467" s="54">
        <f t="shared" si="37"/>
        <v>0</v>
      </c>
      <c r="AN467" s="54">
        <f>+K467+AC467-AH467</f>
        <v>12980000</v>
      </c>
      <c r="AO467" s="88" t="s">
        <v>66</v>
      </c>
      <c r="AP467" s="43">
        <v>12980000</v>
      </c>
      <c r="AQ467" s="88" t="s">
        <v>85</v>
      </c>
      <c r="AR467" s="87">
        <v>0</v>
      </c>
      <c r="AS467" s="96" t="s">
        <v>74</v>
      </c>
      <c r="AT467" s="282">
        <v>7920000</v>
      </c>
      <c r="AU467" s="98">
        <f t="shared" si="38"/>
        <v>5060000</v>
      </c>
      <c r="AV467" s="241">
        <f t="shared" si="39"/>
        <v>0.61016949152542377</v>
      </c>
      <c r="AW467" s="140" t="s">
        <v>74</v>
      </c>
      <c r="AX467" s="88" t="s">
        <v>86</v>
      </c>
      <c r="AY467" s="43" t="s">
        <v>5090</v>
      </c>
      <c r="AZ467" s="85" t="s">
        <v>66</v>
      </c>
      <c r="BA467" s="85" t="s">
        <v>66</v>
      </c>
    </row>
    <row r="468" spans="2:53" x14ac:dyDescent="0.25">
      <c r="B468" s="85">
        <v>2024</v>
      </c>
      <c r="C468" s="85">
        <v>891780111</v>
      </c>
      <c r="D468" s="86" t="s">
        <v>64</v>
      </c>
      <c r="E468" s="44" t="s">
        <v>5089</v>
      </c>
      <c r="F468" s="54" t="s">
        <v>5088</v>
      </c>
      <c r="G468" s="196">
        <v>0</v>
      </c>
      <c r="H468" s="88" t="s">
        <v>72</v>
      </c>
      <c r="I468" s="86" t="s">
        <v>65</v>
      </c>
      <c r="J468" s="43" t="s">
        <v>5087</v>
      </c>
      <c r="K468" s="43">
        <v>12980000</v>
      </c>
      <c r="L468" s="85" t="s">
        <v>67</v>
      </c>
      <c r="M468" s="43" t="s">
        <v>5086</v>
      </c>
      <c r="N468" s="43">
        <v>1082948644</v>
      </c>
      <c r="O468" s="91">
        <v>13</v>
      </c>
      <c r="P468" s="140">
        <v>45302</v>
      </c>
      <c r="Q468" s="87">
        <v>4518689382</v>
      </c>
      <c r="R468" s="284">
        <v>45340</v>
      </c>
      <c r="S468" s="43">
        <v>12980000</v>
      </c>
      <c r="T468" s="88" t="s">
        <v>203</v>
      </c>
      <c r="U468" s="43">
        <v>57435262</v>
      </c>
      <c r="V468" s="43" t="s">
        <v>4316</v>
      </c>
      <c r="W468" s="284">
        <v>45335</v>
      </c>
      <c r="X468" s="284">
        <v>45340</v>
      </c>
      <c r="Y468" s="94" t="s">
        <v>74</v>
      </c>
      <c r="Z468" s="138">
        <v>45457</v>
      </c>
      <c r="AA468" s="54">
        <f t="shared" si="35"/>
        <v>117</v>
      </c>
      <c r="AB468" s="87">
        <v>0</v>
      </c>
      <c r="AC468" s="286">
        <v>0</v>
      </c>
      <c r="AD468" s="87">
        <v>0</v>
      </c>
      <c r="AE468" s="140" t="s">
        <v>74</v>
      </c>
      <c r="AF468" s="54">
        <f t="shared" si="36"/>
        <v>0</v>
      </c>
      <c r="AG468" s="87">
        <v>0</v>
      </c>
      <c r="AH468" s="87">
        <v>0</v>
      </c>
      <c r="AI468" s="140" t="s">
        <v>74</v>
      </c>
      <c r="AJ468" s="88">
        <v>0</v>
      </c>
      <c r="AK468" s="92" t="s">
        <v>74</v>
      </c>
      <c r="AL468" s="92" t="s">
        <v>74</v>
      </c>
      <c r="AM468" s="54">
        <f t="shared" si="37"/>
        <v>0</v>
      </c>
      <c r="AN468" s="54">
        <f>+K468+AC468-AH468</f>
        <v>12980000</v>
      </c>
      <c r="AO468" s="88" t="s">
        <v>66</v>
      </c>
      <c r="AP468" s="43">
        <v>12980000</v>
      </c>
      <c r="AQ468" s="88" t="s">
        <v>85</v>
      </c>
      <c r="AR468" s="87">
        <v>0</v>
      </c>
      <c r="AS468" s="96" t="s">
        <v>74</v>
      </c>
      <c r="AT468" s="282">
        <v>7920000</v>
      </c>
      <c r="AU468" s="98">
        <f t="shared" si="38"/>
        <v>5060000</v>
      </c>
      <c r="AV468" s="241">
        <f t="shared" si="39"/>
        <v>0.61016949152542377</v>
      </c>
      <c r="AW468" s="140" t="s">
        <v>74</v>
      </c>
      <c r="AX468" s="88" t="s">
        <v>86</v>
      </c>
      <c r="AY468" s="43" t="s">
        <v>5085</v>
      </c>
      <c r="AZ468" s="85" t="s">
        <v>66</v>
      </c>
      <c r="BA468" s="85" t="s">
        <v>66</v>
      </c>
    </row>
    <row r="469" spans="2:53" x14ac:dyDescent="0.25">
      <c r="B469" s="85">
        <v>2024</v>
      </c>
      <c r="C469" s="85">
        <v>891780111</v>
      </c>
      <c r="D469" s="86" t="s">
        <v>64</v>
      </c>
      <c r="E469" s="44" t="s">
        <v>5084</v>
      </c>
      <c r="F469" s="54" t="s">
        <v>5083</v>
      </c>
      <c r="G469" s="196">
        <v>0</v>
      </c>
      <c r="H469" s="88" t="s">
        <v>72</v>
      </c>
      <c r="I469" s="86" t="s">
        <v>65</v>
      </c>
      <c r="J469" s="43" t="s">
        <v>5082</v>
      </c>
      <c r="K469" s="43">
        <v>13400000</v>
      </c>
      <c r="L469" s="85" t="s">
        <v>67</v>
      </c>
      <c r="M469" s="43" t="s">
        <v>5081</v>
      </c>
      <c r="N469" s="43">
        <v>1007698184</v>
      </c>
      <c r="O469" s="91">
        <v>13</v>
      </c>
      <c r="P469" s="140">
        <v>45302</v>
      </c>
      <c r="Q469" s="87">
        <v>4518689382</v>
      </c>
      <c r="R469" s="284">
        <v>45336</v>
      </c>
      <c r="S469" s="43">
        <v>13400000</v>
      </c>
      <c r="T469" s="88" t="s">
        <v>203</v>
      </c>
      <c r="U469" s="43">
        <v>72175281</v>
      </c>
      <c r="V469" s="43" t="s">
        <v>1822</v>
      </c>
      <c r="W469" s="284">
        <v>45335</v>
      </c>
      <c r="X469" s="284">
        <v>45336</v>
      </c>
      <c r="Y469" s="94" t="s">
        <v>74</v>
      </c>
      <c r="Z469" s="138">
        <v>45457</v>
      </c>
      <c r="AA469" s="54">
        <f t="shared" si="35"/>
        <v>121</v>
      </c>
      <c r="AB469" s="87">
        <v>0</v>
      </c>
      <c r="AC469" s="286">
        <v>0</v>
      </c>
      <c r="AD469" s="87">
        <v>0</v>
      </c>
      <c r="AE469" s="140" t="s">
        <v>74</v>
      </c>
      <c r="AF469" s="54">
        <f t="shared" si="36"/>
        <v>0</v>
      </c>
      <c r="AG469" s="87">
        <v>0</v>
      </c>
      <c r="AH469" s="87">
        <v>0</v>
      </c>
      <c r="AI469" s="140" t="s">
        <v>74</v>
      </c>
      <c r="AJ469" s="88">
        <v>0</v>
      </c>
      <c r="AK469" s="92" t="s">
        <v>74</v>
      </c>
      <c r="AL469" s="92" t="s">
        <v>74</v>
      </c>
      <c r="AM469" s="54">
        <f t="shared" si="37"/>
        <v>0</v>
      </c>
      <c r="AN469" s="54">
        <f>+K469+AC469-AH469</f>
        <v>13400000</v>
      </c>
      <c r="AO469" s="88" t="s">
        <v>66</v>
      </c>
      <c r="AP469" s="43">
        <v>13400000</v>
      </c>
      <c r="AQ469" s="88" t="s">
        <v>85</v>
      </c>
      <c r="AR469" s="87">
        <v>0</v>
      </c>
      <c r="AS469" s="96" t="s">
        <v>74</v>
      </c>
      <c r="AT469" s="282">
        <v>9000000</v>
      </c>
      <c r="AU469" s="98">
        <f t="shared" si="38"/>
        <v>4400000</v>
      </c>
      <c r="AV469" s="241">
        <f t="shared" si="39"/>
        <v>0.67164179104477617</v>
      </c>
      <c r="AW469" s="140" t="s">
        <v>74</v>
      </c>
      <c r="AX469" s="88" t="s">
        <v>86</v>
      </c>
      <c r="AY469" s="43" t="s">
        <v>5080</v>
      </c>
      <c r="AZ469" s="85" t="s">
        <v>66</v>
      </c>
      <c r="BA469" s="85" t="s">
        <v>66</v>
      </c>
    </row>
    <row r="470" spans="2:53" x14ac:dyDescent="0.25">
      <c r="B470" s="85">
        <v>2024</v>
      </c>
      <c r="C470" s="85">
        <v>891780111</v>
      </c>
      <c r="D470" s="86" t="s">
        <v>64</v>
      </c>
      <c r="E470" s="44" t="s">
        <v>5079</v>
      </c>
      <c r="F470" s="54" t="s">
        <v>5078</v>
      </c>
      <c r="G470" s="196">
        <v>0</v>
      </c>
      <c r="H470" s="88" t="s">
        <v>72</v>
      </c>
      <c r="I470" s="86" t="s">
        <v>65</v>
      </c>
      <c r="J470" s="43" t="s">
        <v>5077</v>
      </c>
      <c r="K470" s="43">
        <v>13400000</v>
      </c>
      <c r="L470" s="85" t="s">
        <v>67</v>
      </c>
      <c r="M470" s="43" t="s">
        <v>5076</v>
      </c>
      <c r="N470" s="43">
        <v>1083039210</v>
      </c>
      <c r="O470" s="91">
        <v>13</v>
      </c>
      <c r="P470" s="140">
        <v>45302</v>
      </c>
      <c r="Q470" s="87">
        <v>4518689382</v>
      </c>
      <c r="R470" s="284">
        <v>45336</v>
      </c>
      <c r="S470" s="43">
        <v>13400000</v>
      </c>
      <c r="T470" s="88" t="s">
        <v>203</v>
      </c>
      <c r="U470" s="43">
        <v>72175281</v>
      </c>
      <c r="V470" s="43" t="s">
        <v>1822</v>
      </c>
      <c r="W470" s="284">
        <v>45335</v>
      </c>
      <c r="X470" s="284">
        <v>45336</v>
      </c>
      <c r="Y470" s="94" t="s">
        <v>74</v>
      </c>
      <c r="Z470" s="138">
        <v>45457</v>
      </c>
      <c r="AA470" s="54">
        <f t="shared" si="35"/>
        <v>121</v>
      </c>
      <c r="AB470" s="87">
        <v>0</v>
      </c>
      <c r="AC470" s="286">
        <v>0</v>
      </c>
      <c r="AD470" s="87">
        <v>0</v>
      </c>
      <c r="AE470" s="140" t="s">
        <v>74</v>
      </c>
      <c r="AF470" s="54">
        <f t="shared" si="36"/>
        <v>0</v>
      </c>
      <c r="AG470" s="87">
        <v>0</v>
      </c>
      <c r="AH470" s="87">
        <v>0</v>
      </c>
      <c r="AI470" s="140" t="s">
        <v>74</v>
      </c>
      <c r="AJ470" s="88">
        <v>0</v>
      </c>
      <c r="AK470" s="92" t="s">
        <v>74</v>
      </c>
      <c r="AL470" s="92" t="s">
        <v>74</v>
      </c>
      <c r="AM470" s="54">
        <f t="shared" si="37"/>
        <v>0</v>
      </c>
      <c r="AN470" s="54">
        <f>+K470+AC470-AH470</f>
        <v>13400000</v>
      </c>
      <c r="AO470" s="88" t="s">
        <v>66</v>
      </c>
      <c r="AP470" s="43">
        <v>13400000</v>
      </c>
      <c r="AQ470" s="88" t="s">
        <v>85</v>
      </c>
      <c r="AR470" s="87">
        <v>0</v>
      </c>
      <c r="AS470" s="96" t="s">
        <v>74</v>
      </c>
      <c r="AT470" s="282">
        <v>9000000</v>
      </c>
      <c r="AU470" s="98">
        <f t="shared" si="38"/>
        <v>4400000</v>
      </c>
      <c r="AV470" s="241">
        <f t="shared" si="39"/>
        <v>0.67164179104477617</v>
      </c>
      <c r="AW470" s="140" t="s">
        <v>74</v>
      </c>
      <c r="AX470" s="88" t="s">
        <v>86</v>
      </c>
      <c r="AY470" s="43" t="s">
        <v>5075</v>
      </c>
      <c r="AZ470" s="85" t="s">
        <v>66</v>
      </c>
      <c r="BA470" s="85" t="s">
        <v>66</v>
      </c>
    </row>
    <row r="471" spans="2:53" x14ac:dyDescent="0.25">
      <c r="B471" s="85">
        <v>2024</v>
      </c>
      <c r="C471" s="85">
        <v>891780111</v>
      </c>
      <c r="D471" s="86" t="s">
        <v>64</v>
      </c>
      <c r="E471" s="44" t="s">
        <v>5074</v>
      </c>
      <c r="F471" s="54" t="s">
        <v>5073</v>
      </c>
      <c r="G471" s="196">
        <v>0</v>
      </c>
      <c r="H471" s="88" t="s">
        <v>72</v>
      </c>
      <c r="I471" s="86" t="s">
        <v>65</v>
      </c>
      <c r="J471" s="43" t="s">
        <v>5072</v>
      </c>
      <c r="K471" s="43">
        <v>36300000</v>
      </c>
      <c r="L471" s="85" t="s">
        <v>67</v>
      </c>
      <c r="M471" s="43" t="s">
        <v>5071</v>
      </c>
      <c r="N471" s="43">
        <v>84454604</v>
      </c>
      <c r="O471" s="91">
        <v>13</v>
      </c>
      <c r="P471" s="140">
        <v>45302</v>
      </c>
      <c r="Q471" s="87">
        <v>4518689382</v>
      </c>
      <c r="R471" s="284">
        <v>45336</v>
      </c>
      <c r="S471" s="43">
        <v>36300000</v>
      </c>
      <c r="T471" s="88" t="s">
        <v>203</v>
      </c>
      <c r="U471" s="43">
        <v>12548945</v>
      </c>
      <c r="V471" s="43" t="s">
        <v>4915</v>
      </c>
      <c r="W471" s="284">
        <v>45335</v>
      </c>
      <c r="X471" s="284">
        <v>45336</v>
      </c>
      <c r="Y471" s="94" t="s">
        <v>74</v>
      </c>
      <c r="Z471" s="284">
        <v>45646</v>
      </c>
      <c r="AA471" s="54">
        <f t="shared" si="35"/>
        <v>310</v>
      </c>
      <c r="AB471" s="87">
        <v>0</v>
      </c>
      <c r="AC471" s="286">
        <v>0</v>
      </c>
      <c r="AD471" s="87">
        <v>0</v>
      </c>
      <c r="AE471" s="140" t="s">
        <v>74</v>
      </c>
      <c r="AF471" s="54">
        <f t="shared" si="36"/>
        <v>0</v>
      </c>
      <c r="AG471" s="87">
        <v>0</v>
      </c>
      <c r="AH471" s="87">
        <v>0</v>
      </c>
      <c r="AI471" s="140" t="s">
        <v>74</v>
      </c>
      <c r="AJ471" s="88">
        <v>0</v>
      </c>
      <c r="AK471" s="92" t="s">
        <v>74</v>
      </c>
      <c r="AL471" s="92" t="s">
        <v>74</v>
      </c>
      <c r="AM471" s="54">
        <f t="shared" si="37"/>
        <v>0</v>
      </c>
      <c r="AN471" s="54">
        <f>+K471+AC471-AH471</f>
        <v>36300000</v>
      </c>
      <c r="AO471" s="88" t="s">
        <v>66</v>
      </c>
      <c r="AP471" s="43">
        <v>36300000</v>
      </c>
      <c r="AQ471" s="88" t="s">
        <v>85</v>
      </c>
      <c r="AR471" s="87">
        <v>0</v>
      </c>
      <c r="AS471" s="96" t="s">
        <v>74</v>
      </c>
      <c r="AT471" s="282">
        <v>9900000</v>
      </c>
      <c r="AU471" s="98">
        <f t="shared" si="38"/>
        <v>26400000</v>
      </c>
      <c r="AV471" s="241">
        <f t="shared" si="39"/>
        <v>0.27272727272727271</v>
      </c>
      <c r="AW471" s="140" t="s">
        <v>74</v>
      </c>
      <c r="AX471" s="88" t="s">
        <v>86</v>
      </c>
      <c r="AY471" s="43" t="s">
        <v>5070</v>
      </c>
      <c r="AZ471" s="85" t="s">
        <v>66</v>
      </c>
      <c r="BA471" s="85" t="s">
        <v>66</v>
      </c>
    </row>
    <row r="472" spans="2:53" x14ac:dyDescent="0.25">
      <c r="B472" s="85">
        <v>2024</v>
      </c>
      <c r="C472" s="85">
        <v>891780111</v>
      </c>
      <c r="D472" s="86" t="s">
        <v>64</v>
      </c>
      <c r="E472" s="44" t="s">
        <v>5069</v>
      </c>
      <c r="F472" s="54" t="s">
        <v>5068</v>
      </c>
      <c r="G472" s="196">
        <v>0</v>
      </c>
      <c r="H472" s="88" t="s">
        <v>72</v>
      </c>
      <c r="I472" s="86" t="s">
        <v>65</v>
      </c>
      <c r="J472" s="43" t="s">
        <v>5067</v>
      </c>
      <c r="K472" s="43">
        <v>13400000</v>
      </c>
      <c r="L472" s="85" t="s">
        <v>67</v>
      </c>
      <c r="M472" s="43" t="s">
        <v>5066</v>
      </c>
      <c r="N472" s="43">
        <v>36668619</v>
      </c>
      <c r="O472" s="91">
        <v>13</v>
      </c>
      <c r="P472" s="140">
        <v>45302</v>
      </c>
      <c r="Q472" s="87">
        <v>4518689382</v>
      </c>
      <c r="R472" s="284">
        <v>45336</v>
      </c>
      <c r="S472" s="43">
        <v>13400000</v>
      </c>
      <c r="T472" s="88" t="s">
        <v>203</v>
      </c>
      <c r="U472" s="43">
        <v>85154788</v>
      </c>
      <c r="V472" s="43" t="s">
        <v>4141</v>
      </c>
      <c r="W472" s="284">
        <v>45335</v>
      </c>
      <c r="X472" s="284">
        <v>45336</v>
      </c>
      <c r="Y472" s="94" t="s">
        <v>74</v>
      </c>
      <c r="Z472" s="138">
        <v>45457</v>
      </c>
      <c r="AA472" s="54">
        <f t="shared" si="35"/>
        <v>121</v>
      </c>
      <c r="AB472" s="87">
        <v>0</v>
      </c>
      <c r="AC472" s="286">
        <v>0</v>
      </c>
      <c r="AD472" s="87">
        <v>0</v>
      </c>
      <c r="AE472" s="140" t="s">
        <v>74</v>
      </c>
      <c r="AF472" s="54">
        <f t="shared" si="36"/>
        <v>0</v>
      </c>
      <c r="AG472" s="87">
        <v>0</v>
      </c>
      <c r="AH472" s="87">
        <v>0</v>
      </c>
      <c r="AI472" s="140" t="s">
        <v>74</v>
      </c>
      <c r="AJ472" s="88">
        <v>0</v>
      </c>
      <c r="AK472" s="92" t="s">
        <v>74</v>
      </c>
      <c r="AL472" s="92" t="s">
        <v>74</v>
      </c>
      <c r="AM472" s="54">
        <f t="shared" si="37"/>
        <v>0</v>
      </c>
      <c r="AN472" s="54">
        <f>+K472+AC472-AH472</f>
        <v>13400000</v>
      </c>
      <c r="AO472" s="88" t="s">
        <v>66</v>
      </c>
      <c r="AP472" s="43">
        <v>13400000</v>
      </c>
      <c r="AQ472" s="88" t="s">
        <v>85</v>
      </c>
      <c r="AR472" s="87">
        <v>0</v>
      </c>
      <c r="AS472" s="96" t="s">
        <v>74</v>
      </c>
      <c r="AT472" s="282">
        <v>9000000</v>
      </c>
      <c r="AU472" s="98">
        <f t="shared" si="38"/>
        <v>4400000</v>
      </c>
      <c r="AV472" s="241">
        <f t="shared" si="39"/>
        <v>0.67164179104477617</v>
      </c>
      <c r="AW472" s="140" t="s">
        <v>74</v>
      </c>
      <c r="AX472" s="88" t="s">
        <v>86</v>
      </c>
      <c r="AY472" s="43" t="s">
        <v>5065</v>
      </c>
      <c r="AZ472" s="85" t="s">
        <v>66</v>
      </c>
      <c r="BA472" s="85" t="s">
        <v>66</v>
      </c>
    </row>
    <row r="473" spans="2:53" x14ac:dyDescent="0.25">
      <c r="B473" s="85">
        <v>2024</v>
      </c>
      <c r="C473" s="85">
        <v>891780111</v>
      </c>
      <c r="D473" s="86" t="s">
        <v>64</v>
      </c>
      <c r="E473" s="44" t="s">
        <v>5064</v>
      </c>
      <c r="F473" s="54" t="s">
        <v>5063</v>
      </c>
      <c r="G473" s="196">
        <v>0</v>
      </c>
      <c r="H473" s="88" t="s">
        <v>72</v>
      </c>
      <c r="I473" s="86" t="s">
        <v>65</v>
      </c>
      <c r="J473" s="43" t="s">
        <v>5062</v>
      </c>
      <c r="K473" s="43">
        <v>13500000</v>
      </c>
      <c r="L473" s="85" t="s">
        <v>67</v>
      </c>
      <c r="M473" s="43" t="s">
        <v>5061</v>
      </c>
      <c r="N473" s="43">
        <v>7601673</v>
      </c>
      <c r="O473" s="91">
        <v>13</v>
      </c>
      <c r="P473" s="140">
        <v>45302</v>
      </c>
      <c r="Q473" s="87">
        <v>4518689382</v>
      </c>
      <c r="R473" s="284">
        <v>45336</v>
      </c>
      <c r="S473" s="43">
        <v>13500000</v>
      </c>
      <c r="T473" s="88" t="s">
        <v>203</v>
      </c>
      <c r="U473" s="43">
        <v>85468846</v>
      </c>
      <c r="V473" s="43" t="s">
        <v>5025</v>
      </c>
      <c r="W473" s="284">
        <v>45335</v>
      </c>
      <c r="X473" s="284">
        <v>45336</v>
      </c>
      <c r="Y473" s="94" t="s">
        <v>74</v>
      </c>
      <c r="Z473" s="138">
        <v>45457</v>
      </c>
      <c r="AA473" s="54">
        <f t="shared" si="35"/>
        <v>121</v>
      </c>
      <c r="AB473" s="87">
        <v>0</v>
      </c>
      <c r="AC473" s="286">
        <v>0</v>
      </c>
      <c r="AD473" s="87">
        <v>0</v>
      </c>
      <c r="AE473" s="140" t="s">
        <v>74</v>
      </c>
      <c r="AF473" s="54">
        <f t="shared" si="36"/>
        <v>0</v>
      </c>
      <c r="AG473" s="87">
        <v>0</v>
      </c>
      <c r="AH473" s="87">
        <v>0</v>
      </c>
      <c r="AI473" s="140" t="s">
        <v>74</v>
      </c>
      <c r="AJ473" s="88">
        <v>0</v>
      </c>
      <c r="AK473" s="92" t="s">
        <v>74</v>
      </c>
      <c r="AL473" s="92" t="s">
        <v>74</v>
      </c>
      <c r="AM473" s="54">
        <f t="shared" si="37"/>
        <v>0</v>
      </c>
      <c r="AN473" s="54">
        <f>+K473+AC473-AH473</f>
        <v>13500000</v>
      </c>
      <c r="AO473" s="88" t="s">
        <v>66</v>
      </c>
      <c r="AP473" s="43">
        <v>13500000</v>
      </c>
      <c r="AQ473" s="88" t="s">
        <v>85</v>
      </c>
      <c r="AR473" s="87">
        <v>0</v>
      </c>
      <c r="AS473" s="96" t="s">
        <v>74</v>
      </c>
      <c r="AT473" s="282">
        <v>9000000</v>
      </c>
      <c r="AU473" s="98">
        <f t="shared" si="38"/>
        <v>4500000</v>
      </c>
      <c r="AV473" s="241">
        <f t="shared" si="39"/>
        <v>0.66666666666666663</v>
      </c>
      <c r="AW473" s="140" t="s">
        <v>74</v>
      </c>
      <c r="AX473" s="88" t="s">
        <v>86</v>
      </c>
      <c r="AY473" s="43" t="s">
        <v>5060</v>
      </c>
      <c r="AZ473" s="85" t="s">
        <v>66</v>
      </c>
      <c r="BA473" s="85" t="s">
        <v>66</v>
      </c>
    </row>
    <row r="474" spans="2:53" x14ac:dyDescent="0.25">
      <c r="B474" s="85">
        <v>2024</v>
      </c>
      <c r="C474" s="85">
        <v>891780111</v>
      </c>
      <c r="D474" s="86" t="s">
        <v>64</v>
      </c>
      <c r="E474" s="44" t="s">
        <v>5059</v>
      </c>
      <c r="F474" s="54" t="s">
        <v>5058</v>
      </c>
      <c r="G474" s="196">
        <v>0</v>
      </c>
      <c r="H474" s="88" t="s">
        <v>72</v>
      </c>
      <c r="I474" s="86" t="s">
        <v>65</v>
      </c>
      <c r="J474" s="43" t="s">
        <v>5057</v>
      </c>
      <c r="K474" s="43">
        <v>13400000</v>
      </c>
      <c r="L474" s="85" t="s">
        <v>67</v>
      </c>
      <c r="M474" s="43" t="s">
        <v>5056</v>
      </c>
      <c r="N474" s="43">
        <v>1020757367</v>
      </c>
      <c r="O474" s="91">
        <v>13</v>
      </c>
      <c r="P474" s="140">
        <v>45302</v>
      </c>
      <c r="Q474" s="87">
        <v>4518689382</v>
      </c>
      <c r="R474" s="284">
        <v>45336</v>
      </c>
      <c r="S474" s="43">
        <v>13400000</v>
      </c>
      <c r="T474" s="88" t="s">
        <v>203</v>
      </c>
      <c r="U474" s="43">
        <v>4978990</v>
      </c>
      <c r="V474" s="43" t="s">
        <v>5055</v>
      </c>
      <c r="W474" s="284">
        <v>45335</v>
      </c>
      <c r="X474" s="284">
        <v>45336</v>
      </c>
      <c r="Y474" s="94" t="s">
        <v>74</v>
      </c>
      <c r="Z474" s="138">
        <v>45457</v>
      </c>
      <c r="AA474" s="54">
        <f t="shared" si="35"/>
        <v>121</v>
      </c>
      <c r="AB474" s="87">
        <v>0</v>
      </c>
      <c r="AC474" s="286">
        <v>0</v>
      </c>
      <c r="AD474" s="87">
        <v>0</v>
      </c>
      <c r="AE474" s="140" t="s">
        <v>74</v>
      </c>
      <c r="AF474" s="54">
        <f t="shared" si="36"/>
        <v>0</v>
      </c>
      <c r="AG474" s="87">
        <v>0</v>
      </c>
      <c r="AH474" s="87">
        <v>0</v>
      </c>
      <c r="AI474" s="140" t="s">
        <v>74</v>
      </c>
      <c r="AJ474" s="88">
        <v>0</v>
      </c>
      <c r="AK474" s="92" t="s">
        <v>74</v>
      </c>
      <c r="AL474" s="92" t="s">
        <v>74</v>
      </c>
      <c r="AM474" s="54">
        <f t="shared" si="37"/>
        <v>0</v>
      </c>
      <c r="AN474" s="54">
        <f>+K474+AC474-AH474</f>
        <v>13400000</v>
      </c>
      <c r="AO474" s="88" t="s">
        <v>66</v>
      </c>
      <c r="AP474" s="43">
        <v>13400000</v>
      </c>
      <c r="AQ474" s="88" t="s">
        <v>85</v>
      </c>
      <c r="AR474" s="87">
        <v>0</v>
      </c>
      <c r="AS474" s="96" t="s">
        <v>74</v>
      </c>
      <c r="AT474" s="282">
        <v>9000000</v>
      </c>
      <c r="AU474" s="98">
        <f t="shared" si="38"/>
        <v>4400000</v>
      </c>
      <c r="AV474" s="241">
        <f t="shared" si="39"/>
        <v>0.67164179104477617</v>
      </c>
      <c r="AW474" s="140" t="s">
        <v>74</v>
      </c>
      <c r="AX474" s="88" t="s">
        <v>86</v>
      </c>
      <c r="AY474" s="43" t="s">
        <v>5054</v>
      </c>
      <c r="AZ474" s="85" t="s">
        <v>66</v>
      </c>
      <c r="BA474" s="85" t="s">
        <v>66</v>
      </c>
    </row>
    <row r="475" spans="2:53" x14ac:dyDescent="0.25">
      <c r="B475" s="85">
        <v>2024</v>
      </c>
      <c r="C475" s="85">
        <v>891780111</v>
      </c>
      <c r="D475" s="86" t="s">
        <v>64</v>
      </c>
      <c r="E475" s="44" t="s">
        <v>5053</v>
      </c>
      <c r="F475" s="54" t="s">
        <v>5052</v>
      </c>
      <c r="G475" s="196">
        <v>0</v>
      </c>
      <c r="H475" s="88" t="s">
        <v>72</v>
      </c>
      <c r="I475" s="86" t="s">
        <v>65</v>
      </c>
      <c r="J475" s="43" t="s">
        <v>5051</v>
      </c>
      <c r="K475" s="43">
        <v>9380000</v>
      </c>
      <c r="L475" s="85" t="s">
        <v>67</v>
      </c>
      <c r="M475" s="43" t="s">
        <v>5050</v>
      </c>
      <c r="N475" s="43">
        <v>1083032026</v>
      </c>
      <c r="O475" s="91">
        <v>14</v>
      </c>
      <c r="P475" s="284">
        <v>45302</v>
      </c>
      <c r="Q475" s="43">
        <v>2126349000</v>
      </c>
      <c r="R475" s="284">
        <v>45336</v>
      </c>
      <c r="S475" s="43">
        <v>9380000</v>
      </c>
      <c r="T475" s="88" t="s">
        <v>203</v>
      </c>
      <c r="U475" s="43">
        <v>85475141</v>
      </c>
      <c r="V475" s="43" t="s">
        <v>4679</v>
      </c>
      <c r="W475" s="284">
        <v>45335</v>
      </c>
      <c r="X475" s="284">
        <v>45336</v>
      </c>
      <c r="Y475" s="94" t="s">
        <v>74</v>
      </c>
      <c r="Z475" s="138">
        <v>45457</v>
      </c>
      <c r="AA475" s="54">
        <f t="shared" si="35"/>
        <v>121</v>
      </c>
      <c r="AB475" s="87">
        <v>0</v>
      </c>
      <c r="AC475" s="286">
        <v>0</v>
      </c>
      <c r="AD475" s="87">
        <v>0</v>
      </c>
      <c r="AE475" s="140" t="s">
        <v>74</v>
      </c>
      <c r="AF475" s="54">
        <f t="shared" si="36"/>
        <v>0</v>
      </c>
      <c r="AG475" s="87">
        <v>0</v>
      </c>
      <c r="AH475" s="87">
        <v>0</v>
      </c>
      <c r="AI475" s="140" t="s">
        <v>74</v>
      </c>
      <c r="AJ475" s="88">
        <v>0</v>
      </c>
      <c r="AK475" s="92" t="s">
        <v>74</v>
      </c>
      <c r="AL475" s="92" t="s">
        <v>74</v>
      </c>
      <c r="AM475" s="54">
        <f t="shared" si="37"/>
        <v>0</v>
      </c>
      <c r="AN475" s="54">
        <f>+K475+AC475-AH475</f>
        <v>9380000</v>
      </c>
      <c r="AO475" s="88" t="s">
        <v>66</v>
      </c>
      <c r="AP475" s="43">
        <v>9380000</v>
      </c>
      <c r="AQ475" s="88" t="s">
        <v>85</v>
      </c>
      <c r="AR475" s="87">
        <v>0</v>
      </c>
      <c r="AS475" s="96" t="s">
        <v>74</v>
      </c>
      <c r="AT475" s="282">
        <v>6300000</v>
      </c>
      <c r="AU475" s="98">
        <f t="shared" si="38"/>
        <v>3080000</v>
      </c>
      <c r="AV475" s="241">
        <f t="shared" si="39"/>
        <v>0.67164179104477617</v>
      </c>
      <c r="AW475" s="140" t="s">
        <v>74</v>
      </c>
      <c r="AX475" s="88" t="s">
        <v>86</v>
      </c>
      <c r="AY475" s="43" t="s">
        <v>5049</v>
      </c>
      <c r="AZ475" s="85" t="s">
        <v>66</v>
      </c>
      <c r="BA475" s="85" t="s">
        <v>66</v>
      </c>
    </row>
    <row r="476" spans="2:53" x14ac:dyDescent="0.25">
      <c r="B476" s="85">
        <v>2024</v>
      </c>
      <c r="C476" s="85">
        <v>891780111</v>
      </c>
      <c r="D476" s="86" t="s">
        <v>64</v>
      </c>
      <c r="E476" s="44" t="s">
        <v>5048</v>
      </c>
      <c r="F476" s="54" t="s">
        <v>5047</v>
      </c>
      <c r="G476" s="196">
        <v>0</v>
      </c>
      <c r="H476" s="88" t="s">
        <v>72</v>
      </c>
      <c r="I476" s="86" t="s">
        <v>65</v>
      </c>
      <c r="J476" s="43" t="s">
        <v>5046</v>
      </c>
      <c r="K476" s="43">
        <v>4200000</v>
      </c>
      <c r="L476" s="85" t="s">
        <v>67</v>
      </c>
      <c r="M476" s="43" t="s">
        <v>4214</v>
      </c>
      <c r="N476" s="43">
        <v>1004364260</v>
      </c>
      <c r="O476" s="91">
        <v>14</v>
      </c>
      <c r="P476" s="284">
        <v>45302</v>
      </c>
      <c r="Q476" s="43">
        <v>2126349000</v>
      </c>
      <c r="R476" s="284">
        <v>45336</v>
      </c>
      <c r="S476" s="43">
        <v>4200000</v>
      </c>
      <c r="T476" s="88" t="s">
        <v>203</v>
      </c>
      <c r="U476" s="43">
        <v>57426272</v>
      </c>
      <c r="V476" s="43" t="s">
        <v>4213</v>
      </c>
      <c r="W476" s="284">
        <v>45335</v>
      </c>
      <c r="X476" s="284">
        <v>45336</v>
      </c>
      <c r="Y476" s="94" t="s">
        <v>74</v>
      </c>
      <c r="Z476" s="284">
        <v>45382</v>
      </c>
      <c r="AA476" s="54">
        <f t="shared" si="35"/>
        <v>46</v>
      </c>
      <c r="AB476" s="87">
        <v>0</v>
      </c>
      <c r="AC476" s="286">
        <v>0</v>
      </c>
      <c r="AD476" s="87">
        <v>0</v>
      </c>
      <c r="AE476" s="140" t="s">
        <v>74</v>
      </c>
      <c r="AF476" s="54">
        <f t="shared" si="36"/>
        <v>0</v>
      </c>
      <c r="AG476" s="87">
        <v>0</v>
      </c>
      <c r="AH476" s="87">
        <v>0</v>
      </c>
      <c r="AI476" s="140" t="s">
        <v>74</v>
      </c>
      <c r="AJ476" s="88">
        <v>0</v>
      </c>
      <c r="AK476" s="92" t="s">
        <v>74</v>
      </c>
      <c r="AL476" s="92" t="s">
        <v>74</v>
      </c>
      <c r="AM476" s="54">
        <f t="shared" si="37"/>
        <v>0</v>
      </c>
      <c r="AN476" s="54">
        <f>+K476+AC476-AH476</f>
        <v>4200000</v>
      </c>
      <c r="AO476" s="88" t="s">
        <v>66</v>
      </c>
      <c r="AP476" s="43">
        <v>4200000</v>
      </c>
      <c r="AQ476" s="88" t="s">
        <v>85</v>
      </c>
      <c r="AR476" s="87">
        <v>0</v>
      </c>
      <c r="AS476" s="96" t="s">
        <v>74</v>
      </c>
      <c r="AT476" s="282">
        <v>4200000</v>
      </c>
      <c r="AU476" s="98">
        <f t="shared" si="38"/>
        <v>0</v>
      </c>
      <c r="AV476" s="241">
        <f t="shared" si="39"/>
        <v>1</v>
      </c>
      <c r="AW476" s="140" t="s">
        <v>74</v>
      </c>
      <c r="AX476" s="88" t="s">
        <v>156</v>
      </c>
      <c r="AY476" s="43" t="s">
        <v>5045</v>
      </c>
      <c r="AZ476" s="85" t="s">
        <v>66</v>
      </c>
      <c r="BA476" s="85" t="s">
        <v>66</v>
      </c>
    </row>
    <row r="477" spans="2:53" x14ac:dyDescent="0.25">
      <c r="B477" s="85">
        <v>2024</v>
      </c>
      <c r="C477" s="85">
        <v>891780111</v>
      </c>
      <c r="D477" s="86" t="s">
        <v>64</v>
      </c>
      <c r="E477" s="44" t="s">
        <v>5044</v>
      </c>
      <c r="F477" s="54" t="s">
        <v>5043</v>
      </c>
      <c r="G477" s="196">
        <v>0</v>
      </c>
      <c r="H477" s="88" t="s">
        <v>72</v>
      </c>
      <c r="I477" s="86" t="s">
        <v>65</v>
      </c>
      <c r="J477" s="43" t="s">
        <v>5042</v>
      </c>
      <c r="K477" s="43">
        <v>14850000</v>
      </c>
      <c r="L477" s="85" t="s">
        <v>67</v>
      </c>
      <c r="M477" s="43" t="s">
        <v>5041</v>
      </c>
      <c r="N477" s="43">
        <v>1082935807</v>
      </c>
      <c r="O477" s="91">
        <v>13</v>
      </c>
      <c r="P477" s="140">
        <v>45302</v>
      </c>
      <c r="Q477" s="87">
        <v>4518689382</v>
      </c>
      <c r="R477" s="284">
        <v>45336</v>
      </c>
      <c r="S477" s="43">
        <v>14850000</v>
      </c>
      <c r="T477" s="88" t="s">
        <v>203</v>
      </c>
      <c r="U477" s="43">
        <v>39058006</v>
      </c>
      <c r="V477" s="43" t="s">
        <v>5040</v>
      </c>
      <c r="W477" s="284">
        <v>45335</v>
      </c>
      <c r="X477" s="284">
        <v>45336</v>
      </c>
      <c r="Y477" s="94" t="s">
        <v>74</v>
      </c>
      <c r="Z477" s="138">
        <v>45457</v>
      </c>
      <c r="AA477" s="54">
        <f t="shared" si="35"/>
        <v>121</v>
      </c>
      <c r="AB477" s="87">
        <v>0</v>
      </c>
      <c r="AC477" s="286">
        <v>0</v>
      </c>
      <c r="AD477" s="87">
        <v>0</v>
      </c>
      <c r="AE477" s="140" t="s">
        <v>74</v>
      </c>
      <c r="AF477" s="54">
        <f t="shared" si="36"/>
        <v>0</v>
      </c>
      <c r="AG477" s="87">
        <v>0</v>
      </c>
      <c r="AH477" s="87">
        <v>0</v>
      </c>
      <c r="AI477" s="140" t="s">
        <v>74</v>
      </c>
      <c r="AJ477" s="88">
        <v>0</v>
      </c>
      <c r="AK477" s="92" t="s">
        <v>74</v>
      </c>
      <c r="AL477" s="92" t="s">
        <v>74</v>
      </c>
      <c r="AM477" s="54">
        <f t="shared" si="37"/>
        <v>0</v>
      </c>
      <c r="AN477" s="54">
        <f>+K477+AC477-AH477</f>
        <v>14850000</v>
      </c>
      <c r="AO477" s="88" t="s">
        <v>66</v>
      </c>
      <c r="AP477" s="43">
        <v>14850000</v>
      </c>
      <c r="AQ477" s="88" t="s">
        <v>85</v>
      </c>
      <c r="AR477" s="87">
        <v>0</v>
      </c>
      <c r="AS477" s="96" t="s">
        <v>74</v>
      </c>
      <c r="AT477" s="282">
        <v>9900000</v>
      </c>
      <c r="AU477" s="98">
        <f t="shared" si="38"/>
        <v>4950000</v>
      </c>
      <c r="AV477" s="241">
        <f t="shared" si="39"/>
        <v>0.66666666666666663</v>
      </c>
      <c r="AW477" s="140" t="s">
        <v>74</v>
      </c>
      <c r="AX477" s="88" t="s">
        <v>86</v>
      </c>
      <c r="AY477" s="43" t="s">
        <v>5039</v>
      </c>
      <c r="AZ477" s="85" t="s">
        <v>66</v>
      </c>
      <c r="BA477" s="85" t="s">
        <v>66</v>
      </c>
    </row>
    <row r="478" spans="2:53" x14ac:dyDescent="0.25">
      <c r="B478" s="85">
        <v>2024</v>
      </c>
      <c r="C478" s="85">
        <v>891780111</v>
      </c>
      <c r="D478" s="86" t="s">
        <v>64</v>
      </c>
      <c r="E478" s="44" t="s">
        <v>5038</v>
      </c>
      <c r="F478" s="54" t="s">
        <v>5037</v>
      </c>
      <c r="G478" s="196">
        <v>0</v>
      </c>
      <c r="H478" s="88" t="s">
        <v>72</v>
      </c>
      <c r="I478" s="86" t="s">
        <v>65</v>
      </c>
      <c r="J478" s="43" t="s">
        <v>5036</v>
      </c>
      <c r="K478" s="43">
        <v>14850000</v>
      </c>
      <c r="L478" s="85" t="s">
        <v>67</v>
      </c>
      <c r="M478" s="43" t="s">
        <v>5035</v>
      </c>
      <c r="N478" s="43">
        <v>1235539225</v>
      </c>
      <c r="O478" s="91">
        <v>13</v>
      </c>
      <c r="P478" s="140">
        <v>45302</v>
      </c>
      <c r="Q478" s="87">
        <v>4518689382</v>
      </c>
      <c r="R478" s="284">
        <v>45336</v>
      </c>
      <c r="S478" s="43">
        <v>14850000</v>
      </c>
      <c r="T478" s="88" t="s">
        <v>203</v>
      </c>
      <c r="U478" s="43">
        <v>1082964146</v>
      </c>
      <c r="V478" s="43" t="s">
        <v>4056</v>
      </c>
      <c r="W478" s="284">
        <v>45335</v>
      </c>
      <c r="X478" s="284">
        <v>45336</v>
      </c>
      <c r="Y478" s="94" t="s">
        <v>74</v>
      </c>
      <c r="Z478" s="138">
        <v>45457</v>
      </c>
      <c r="AA478" s="54">
        <f t="shared" si="35"/>
        <v>121</v>
      </c>
      <c r="AB478" s="87">
        <v>0</v>
      </c>
      <c r="AC478" s="286">
        <v>0</v>
      </c>
      <c r="AD478" s="87">
        <v>0</v>
      </c>
      <c r="AE478" s="140" t="s">
        <v>74</v>
      </c>
      <c r="AF478" s="54">
        <f t="shared" si="36"/>
        <v>0</v>
      </c>
      <c r="AG478" s="87">
        <v>0</v>
      </c>
      <c r="AH478" s="87">
        <v>0</v>
      </c>
      <c r="AI478" s="140" t="s">
        <v>74</v>
      </c>
      <c r="AJ478" s="88">
        <v>0</v>
      </c>
      <c r="AK478" s="92" t="s">
        <v>74</v>
      </c>
      <c r="AL478" s="92" t="s">
        <v>74</v>
      </c>
      <c r="AM478" s="54">
        <f t="shared" si="37"/>
        <v>0</v>
      </c>
      <c r="AN478" s="54">
        <f>+K478+AC478-AH478</f>
        <v>14850000</v>
      </c>
      <c r="AO478" s="88" t="s">
        <v>66</v>
      </c>
      <c r="AP478" s="43">
        <v>14850000</v>
      </c>
      <c r="AQ478" s="88" t="s">
        <v>85</v>
      </c>
      <c r="AR478" s="87">
        <v>0</v>
      </c>
      <c r="AS478" s="96" t="s">
        <v>74</v>
      </c>
      <c r="AT478" s="282">
        <v>9900000</v>
      </c>
      <c r="AU478" s="98">
        <f t="shared" si="38"/>
        <v>4950000</v>
      </c>
      <c r="AV478" s="241">
        <f t="shared" si="39"/>
        <v>0.66666666666666663</v>
      </c>
      <c r="AW478" s="140" t="s">
        <v>74</v>
      </c>
      <c r="AX478" s="88" t="s">
        <v>86</v>
      </c>
      <c r="AY478" s="43" t="s">
        <v>5034</v>
      </c>
      <c r="AZ478" s="85" t="s">
        <v>66</v>
      </c>
      <c r="BA478" s="85" t="s">
        <v>66</v>
      </c>
    </row>
    <row r="479" spans="2:53" x14ac:dyDescent="0.25">
      <c r="B479" s="85">
        <v>2024</v>
      </c>
      <c r="C479" s="85">
        <v>891780111</v>
      </c>
      <c r="D479" s="86" t="s">
        <v>64</v>
      </c>
      <c r="E479" s="44" t="s">
        <v>5033</v>
      </c>
      <c r="F479" s="54" t="s">
        <v>5032</v>
      </c>
      <c r="G479" s="196">
        <v>0</v>
      </c>
      <c r="H479" s="88" t="s">
        <v>72</v>
      </c>
      <c r="I479" s="86" t="s">
        <v>65</v>
      </c>
      <c r="J479" s="43" t="s">
        <v>5031</v>
      </c>
      <c r="K479" s="43">
        <v>17100000</v>
      </c>
      <c r="L479" s="85" t="s">
        <v>67</v>
      </c>
      <c r="M479" s="43" t="s">
        <v>3399</v>
      </c>
      <c r="N479" s="43">
        <v>1083002889</v>
      </c>
      <c r="O479" s="91">
        <v>13</v>
      </c>
      <c r="P479" s="140">
        <v>45302</v>
      </c>
      <c r="Q479" s="87">
        <v>4518689382</v>
      </c>
      <c r="R479" s="284">
        <v>45337</v>
      </c>
      <c r="S479" s="43">
        <v>17100000</v>
      </c>
      <c r="T479" s="88" t="s">
        <v>203</v>
      </c>
      <c r="U479" s="43">
        <v>85081920</v>
      </c>
      <c r="V479" s="43" t="s">
        <v>2977</v>
      </c>
      <c r="W479" s="284">
        <v>45335</v>
      </c>
      <c r="X479" s="284">
        <v>45337</v>
      </c>
      <c r="Y479" s="94" t="s">
        <v>74</v>
      </c>
      <c r="Z479" s="284">
        <v>45473</v>
      </c>
      <c r="AA479" s="54">
        <f t="shared" si="35"/>
        <v>136</v>
      </c>
      <c r="AB479" s="87">
        <v>0</v>
      </c>
      <c r="AC479" s="286">
        <v>0</v>
      </c>
      <c r="AD479" s="87">
        <v>0</v>
      </c>
      <c r="AE479" s="140" t="s">
        <v>74</v>
      </c>
      <c r="AF479" s="54">
        <f t="shared" si="36"/>
        <v>0</v>
      </c>
      <c r="AG479" s="87">
        <v>0</v>
      </c>
      <c r="AH479" s="87">
        <v>0</v>
      </c>
      <c r="AI479" s="140" t="s">
        <v>74</v>
      </c>
      <c r="AJ479" s="88">
        <v>0</v>
      </c>
      <c r="AK479" s="92" t="s">
        <v>74</v>
      </c>
      <c r="AL479" s="92" t="s">
        <v>74</v>
      </c>
      <c r="AM479" s="54">
        <f t="shared" si="37"/>
        <v>0</v>
      </c>
      <c r="AN479" s="54">
        <f>+K479+AC479-AH479</f>
        <v>17100000</v>
      </c>
      <c r="AO479" s="88" t="s">
        <v>66</v>
      </c>
      <c r="AP479" s="43">
        <v>17100000</v>
      </c>
      <c r="AQ479" s="88" t="s">
        <v>85</v>
      </c>
      <c r="AR479" s="87">
        <v>0</v>
      </c>
      <c r="AS479" s="96" t="s">
        <v>74</v>
      </c>
      <c r="AT479" s="282">
        <v>9500000</v>
      </c>
      <c r="AU479" s="98">
        <f t="shared" si="38"/>
        <v>7600000</v>
      </c>
      <c r="AV479" s="241">
        <f t="shared" si="39"/>
        <v>0.55555555555555558</v>
      </c>
      <c r="AW479" s="140" t="s">
        <v>74</v>
      </c>
      <c r="AX479" s="88" t="s">
        <v>86</v>
      </c>
      <c r="AY479" s="43" t="s">
        <v>5030</v>
      </c>
      <c r="AZ479" s="85" t="s">
        <v>66</v>
      </c>
      <c r="BA479" s="85" t="s">
        <v>66</v>
      </c>
    </row>
    <row r="480" spans="2:53" x14ac:dyDescent="0.25">
      <c r="B480" s="85">
        <v>2024</v>
      </c>
      <c r="C480" s="85">
        <v>891780111</v>
      </c>
      <c r="D480" s="86" t="s">
        <v>64</v>
      </c>
      <c r="E480" s="44" t="s">
        <v>5029</v>
      </c>
      <c r="F480" s="54" t="s">
        <v>5028</v>
      </c>
      <c r="G480" s="196">
        <v>0</v>
      </c>
      <c r="H480" s="88" t="s">
        <v>72</v>
      </c>
      <c r="I480" s="86" t="s">
        <v>65</v>
      </c>
      <c r="J480" s="43" t="s">
        <v>5027</v>
      </c>
      <c r="K480" s="43">
        <v>11167000</v>
      </c>
      <c r="L480" s="85" t="s">
        <v>67</v>
      </c>
      <c r="M480" s="43" t="s">
        <v>5026</v>
      </c>
      <c r="N480" s="43">
        <v>1082976415</v>
      </c>
      <c r="O480" s="91">
        <v>14</v>
      </c>
      <c r="P480" s="284">
        <v>45302</v>
      </c>
      <c r="Q480" s="43">
        <v>2126349000</v>
      </c>
      <c r="R480" s="284">
        <v>45336</v>
      </c>
      <c r="S480" s="43">
        <v>11167000</v>
      </c>
      <c r="T480" s="88" t="s">
        <v>203</v>
      </c>
      <c r="U480" s="43">
        <v>85468846</v>
      </c>
      <c r="V480" s="43" t="s">
        <v>5025</v>
      </c>
      <c r="W480" s="284">
        <v>45335</v>
      </c>
      <c r="X480" s="284">
        <v>45336</v>
      </c>
      <c r="Y480" s="94" t="s">
        <v>74</v>
      </c>
      <c r="Z480" s="138">
        <v>45457</v>
      </c>
      <c r="AA480" s="54">
        <f t="shared" si="35"/>
        <v>121</v>
      </c>
      <c r="AB480" s="87">
        <v>0</v>
      </c>
      <c r="AC480" s="286">
        <v>0</v>
      </c>
      <c r="AD480" s="87">
        <v>0</v>
      </c>
      <c r="AE480" s="140" t="s">
        <v>74</v>
      </c>
      <c r="AF480" s="54">
        <f t="shared" si="36"/>
        <v>0</v>
      </c>
      <c r="AG480" s="87">
        <v>0</v>
      </c>
      <c r="AH480" s="87">
        <v>0</v>
      </c>
      <c r="AI480" s="140" t="s">
        <v>74</v>
      </c>
      <c r="AJ480" s="88">
        <v>0</v>
      </c>
      <c r="AK480" s="92" t="s">
        <v>74</v>
      </c>
      <c r="AL480" s="92" t="s">
        <v>74</v>
      </c>
      <c r="AM480" s="54">
        <f t="shared" si="37"/>
        <v>0</v>
      </c>
      <c r="AN480" s="54">
        <f>+K480+AC480-AH480</f>
        <v>11167000</v>
      </c>
      <c r="AO480" s="88" t="s">
        <v>66</v>
      </c>
      <c r="AP480" s="43">
        <v>11167000</v>
      </c>
      <c r="AQ480" s="88" t="s">
        <v>85</v>
      </c>
      <c r="AR480" s="87">
        <v>0</v>
      </c>
      <c r="AS480" s="96" t="s">
        <v>74</v>
      </c>
      <c r="AT480" s="282">
        <v>7500000</v>
      </c>
      <c r="AU480" s="98">
        <f t="shared" si="38"/>
        <v>3667000</v>
      </c>
      <c r="AV480" s="241">
        <f t="shared" si="39"/>
        <v>0.67162174263454821</v>
      </c>
      <c r="AW480" s="140" t="s">
        <v>74</v>
      </c>
      <c r="AX480" s="88" t="s">
        <v>86</v>
      </c>
      <c r="AY480" s="43" t="s">
        <v>5024</v>
      </c>
      <c r="AZ480" s="85" t="s">
        <v>66</v>
      </c>
      <c r="BA480" s="85" t="s">
        <v>66</v>
      </c>
    </row>
    <row r="481" spans="2:53" x14ac:dyDescent="0.25">
      <c r="B481" s="85">
        <v>2024</v>
      </c>
      <c r="C481" s="85">
        <v>891780111</v>
      </c>
      <c r="D481" s="86" t="s">
        <v>64</v>
      </c>
      <c r="E481" s="44" t="s">
        <v>5023</v>
      </c>
      <c r="F481" s="54" t="s">
        <v>5022</v>
      </c>
      <c r="G481" s="196">
        <v>0</v>
      </c>
      <c r="H481" s="88" t="s">
        <v>72</v>
      </c>
      <c r="I481" s="86" t="s">
        <v>65</v>
      </c>
      <c r="J481" s="43" t="s">
        <v>5021</v>
      </c>
      <c r="K481" s="43">
        <v>11167000</v>
      </c>
      <c r="L481" s="85" t="s">
        <v>67</v>
      </c>
      <c r="M481" s="43" t="s">
        <v>5020</v>
      </c>
      <c r="N481" s="43">
        <v>72258990</v>
      </c>
      <c r="O481" s="91">
        <v>14</v>
      </c>
      <c r="P481" s="284">
        <v>45302</v>
      </c>
      <c r="Q481" s="43">
        <v>2126349000</v>
      </c>
      <c r="R481" s="284">
        <v>45336</v>
      </c>
      <c r="S481" s="43">
        <v>11167000</v>
      </c>
      <c r="T481" s="88" t="s">
        <v>203</v>
      </c>
      <c r="U481" s="43">
        <v>85152695</v>
      </c>
      <c r="V481" s="43" t="s">
        <v>4147</v>
      </c>
      <c r="W481" s="284">
        <v>45335</v>
      </c>
      <c r="X481" s="284">
        <v>45336</v>
      </c>
      <c r="Y481" s="94" t="s">
        <v>74</v>
      </c>
      <c r="Z481" s="138">
        <v>45457</v>
      </c>
      <c r="AA481" s="54">
        <f t="shared" si="35"/>
        <v>121</v>
      </c>
      <c r="AB481" s="87">
        <v>0</v>
      </c>
      <c r="AC481" s="286">
        <v>0</v>
      </c>
      <c r="AD481" s="87">
        <v>0</v>
      </c>
      <c r="AE481" s="140" t="s">
        <v>74</v>
      </c>
      <c r="AF481" s="54">
        <f t="shared" si="36"/>
        <v>0</v>
      </c>
      <c r="AG481" s="87">
        <v>0</v>
      </c>
      <c r="AH481" s="87">
        <v>0</v>
      </c>
      <c r="AI481" s="140" t="s">
        <v>74</v>
      </c>
      <c r="AJ481" s="88">
        <v>0</v>
      </c>
      <c r="AK481" s="92" t="s">
        <v>74</v>
      </c>
      <c r="AL481" s="92" t="s">
        <v>74</v>
      </c>
      <c r="AM481" s="54">
        <f t="shared" si="37"/>
        <v>0</v>
      </c>
      <c r="AN481" s="54">
        <f>+K481+AC481-AH481</f>
        <v>11167000</v>
      </c>
      <c r="AO481" s="88" t="s">
        <v>66</v>
      </c>
      <c r="AP481" s="43">
        <v>11167000</v>
      </c>
      <c r="AQ481" s="88" t="s">
        <v>85</v>
      </c>
      <c r="AR481" s="87">
        <v>0</v>
      </c>
      <c r="AS481" s="96" t="s">
        <v>74</v>
      </c>
      <c r="AT481" s="282">
        <v>7500000</v>
      </c>
      <c r="AU481" s="98">
        <f t="shared" si="38"/>
        <v>3667000</v>
      </c>
      <c r="AV481" s="241">
        <f t="shared" si="39"/>
        <v>0.67162174263454821</v>
      </c>
      <c r="AW481" s="140" t="s">
        <v>74</v>
      </c>
      <c r="AX481" s="88" t="s">
        <v>86</v>
      </c>
      <c r="AY481" s="43" t="s">
        <v>5019</v>
      </c>
      <c r="AZ481" s="85" t="s">
        <v>66</v>
      </c>
      <c r="BA481" s="85" t="s">
        <v>66</v>
      </c>
    </row>
    <row r="482" spans="2:53" x14ac:dyDescent="0.25">
      <c r="B482" s="85">
        <v>2024</v>
      </c>
      <c r="C482" s="85">
        <v>891780111</v>
      </c>
      <c r="D482" s="86" t="s">
        <v>64</v>
      </c>
      <c r="E482" s="44" t="s">
        <v>5018</v>
      </c>
      <c r="F482" s="54" t="s">
        <v>5017</v>
      </c>
      <c r="G482" s="196">
        <v>0</v>
      </c>
      <c r="H482" s="88" t="s">
        <v>72</v>
      </c>
      <c r="I482" s="86" t="s">
        <v>65</v>
      </c>
      <c r="J482" s="43" t="s">
        <v>5016</v>
      </c>
      <c r="K482" s="43">
        <v>11167000</v>
      </c>
      <c r="L482" s="85" t="s">
        <v>67</v>
      </c>
      <c r="M482" s="43" t="s">
        <v>5015</v>
      </c>
      <c r="N482" s="43">
        <v>93373218</v>
      </c>
      <c r="O482" s="91">
        <v>14</v>
      </c>
      <c r="P482" s="284">
        <v>45302</v>
      </c>
      <c r="Q482" s="43">
        <v>2126349000</v>
      </c>
      <c r="R482" s="284">
        <v>45336</v>
      </c>
      <c r="S482" s="43">
        <v>11167000</v>
      </c>
      <c r="T482" s="88" t="s">
        <v>203</v>
      </c>
      <c r="U482" s="43">
        <v>85152695</v>
      </c>
      <c r="V482" s="43" t="s">
        <v>4147</v>
      </c>
      <c r="W482" s="284">
        <v>45335</v>
      </c>
      <c r="X482" s="284">
        <v>45336</v>
      </c>
      <c r="Y482" s="94" t="s">
        <v>74</v>
      </c>
      <c r="Z482" s="138">
        <v>45457</v>
      </c>
      <c r="AA482" s="54">
        <f t="shared" si="35"/>
        <v>121</v>
      </c>
      <c r="AB482" s="87">
        <v>0</v>
      </c>
      <c r="AC482" s="286">
        <v>0</v>
      </c>
      <c r="AD482" s="87">
        <v>0</v>
      </c>
      <c r="AE482" s="140" t="s">
        <v>74</v>
      </c>
      <c r="AF482" s="54">
        <f t="shared" si="36"/>
        <v>0</v>
      </c>
      <c r="AG482" s="87">
        <v>0</v>
      </c>
      <c r="AH482" s="87">
        <v>0</v>
      </c>
      <c r="AI482" s="140" t="s">
        <v>74</v>
      </c>
      <c r="AJ482" s="88">
        <v>0</v>
      </c>
      <c r="AK482" s="92" t="s">
        <v>74</v>
      </c>
      <c r="AL482" s="92" t="s">
        <v>74</v>
      </c>
      <c r="AM482" s="54">
        <f t="shared" si="37"/>
        <v>0</v>
      </c>
      <c r="AN482" s="54">
        <f>+K482+AC482-AH482</f>
        <v>11167000</v>
      </c>
      <c r="AO482" s="88" t="s">
        <v>66</v>
      </c>
      <c r="AP482" s="43">
        <v>11167000</v>
      </c>
      <c r="AQ482" s="88" t="s">
        <v>85</v>
      </c>
      <c r="AR482" s="87">
        <v>0</v>
      </c>
      <c r="AS482" s="96" t="s">
        <v>74</v>
      </c>
      <c r="AT482" s="282">
        <v>7500000</v>
      </c>
      <c r="AU482" s="98">
        <f t="shared" si="38"/>
        <v>3667000</v>
      </c>
      <c r="AV482" s="241">
        <f t="shared" si="39"/>
        <v>0.67162174263454821</v>
      </c>
      <c r="AW482" s="140" t="s">
        <v>74</v>
      </c>
      <c r="AX482" s="88" t="s">
        <v>86</v>
      </c>
      <c r="AY482" s="43" t="s">
        <v>5014</v>
      </c>
      <c r="AZ482" s="85" t="s">
        <v>66</v>
      </c>
      <c r="BA482" s="85" t="s">
        <v>66</v>
      </c>
    </row>
    <row r="483" spans="2:53" x14ac:dyDescent="0.25">
      <c r="B483" s="85">
        <v>2024</v>
      </c>
      <c r="C483" s="85">
        <v>891780111</v>
      </c>
      <c r="D483" s="86" t="s">
        <v>64</v>
      </c>
      <c r="E483" s="44" t="s">
        <v>5013</v>
      </c>
      <c r="F483" s="54" t="s">
        <v>5012</v>
      </c>
      <c r="G483" s="196">
        <v>0</v>
      </c>
      <c r="H483" s="88" t="s">
        <v>72</v>
      </c>
      <c r="I483" s="86" t="s">
        <v>65</v>
      </c>
      <c r="J483" s="43" t="s">
        <v>5011</v>
      </c>
      <c r="K483" s="43">
        <v>9380000</v>
      </c>
      <c r="L483" s="85" t="s">
        <v>67</v>
      </c>
      <c r="M483" s="43" t="s">
        <v>593</v>
      </c>
      <c r="N483" s="43">
        <v>1082900540</v>
      </c>
      <c r="O483" s="91">
        <v>14</v>
      </c>
      <c r="P483" s="284">
        <v>45302</v>
      </c>
      <c r="Q483" s="43">
        <v>2126349000</v>
      </c>
      <c r="R483" s="284">
        <v>45336</v>
      </c>
      <c r="S483" s="43">
        <v>9380000</v>
      </c>
      <c r="T483" s="88" t="s">
        <v>203</v>
      </c>
      <c r="U483" s="43">
        <v>45507423</v>
      </c>
      <c r="V483" s="43" t="s">
        <v>5000</v>
      </c>
      <c r="W483" s="284">
        <v>45335</v>
      </c>
      <c r="X483" s="284">
        <v>45336</v>
      </c>
      <c r="Y483" s="94" t="s">
        <v>74</v>
      </c>
      <c r="Z483" s="138">
        <v>45457</v>
      </c>
      <c r="AA483" s="54">
        <f t="shared" si="35"/>
        <v>121</v>
      </c>
      <c r="AB483" s="87">
        <v>0</v>
      </c>
      <c r="AC483" s="286">
        <v>0</v>
      </c>
      <c r="AD483" s="87">
        <v>0</v>
      </c>
      <c r="AE483" s="140" t="s">
        <v>74</v>
      </c>
      <c r="AF483" s="54">
        <f t="shared" si="36"/>
        <v>0</v>
      </c>
      <c r="AG483" s="87">
        <v>0</v>
      </c>
      <c r="AH483" s="87">
        <v>0</v>
      </c>
      <c r="AI483" s="140" t="s">
        <v>74</v>
      </c>
      <c r="AJ483" s="88">
        <v>0</v>
      </c>
      <c r="AK483" s="92" t="s">
        <v>74</v>
      </c>
      <c r="AL483" s="92" t="s">
        <v>74</v>
      </c>
      <c r="AM483" s="54">
        <f t="shared" si="37"/>
        <v>0</v>
      </c>
      <c r="AN483" s="54">
        <f>+K483+AC483-AH483</f>
        <v>9380000</v>
      </c>
      <c r="AO483" s="88" t="s">
        <v>66</v>
      </c>
      <c r="AP483" s="43">
        <v>9380000</v>
      </c>
      <c r="AQ483" s="88" t="s">
        <v>85</v>
      </c>
      <c r="AR483" s="87">
        <v>0</v>
      </c>
      <c r="AS483" s="96" t="s">
        <v>74</v>
      </c>
      <c r="AT483" s="282">
        <v>6300000</v>
      </c>
      <c r="AU483" s="98">
        <f t="shared" si="38"/>
        <v>3080000</v>
      </c>
      <c r="AV483" s="241">
        <f t="shared" si="39"/>
        <v>0.67164179104477617</v>
      </c>
      <c r="AW483" s="140" t="s">
        <v>74</v>
      </c>
      <c r="AX483" s="88" t="s">
        <v>86</v>
      </c>
      <c r="AY483" s="43" t="s">
        <v>5010</v>
      </c>
      <c r="AZ483" s="85" t="s">
        <v>66</v>
      </c>
      <c r="BA483" s="85" t="s">
        <v>66</v>
      </c>
    </row>
    <row r="484" spans="2:53" x14ac:dyDescent="0.25">
      <c r="B484" s="85">
        <v>2024</v>
      </c>
      <c r="C484" s="85">
        <v>891780111</v>
      </c>
      <c r="D484" s="86" t="s">
        <v>64</v>
      </c>
      <c r="E484" s="44" t="s">
        <v>5009</v>
      </c>
      <c r="F484" s="54" t="s">
        <v>5008</v>
      </c>
      <c r="G484" s="196">
        <v>0</v>
      </c>
      <c r="H484" s="88" t="s">
        <v>72</v>
      </c>
      <c r="I484" s="86" t="s">
        <v>65</v>
      </c>
      <c r="J484" s="43" t="s">
        <v>5007</v>
      </c>
      <c r="K484" s="43">
        <v>16080000</v>
      </c>
      <c r="L484" s="85" t="s">
        <v>67</v>
      </c>
      <c r="M484" s="43" t="s">
        <v>5006</v>
      </c>
      <c r="N484" s="43">
        <v>1082886956</v>
      </c>
      <c r="O484" s="91">
        <v>13</v>
      </c>
      <c r="P484" s="140">
        <v>45302</v>
      </c>
      <c r="Q484" s="87">
        <v>4518689382</v>
      </c>
      <c r="R484" s="284">
        <v>45336</v>
      </c>
      <c r="S484" s="43">
        <v>16080000</v>
      </c>
      <c r="T484" s="88" t="s">
        <v>203</v>
      </c>
      <c r="U484" s="43">
        <v>36694483</v>
      </c>
      <c r="V484" s="43" t="s">
        <v>4202</v>
      </c>
      <c r="W484" s="284">
        <v>45335</v>
      </c>
      <c r="X484" s="284">
        <v>45336</v>
      </c>
      <c r="Y484" s="94" t="s">
        <v>74</v>
      </c>
      <c r="Z484" s="138">
        <v>45457</v>
      </c>
      <c r="AA484" s="54">
        <f t="shared" si="35"/>
        <v>121</v>
      </c>
      <c r="AB484" s="87">
        <v>0</v>
      </c>
      <c r="AC484" s="286">
        <v>0</v>
      </c>
      <c r="AD484" s="87">
        <v>0</v>
      </c>
      <c r="AE484" s="140" t="s">
        <v>74</v>
      </c>
      <c r="AF484" s="54">
        <f t="shared" si="36"/>
        <v>0</v>
      </c>
      <c r="AG484" s="87">
        <v>0</v>
      </c>
      <c r="AH484" s="87">
        <v>0</v>
      </c>
      <c r="AI484" s="140" t="s">
        <v>74</v>
      </c>
      <c r="AJ484" s="88">
        <v>0</v>
      </c>
      <c r="AK484" s="92" t="s">
        <v>74</v>
      </c>
      <c r="AL484" s="92" t="s">
        <v>74</v>
      </c>
      <c r="AM484" s="54">
        <f t="shared" si="37"/>
        <v>0</v>
      </c>
      <c r="AN484" s="54">
        <f>+K484+AC484-AH484</f>
        <v>16080000</v>
      </c>
      <c r="AO484" s="88" t="s">
        <v>66</v>
      </c>
      <c r="AP484" s="43">
        <v>16080000</v>
      </c>
      <c r="AQ484" s="88" t="s">
        <v>85</v>
      </c>
      <c r="AR484" s="87">
        <v>0</v>
      </c>
      <c r="AS484" s="96" t="s">
        <v>74</v>
      </c>
      <c r="AT484" s="282">
        <v>10800000</v>
      </c>
      <c r="AU484" s="98">
        <f t="shared" si="38"/>
        <v>5280000</v>
      </c>
      <c r="AV484" s="241">
        <f t="shared" si="39"/>
        <v>0.67164179104477617</v>
      </c>
      <c r="AW484" s="140" t="s">
        <v>74</v>
      </c>
      <c r="AX484" s="88" t="s">
        <v>86</v>
      </c>
      <c r="AY484" s="43" t="s">
        <v>5005</v>
      </c>
      <c r="AZ484" s="85" t="s">
        <v>66</v>
      </c>
      <c r="BA484" s="85" t="s">
        <v>66</v>
      </c>
    </row>
    <row r="485" spans="2:53" x14ac:dyDescent="0.25">
      <c r="B485" s="85">
        <v>2024</v>
      </c>
      <c r="C485" s="85">
        <v>891780111</v>
      </c>
      <c r="D485" s="86" t="s">
        <v>64</v>
      </c>
      <c r="E485" s="44" t="s">
        <v>5004</v>
      </c>
      <c r="F485" s="54" t="s">
        <v>5003</v>
      </c>
      <c r="G485" s="196">
        <v>0</v>
      </c>
      <c r="H485" s="88" t="s">
        <v>72</v>
      </c>
      <c r="I485" s="86" t="s">
        <v>65</v>
      </c>
      <c r="J485" s="43" t="s">
        <v>5002</v>
      </c>
      <c r="K485" s="43">
        <v>14740000</v>
      </c>
      <c r="L485" s="85" t="s">
        <v>67</v>
      </c>
      <c r="M485" s="43" t="s">
        <v>5001</v>
      </c>
      <c r="N485" s="43">
        <v>57428847</v>
      </c>
      <c r="O485" s="91">
        <v>13</v>
      </c>
      <c r="P485" s="140">
        <v>45302</v>
      </c>
      <c r="Q485" s="87">
        <v>4518689382</v>
      </c>
      <c r="R485" s="284">
        <v>45336</v>
      </c>
      <c r="S485" s="43">
        <v>14740000</v>
      </c>
      <c r="T485" s="88" t="s">
        <v>203</v>
      </c>
      <c r="U485" s="43">
        <v>45507423</v>
      </c>
      <c r="V485" s="43" t="s">
        <v>5000</v>
      </c>
      <c r="W485" s="284">
        <v>45335</v>
      </c>
      <c r="X485" s="284">
        <v>45336</v>
      </c>
      <c r="Y485" s="94" t="s">
        <v>74</v>
      </c>
      <c r="Z485" s="138">
        <v>45457</v>
      </c>
      <c r="AA485" s="54">
        <f t="shared" si="35"/>
        <v>121</v>
      </c>
      <c r="AB485" s="87">
        <v>0</v>
      </c>
      <c r="AC485" s="286">
        <v>0</v>
      </c>
      <c r="AD485" s="87">
        <v>0</v>
      </c>
      <c r="AE485" s="140" t="s">
        <v>74</v>
      </c>
      <c r="AF485" s="54">
        <f t="shared" si="36"/>
        <v>0</v>
      </c>
      <c r="AG485" s="87">
        <v>0</v>
      </c>
      <c r="AH485" s="87">
        <v>0</v>
      </c>
      <c r="AI485" s="140" t="s">
        <v>74</v>
      </c>
      <c r="AJ485" s="88">
        <v>0</v>
      </c>
      <c r="AK485" s="92" t="s">
        <v>74</v>
      </c>
      <c r="AL485" s="92" t="s">
        <v>74</v>
      </c>
      <c r="AM485" s="54">
        <f t="shared" si="37"/>
        <v>0</v>
      </c>
      <c r="AN485" s="54">
        <f>+K485+AC485-AH485</f>
        <v>14740000</v>
      </c>
      <c r="AO485" s="88" t="s">
        <v>66</v>
      </c>
      <c r="AP485" s="43">
        <v>14740000</v>
      </c>
      <c r="AQ485" s="88" t="s">
        <v>85</v>
      </c>
      <c r="AR485" s="87">
        <v>0</v>
      </c>
      <c r="AS485" s="96" t="s">
        <v>74</v>
      </c>
      <c r="AT485" s="282">
        <v>9900000</v>
      </c>
      <c r="AU485" s="98">
        <f t="shared" si="38"/>
        <v>4840000</v>
      </c>
      <c r="AV485" s="241">
        <f t="shared" si="39"/>
        <v>0.67164179104477617</v>
      </c>
      <c r="AW485" s="140" t="s">
        <v>74</v>
      </c>
      <c r="AX485" s="88" t="s">
        <v>86</v>
      </c>
      <c r="AY485" s="43" t="s">
        <v>4999</v>
      </c>
      <c r="AZ485" s="85" t="s">
        <v>66</v>
      </c>
      <c r="BA485" s="85" t="s">
        <v>66</v>
      </c>
    </row>
    <row r="486" spans="2:53" x14ac:dyDescent="0.25">
      <c r="B486" s="85">
        <v>2024</v>
      </c>
      <c r="C486" s="85">
        <v>891780111</v>
      </c>
      <c r="D486" s="86" t="s">
        <v>64</v>
      </c>
      <c r="E486" s="44" t="s">
        <v>4998</v>
      </c>
      <c r="F486" s="54" t="s">
        <v>4997</v>
      </c>
      <c r="G486" s="196">
        <v>0</v>
      </c>
      <c r="H486" s="88" t="s">
        <v>72</v>
      </c>
      <c r="I486" s="86" t="s">
        <v>65</v>
      </c>
      <c r="J486" s="43" t="s">
        <v>4996</v>
      </c>
      <c r="K486" s="43">
        <v>6600000</v>
      </c>
      <c r="L486" s="85" t="s">
        <v>67</v>
      </c>
      <c r="M486" s="43" t="s">
        <v>4995</v>
      </c>
      <c r="N486" s="43">
        <v>19596616</v>
      </c>
      <c r="O486" s="91">
        <v>14</v>
      </c>
      <c r="P486" s="284">
        <v>45302</v>
      </c>
      <c r="Q486" s="43">
        <v>2126349000</v>
      </c>
      <c r="R486" s="284">
        <v>45336</v>
      </c>
      <c r="S486" s="43">
        <v>6600000</v>
      </c>
      <c r="T486" s="88" t="s">
        <v>203</v>
      </c>
      <c r="U486" s="43">
        <v>85465146</v>
      </c>
      <c r="V486" s="43" t="s">
        <v>4994</v>
      </c>
      <c r="W486" s="284">
        <v>45335</v>
      </c>
      <c r="X486" s="284">
        <v>45336</v>
      </c>
      <c r="Y486" s="94" t="s">
        <v>74</v>
      </c>
      <c r="Z486" s="284">
        <v>45382</v>
      </c>
      <c r="AA486" s="54">
        <f t="shared" si="35"/>
        <v>46</v>
      </c>
      <c r="AB486" s="87">
        <v>0</v>
      </c>
      <c r="AC486" s="286">
        <v>0</v>
      </c>
      <c r="AD486" s="87">
        <v>0</v>
      </c>
      <c r="AE486" s="140" t="s">
        <v>74</v>
      </c>
      <c r="AF486" s="54">
        <f t="shared" si="36"/>
        <v>0</v>
      </c>
      <c r="AG486" s="87">
        <v>0</v>
      </c>
      <c r="AH486" s="87">
        <v>0</v>
      </c>
      <c r="AI486" s="140" t="s">
        <v>74</v>
      </c>
      <c r="AJ486" s="88">
        <v>0</v>
      </c>
      <c r="AK486" s="92" t="s">
        <v>74</v>
      </c>
      <c r="AL486" s="92" t="s">
        <v>74</v>
      </c>
      <c r="AM486" s="54">
        <f t="shared" si="37"/>
        <v>0</v>
      </c>
      <c r="AN486" s="54">
        <f>+K486+AC486-AH486</f>
        <v>6600000</v>
      </c>
      <c r="AO486" s="88" t="s">
        <v>66</v>
      </c>
      <c r="AP486" s="43">
        <v>6600000</v>
      </c>
      <c r="AQ486" s="88" t="s">
        <v>85</v>
      </c>
      <c r="AR486" s="87">
        <v>0</v>
      </c>
      <c r="AS486" s="96" t="s">
        <v>74</v>
      </c>
      <c r="AT486" s="282">
        <v>0</v>
      </c>
      <c r="AU486" s="98">
        <f t="shared" si="38"/>
        <v>6600000</v>
      </c>
      <c r="AV486" s="241">
        <f t="shared" si="39"/>
        <v>0</v>
      </c>
      <c r="AW486" s="140" t="s">
        <v>74</v>
      </c>
      <c r="AX486" s="88" t="s">
        <v>86</v>
      </c>
      <c r="AY486" s="43" t="s">
        <v>4993</v>
      </c>
      <c r="AZ486" s="85" t="s">
        <v>66</v>
      </c>
      <c r="BA486" s="85" t="s">
        <v>66</v>
      </c>
    </row>
    <row r="487" spans="2:53" x14ac:dyDescent="0.25">
      <c r="B487" s="85">
        <v>2024</v>
      </c>
      <c r="C487" s="85">
        <v>891780111</v>
      </c>
      <c r="D487" s="86" t="s">
        <v>64</v>
      </c>
      <c r="E487" s="44" t="s">
        <v>4992</v>
      </c>
      <c r="F487" s="54" t="s">
        <v>4991</v>
      </c>
      <c r="G487" s="196">
        <v>0</v>
      </c>
      <c r="H487" s="88" t="s">
        <v>72</v>
      </c>
      <c r="I487" s="86" t="s">
        <v>65</v>
      </c>
      <c r="J487" s="43" t="s">
        <v>4876</v>
      </c>
      <c r="K487" s="43">
        <v>13500000</v>
      </c>
      <c r="L487" s="85" t="s">
        <v>67</v>
      </c>
      <c r="M487" s="43" t="s">
        <v>4990</v>
      </c>
      <c r="N487" s="43">
        <v>1100400844</v>
      </c>
      <c r="O487" s="91">
        <v>13</v>
      </c>
      <c r="P487" s="140">
        <v>45302</v>
      </c>
      <c r="Q487" s="87">
        <v>4518689382</v>
      </c>
      <c r="R487" s="284">
        <v>45336</v>
      </c>
      <c r="S487" s="43">
        <v>13500000</v>
      </c>
      <c r="T487" s="88" t="s">
        <v>203</v>
      </c>
      <c r="U487" s="43">
        <v>57428039</v>
      </c>
      <c r="V487" s="43" t="s">
        <v>968</v>
      </c>
      <c r="W487" s="284">
        <v>45335</v>
      </c>
      <c r="X487" s="284">
        <v>45336</v>
      </c>
      <c r="Y487" s="94" t="s">
        <v>74</v>
      </c>
      <c r="Z487" s="138">
        <v>45457</v>
      </c>
      <c r="AA487" s="54">
        <f t="shared" si="35"/>
        <v>121</v>
      </c>
      <c r="AB487" s="87">
        <v>0</v>
      </c>
      <c r="AC487" s="286">
        <v>0</v>
      </c>
      <c r="AD487" s="87">
        <v>0</v>
      </c>
      <c r="AE487" s="140" t="s">
        <v>74</v>
      </c>
      <c r="AF487" s="54">
        <f t="shared" si="36"/>
        <v>0</v>
      </c>
      <c r="AG487" s="87">
        <v>0</v>
      </c>
      <c r="AH487" s="87">
        <v>0</v>
      </c>
      <c r="AI487" s="140" t="s">
        <v>74</v>
      </c>
      <c r="AJ487" s="88">
        <v>0</v>
      </c>
      <c r="AK487" s="92" t="s">
        <v>74</v>
      </c>
      <c r="AL487" s="92" t="s">
        <v>74</v>
      </c>
      <c r="AM487" s="54">
        <f t="shared" si="37"/>
        <v>0</v>
      </c>
      <c r="AN487" s="54">
        <f>+K487+AC487-AH487</f>
        <v>13500000</v>
      </c>
      <c r="AO487" s="88" t="s">
        <v>66</v>
      </c>
      <c r="AP487" s="43">
        <v>13500000</v>
      </c>
      <c r="AQ487" s="88" t="s">
        <v>85</v>
      </c>
      <c r="AR487" s="87">
        <v>0</v>
      </c>
      <c r="AS487" s="96" t="s">
        <v>74</v>
      </c>
      <c r="AT487" s="282">
        <v>9000000</v>
      </c>
      <c r="AU487" s="98">
        <f t="shared" si="38"/>
        <v>4500000</v>
      </c>
      <c r="AV487" s="241">
        <f t="shared" si="39"/>
        <v>0.66666666666666663</v>
      </c>
      <c r="AW487" s="140" t="s">
        <v>74</v>
      </c>
      <c r="AX487" s="88" t="s">
        <v>86</v>
      </c>
      <c r="AY487" s="43" t="s">
        <v>4989</v>
      </c>
      <c r="AZ487" s="85" t="s">
        <v>66</v>
      </c>
      <c r="BA487" s="85" t="s">
        <v>66</v>
      </c>
    </row>
    <row r="488" spans="2:53" x14ac:dyDescent="0.25">
      <c r="B488" s="85">
        <v>2024</v>
      </c>
      <c r="C488" s="85">
        <v>891780111</v>
      </c>
      <c r="D488" s="86" t="s">
        <v>64</v>
      </c>
      <c r="E488" s="44" t="s">
        <v>4988</v>
      </c>
      <c r="F488" s="54" t="s">
        <v>4987</v>
      </c>
      <c r="G488" s="196">
        <v>0</v>
      </c>
      <c r="H488" s="88" t="s">
        <v>72</v>
      </c>
      <c r="I488" s="86" t="s">
        <v>65</v>
      </c>
      <c r="J488" s="43" t="s">
        <v>4986</v>
      </c>
      <c r="K488" s="43">
        <v>16080000</v>
      </c>
      <c r="L488" s="85" t="s">
        <v>67</v>
      </c>
      <c r="M488" s="43" t="s">
        <v>4985</v>
      </c>
      <c r="N488" s="43">
        <v>1082951480</v>
      </c>
      <c r="O488" s="91">
        <v>13</v>
      </c>
      <c r="P488" s="140">
        <v>45302</v>
      </c>
      <c r="Q488" s="87">
        <v>4518689382</v>
      </c>
      <c r="R488" s="284">
        <v>45337</v>
      </c>
      <c r="S488" s="43">
        <v>16080000</v>
      </c>
      <c r="T488" s="88" t="s">
        <v>203</v>
      </c>
      <c r="U488" s="43">
        <v>57464638</v>
      </c>
      <c r="V488" s="43" t="s">
        <v>4039</v>
      </c>
      <c r="W488" s="284">
        <v>45337</v>
      </c>
      <c r="X488" s="284">
        <v>45337</v>
      </c>
      <c r="Y488" s="94" t="s">
        <v>74</v>
      </c>
      <c r="Z488" s="138">
        <v>45457</v>
      </c>
      <c r="AA488" s="54">
        <f t="shared" si="35"/>
        <v>120</v>
      </c>
      <c r="AB488" s="87">
        <v>0</v>
      </c>
      <c r="AC488" s="286">
        <v>0</v>
      </c>
      <c r="AD488" s="87">
        <v>0</v>
      </c>
      <c r="AE488" s="140" t="s">
        <v>74</v>
      </c>
      <c r="AF488" s="54">
        <f t="shared" si="36"/>
        <v>0</v>
      </c>
      <c r="AG488" s="87">
        <v>1</v>
      </c>
      <c r="AH488" s="87">
        <v>11760000</v>
      </c>
      <c r="AI488" s="140">
        <v>45357</v>
      </c>
      <c r="AJ488" s="88">
        <v>0</v>
      </c>
      <c r="AK488" s="92" t="s">
        <v>74</v>
      </c>
      <c r="AL488" s="92" t="s">
        <v>74</v>
      </c>
      <c r="AM488" s="54">
        <f t="shared" si="37"/>
        <v>0</v>
      </c>
      <c r="AN488" s="54">
        <f>+K488+AC488-AH488</f>
        <v>4320000</v>
      </c>
      <c r="AO488" s="88" t="s">
        <v>66</v>
      </c>
      <c r="AP488" s="43">
        <v>16080000</v>
      </c>
      <c r="AQ488" s="88" t="s">
        <v>85</v>
      </c>
      <c r="AR488" s="87">
        <v>0</v>
      </c>
      <c r="AS488" s="96" t="s">
        <v>74</v>
      </c>
      <c r="AT488" s="282">
        <v>3600000</v>
      </c>
      <c r="AU488" s="98">
        <f t="shared" si="38"/>
        <v>720000</v>
      </c>
      <c r="AV488" s="241">
        <f t="shared" si="39"/>
        <v>0.83333333333333337</v>
      </c>
      <c r="AW488" s="140" t="s">
        <v>74</v>
      </c>
      <c r="AX488" s="88" t="s">
        <v>1097</v>
      </c>
      <c r="AY488" s="43" t="s">
        <v>4984</v>
      </c>
      <c r="AZ488" s="85" t="s">
        <v>66</v>
      </c>
      <c r="BA488" s="85" t="s">
        <v>66</v>
      </c>
    </row>
    <row r="489" spans="2:53" x14ac:dyDescent="0.25">
      <c r="B489" s="85">
        <v>2024</v>
      </c>
      <c r="C489" s="85">
        <v>891780111</v>
      </c>
      <c r="D489" s="86" t="s">
        <v>64</v>
      </c>
      <c r="E489" s="44" t="s">
        <v>4983</v>
      </c>
      <c r="F489" s="54" t="s">
        <v>4982</v>
      </c>
      <c r="G489" s="196">
        <v>0</v>
      </c>
      <c r="H489" s="88" t="s">
        <v>72</v>
      </c>
      <c r="I489" s="86" t="s">
        <v>65</v>
      </c>
      <c r="J489" s="43" t="s">
        <v>4981</v>
      </c>
      <c r="K489" s="43">
        <v>11167000</v>
      </c>
      <c r="L489" s="85" t="s">
        <v>67</v>
      </c>
      <c r="M489" s="43" t="s">
        <v>4980</v>
      </c>
      <c r="N489" s="43">
        <v>1083035488</v>
      </c>
      <c r="O489" s="91">
        <v>14</v>
      </c>
      <c r="P489" s="284">
        <v>45302</v>
      </c>
      <c r="Q489" s="43">
        <v>2126349000</v>
      </c>
      <c r="R489" s="284">
        <v>45337</v>
      </c>
      <c r="S489" s="43">
        <v>11167000</v>
      </c>
      <c r="T489" s="88" t="s">
        <v>203</v>
      </c>
      <c r="U489" s="43">
        <v>72004252</v>
      </c>
      <c r="V489" s="43" t="s">
        <v>4360</v>
      </c>
      <c r="W489" s="284">
        <v>45337</v>
      </c>
      <c r="X489" s="284">
        <v>45337</v>
      </c>
      <c r="Y489" s="94" t="s">
        <v>74</v>
      </c>
      <c r="Z489" s="138">
        <v>45457</v>
      </c>
      <c r="AA489" s="54">
        <f t="shared" si="35"/>
        <v>120</v>
      </c>
      <c r="AB489" s="87">
        <v>0</v>
      </c>
      <c r="AC489" s="286">
        <v>0</v>
      </c>
      <c r="AD489" s="87">
        <v>0</v>
      </c>
      <c r="AE489" s="140" t="s">
        <v>74</v>
      </c>
      <c r="AF489" s="54">
        <f t="shared" si="36"/>
        <v>0</v>
      </c>
      <c r="AG489" s="87">
        <v>0</v>
      </c>
      <c r="AH489" s="87">
        <v>0</v>
      </c>
      <c r="AI489" s="140" t="s">
        <v>74</v>
      </c>
      <c r="AJ489" s="88">
        <v>0</v>
      </c>
      <c r="AK489" s="92" t="s">
        <v>74</v>
      </c>
      <c r="AL489" s="92" t="s">
        <v>74</v>
      </c>
      <c r="AM489" s="54">
        <f t="shared" si="37"/>
        <v>0</v>
      </c>
      <c r="AN489" s="54">
        <f>+K489+AC489-AH489</f>
        <v>11167000</v>
      </c>
      <c r="AO489" s="88" t="s">
        <v>66</v>
      </c>
      <c r="AP489" s="43">
        <v>11167000</v>
      </c>
      <c r="AQ489" s="88" t="s">
        <v>85</v>
      </c>
      <c r="AR489" s="87">
        <v>0</v>
      </c>
      <c r="AS489" s="96" t="s">
        <v>74</v>
      </c>
      <c r="AT489" s="282">
        <v>7500000</v>
      </c>
      <c r="AU489" s="98">
        <f t="shared" si="38"/>
        <v>3667000</v>
      </c>
      <c r="AV489" s="241">
        <f t="shared" si="39"/>
        <v>0.67162174263454821</v>
      </c>
      <c r="AW489" s="140" t="s">
        <v>74</v>
      </c>
      <c r="AX489" s="88" t="s">
        <v>86</v>
      </c>
      <c r="AY489" s="43" t="s">
        <v>4979</v>
      </c>
      <c r="AZ489" s="85" t="s">
        <v>66</v>
      </c>
      <c r="BA489" s="85" t="s">
        <v>66</v>
      </c>
    </row>
    <row r="490" spans="2:53" x14ac:dyDescent="0.25">
      <c r="B490" s="85">
        <v>2024</v>
      </c>
      <c r="C490" s="85">
        <v>891780111</v>
      </c>
      <c r="D490" s="86" t="s">
        <v>64</v>
      </c>
      <c r="E490" s="44" t="s">
        <v>4978</v>
      </c>
      <c r="F490" s="54" t="s">
        <v>4977</v>
      </c>
      <c r="G490" s="196">
        <v>0</v>
      </c>
      <c r="H490" s="88" t="s">
        <v>72</v>
      </c>
      <c r="I490" s="86" t="s">
        <v>65</v>
      </c>
      <c r="J490" s="43" t="s">
        <v>4976</v>
      </c>
      <c r="K490" s="43">
        <v>14850000</v>
      </c>
      <c r="L490" s="85" t="s">
        <v>67</v>
      </c>
      <c r="M490" s="43" t="s">
        <v>4975</v>
      </c>
      <c r="N490" s="43">
        <v>1081827299</v>
      </c>
      <c r="O490" s="91">
        <v>13</v>
      </c>
      <c r="P490" s="140">
        <v>45302</v>
      </c>
      <c r="Q490" s="87">
        <v>4518689382</v>
      </c>
      <c r="R490" s="284">
        <v>45337</v>
      </c>
      <c r="S490" s="43">
        <v>14850000</v>
      </c>
      <c r="T490" s="88" t="s">
        <v>203</v>
      </c>
      <c r="U490" s="43">
        <v>72004252</v>
      </c>
      <c r="V490" s="43" t="s">
        <v>4360</v>
      </c>
      <c r="W490" s="284">
        <v>45337</v>
      </c>
      <c r="X490" s="284">
        <v>45337</v>
      </c>
      <c r="Y490" s="94" t="s">
        <v>74</v>
      </c>
      <c r="Z490" s="138">
        <v>45457</v>
      </c>
      <c r="AA490" s="54">
        <f t="shared" si="35"/>
        <v>120</v>
      </c>
      <c r="AB490" s="87">
        <v>0</v>
      </c>
      <c r="AC490" s="286">
        <v>0</v>
      </c>
      <c r="AD490" s="87">
        <v>0</v>
      </c>
      <c r="AE490" s="140" t="s">
        <v>74</v>
      </c>
      <c r="AF490" s="54">
        <f t="shared" si="36"/>
        <v>0</v>
      </c>
      <c r="AG490" s="87">
        <v>0</v>
      </c>
      <c r="AH490" s="87">
        <v>0</v>
      </c>
      <c r="AI490" s="140" t="s">
        <v>74</v>
      </c>
      <c r="AJ490" s="88">
        <v>0</v>
      </c>
      <c r="AK490" s="92" t="s">
        <v>74</v>
      </c>
      <c r="AL490" s="92" t="s">
        <v>74</v>
      </c>
      <c r="AM490" s="54">
        <f t="shared" si="37"/>
        <v>0</v>
      </c>
      <c r="AN490" s="54">
        <f>+K490+AC490-AH490</f>
        <v>14850000</v>
      </c>
      <c r="AO490" s="88" t="s">
        <v>66</v>
      </c>
      <c r="AP490" s="43">
        <v>14850000</v>
      </c>
      <c r="AQ490" s="88" t="s">
        <v>85</v>
      </c>
      <c r="AR490" s="87">
        <v>0</v>
      </c>
      <c r="AS490" s="96" t="s">
        <v>74</v>
      </c>
      <c r="AT490" s="282">
        <v>9900000</v>
      </c>
      <c r="AU490" s="98">
        <f t="shared" si="38"/>
        <v>4950000</v>
      </c>
      <c r="AV490" s="241">
        <f t="shared" si="39"/>
        <v>0.66666666666666663</v>
      </c>
      <c r="AW490" s="140" t="s">
        <v>74</v>
      </c>
      <c r="AX490" s="88" t="s">
        <v>86</v>
      </c>
      <c r="AY490" s="43" t="s">
        <v>4974</v>
      </c>
      <c r="AZ490" s="85" t="s">
        <v>66</v>
      </c>
      <c r="BA490" s="85" t="s">
        <v>66</v>
      </c>
    </row>
    <row r="491" spans="2:53" x14ac:dyDescent="0.25">
      <c r="B491" s="85">
        <v>2024</v>
      </c>
      <c r="C491" s="85">
        <v>891780111</v>
      </c>
      <c r="D491" s="86" t="s">
        <v>64</v>
      </c>
      <c r="E491" s="44" t="s">
        <v>4973</v>
      </c>
      <c r="F491" s="54" t="s">
        <v>4972</v>
      </c>
      <c r="G491" s="196">
        <v>0</v>
      </c>
      <c r="H491" s="88" t="s">
        <v>72</v>
      </c>
      <c r="I491" s="86" t="s">
        <v>65</v>
      </c>
      <c r="J491" s="43" t="s">
        <v>4971</v>
      </c>
      <c r="K491" s="43">
        <v>16593000</v>
      </c>
      <c r="L491" s="85" t="s">
        <v>67</v>
      </c>
      <c r="M491" s="43" t="s">
        <v>4970</v>
      </c>
      <c r="N491" s="43">
        <v>57303000</v>
      </c>
      <c r="O491" s="91">
        <v>13</v>
      </c>
      <c r="P491" s="140">
        <v>45302</v>
      </c>
      <c r="Q491" s="87">
        <v>4518689382</v>
      </c>
      <c r="R491" s="284">
        <v>45337</v>
      </c>
      <c r="S491" s="43">
        <v>16593000</v>
      </c>
      <c r="T491" s="88" t="s">
        <v>203</v>
      </c>
      <c r="U491" s="43">
        <v>57444673</v>
      </c>
      <c r="V491" s="43" t="s">
        <v>1985</v>
      </c>
      <c r="W491" s="284">
        <v>45337</v>
      </c>
      <c r="X491" s="284">
        <v>45337</v>
      </c>
      <c r="Y491" s="94" t="s">
        <v>74</v>
      </c>
      <c r="Z491" s="138">
        <v>45457</v>
      </c>
      <c r="AA491" s="54">
        <f t="shared" si="35"/>
        <v>120</v>
      </c>
      <c r="AB491" s="87">
        <v>0</v>
      </c>
      <c r="AC491" s="286">
        <v>0</v>
      </c>
      <c r="AD491" s="87">
        <v>0</v>
      </c>
      <c r="AE491" s="140" t="s">
        <v>74</v>
      </c>
      <c r="AF491" s="54">
        <f t="shared" si="36"/>
        <v>0</v>
      </c>
      <c r="AG491" s="87">
        <v>0</v>
      </c>
      <c r="AH491" s="87">
        <v>0</v>
      </c>
      <c r="AI491" s="140" t="s">
        <v>74</v>
      </c>
      <c r="AJ491" s="88">
        <v>0</v>
      </c>
      <c r="AK491" s="92" t="s">
        <v>74</v>
      </c>
      <c r="AL491" s="92" t="s">
        <v>74</v>
      </c>
      <c r="AM491" s="54">
        <f t="shared" si="37"/>
        <v>0</v>
      </c>
      <c r="AN491" s="54">
        <f>+K491+AC491-AH491</f>
        <v>16593000</v>
      </c>
      <c r="AO491" s="88" t="s">
        <v>66</v>
      </c>
      <c r="AP491" s="43">
        <v>16593000</v>
      </c>
      <c r="AQ491" s="88" t="s">
        <v>85</v>
      </c>
      <c r="AR491" s="87">
        <v>0</v>
      </c>
      <c r="AS491" s="96" t="s">
        <v>74</v>
      </c>
      <c r="AT491" s="282">
        <v>10767000</v>
      </c>
      <c r="AU491" s="98">
        <f t="shared" si="38"/>
        <v>5826000</v>
      </c>
      <c r="AV491" s="241">
        <f t="shared" si="39"/>
        <v>0.64888808533719033</v>
      </c>
      <c r="AW491" s="140" t="s">
        <v>74</v>
      </c>
      <c r="AX491" s="88" t="s">
        <v>86</v>
      </c>
      <c r="AY491" s="43" t="s">
        <v>4969</v>
      </c>
      <c r="AZ491" s="85" t="s">
        <v>66</v>
      </c>
      <c r="BA491" s="85" t="s">
        <v>66</v>
      </c>
    </row>
    <row r="492" spans="2:53" x14ac:dyDescent="0.25">
      <c r="B492" s="85">
        <v>2024</v>
      </c>
      <c r="C492" s="85">
        <v>891780111</v>
      </c>
      <c r="D492" s="86" t="s">
        <v>64</v>
      </c>
      <c r="E492" s="44" t="s">
        <v>4968</v>
      </c>
      <c r="F492" s="54" t="s">
        <v>4967</v>
      </c>
      <c r="G492" s="196">
        <v>0</v>
      </c>
      <c r="H492" s="88" t="s">
        <v>72</v>
      </c>
      <c r="I492" s="86" t="s">
        <v>65</v>
      </c>
      <c r="J492" s="43" t="s">
        <v>4966</v>
      </c>
      <c r="K492" s="43">
        <v>24750000</v>
      </c>
      <c r="L492" s="85" t="s">
        <v>67</v>
      </c>
      <c r="M492" s="43" t="s">
        <v>4965</v>
      </c>
      <c r="N492" s="43">
        <v>85474637</v>
      </c>
      <c r="O492" s="91">
        <v>13</v>
      </c>
      <c r="P492" s="140">
        <v>45302</v>
      </c>
      <c r="Q492" s="87">
        <v>4518689382</v>
      </c>
      <c r="R492" s="284">
        <v>45337</v>
      </c>
      <c r="S492" s="43">
        <v>24750000</v>
      </c>
      <c r="T492" s="88" t="s">
        <v>203</v>
      </c>
      <c r="U492" s="43">
        <v>1082964146</v>
      </c>
      <c r="V492" s="43" t="s">
        <v>4056</v>
      </c>
      <c r="W492" s="284">
        <v>45337</v>
      </c>
      <c r="X492" s="284">
        <v>45337</v>
      </c>
      <c r="Y492" s="94" t="s">
        <v>74</v>
      </c>
      <c r="Z492" s="138">
        <v>45457</v>
      </c>
      <c r="AA492" s="54">
        <f t="shared" si="35"/>
        <v>120</v>
      </c>
      <c r="AB492" s="87">
        <v>0</v>
      </c>
      <c r="AC492" s="286">
        <v>0</v>
      </c>
      <c r="AD492" s="87">
        <v>0</v>
      </c>
      <c r="AE492" s="140" t="s">
        <v>74</v>
      </c>
      <c r="AF492" s="54">
        <f t="shared" si="36"/>
        <v>0</v>
      </c>
      <c r="AG492" s="87">
        <v>0</v>
      </c>
      <c r="AH492" s="87">
        <v>0</v>
      </c>
      <c r="AI492" s="140" t="s">
        <v>74</v>
      </c>
      <c r="AJ492" s="88">
        <v>0</v>
      </c>
      <c r="AK492" s="92" t="s">
        <v>74</v>
      </c>
      <c r="AL492" s="92" t="s">
        <v>74</v>
      </c>
      <c r="AM492" s="54">
        <f t="shared" si="37"/>
        <v>0</v>
      </c>
      <c r="AN492" s="54">
        <f>+K492+AC492-AH492</f>
        <v>24750000</v>
      </c>
      <c r="AO492" s="88" t="s">
        <v>66</v>
      </c>
      <c r="AP492" s="43">
        <v>24750000</v>
      </c>
      <c r="AQ492" s="88" t="s">
        <v>85</v>
      </c>
      <c r="AR492" s="87">
        <v>0</v>
      </c>
      <c r="AS492" s="96" t="s">
        <v>74</v>
      </c>
      <c r="AT492" s="282">
        <v>16500000</v>
      </c>
      <c r="AU492" s="98">
        <f t="shared" si="38"/>
        <v>8250000</v>
      </c>
      <c r="AV492" s="241">
        <f t="shared" si="39"/>
        <v>0.66666666666666663</v>
      </c>
      <c r="AW492" s="140" t="s">
        <v>74</v>
      </c>
      <c r="AX492" s="88" t="s">
        <v>86</v>
      </c>
      <c r="AY492" s="43" t="s">
        <v>4964</v>
      </c>
      <c r="AZ492" s="85" t="s">
        <v>66</v>
      </c>
      <c r="BA492" s="85" t="s">
        <v>66</v>
      </c>
    </row>
    <row r="493" spans="2:53" x14ac:dyDescent="0.25">
      <c r="B493" s="85">
        <v>2024</v>
      </c>
      <c r="C493" s="85">
        <v>891780111</v>
      </c>
      <c r="D493" s="86" t="s">
        <v>64</v>
      </c>
      <c r="E493" s="44" t="s">
        <v>4963</v>
      </c>
      <c r="F493" s="54" t="s">
        <v>4962</v>
      </c>
      <c r="G493" s="196">
        <v>0</v>
      </c>
      <c r="H493" s="88" t="s">
        <v>72</v>
      </c>
      <c r="I493" s="86" t="s">
        <v>65</v>
      </c>
      <c r="J493" s="43" t="s">
        <v>4961</v>
      </c>
      <c r="K493" s="43">
        <v>16080000</v>
      </c>
      <c r="L493" s="85" t="s">
        <v>67</v>
      </c>
      <c r="M493" s="43" t="s">
        <v>4960</v>
      </c>
      <c r="N493" s="43">
        <v>40935289</v>
      </c>
      <c r="O493" s="91">
        <v>13</v>
      </c>
      <c r="P493" s="140">
        <v>45302</v>
      </c>
      <c r="Q493" s="87">
        <v>4518689382</v>
      </c>
      <c r="R493" s="284">
        <v>45337</v>
      </c>
      <c r="S493" s="43">
        <v>16080000</v>
      </c>
      <c r="T493" s="88" t="s">
        <v>203</v>
      </c>
      <c r="U493" s="43">
        <v>15443332</v>
      </c>
      <c r="V493" s="43" t="s">
        <v>1613</v>
      </c>
      <c r="W493" s="284">
        <v>45337</v>
      </c>
      <c r="X493" s="284">
        <v>45337</v>
      </c>
      <c r="Y493" s="94" t="s">
        <v>74</v>
      </c>
      <c r="Z493" s="138">
        <v>45457</v>
      </c>
      <c r="AA493" s="54">
        <f t="shared" si="35"/>
        <v>120</v>
      </c>
      <c r="AB493" s="87">
        <v>0</v>
      </c>
      <c r="AC493" s="286">
        <v>0</v>
      </c>
      <c r="AD493" s="87">
        <v>0</v>
      </c>
      <c r="AE493" s="140" t="s">
        <v>74</v>
      </c>
      <c r="AF493" s="54">
        <f t="shared" si="36"/>
        <v>0</v>
      </c>
      <c r="AG493" s="87">
        <v>0</v>
      </c>
      <c r="AH493" s="87">
        <v>0</v>
      </c>
      <c r="AI493" s="140" t="s">
        <v>74</v>
      </c>
      <c r="AJ493" s="88">
        <v>0</v>
      </c>
      <c r="AK493" s="92" t="s">
        <v>74</v>
      </c>
      <c r="AL493" s="92" t="s">
        <v>74</v>
      </c>
      <c r="AM493" s="54">
        <f t="shared" si="37"/>
        <v>0</v>
      </c>
      <c r="AN493" s="54">
        <f>+K493+AC493-AH493</f>
        <v>16080000</v>
      </c>
      <c r="AO493" s="88" t="s">
        <v>66</v>
      </c>
      <c r="AP493" s="43">
        <v>16080000</v>
      </c>
      <c r="AQ493" s="88" t="s">
        <v>85</v>
      </c>
      <c r="AR493" s="87">
        <v>0</v>
      </c>
      <c r="AS493" s="96" t="s">
        <v>74</v>
      </c>
      <c r="AT493" s="282">
        <v>10800000</v>
      </c>
      <c r="AU493" s="98">
        <f t="shared" si="38"/>
        <v>5280000</v>
      </c>
      <c r="AV493" s="241">
        <f t="shared" si="39"/>
        <v>0.67164179104477617</v>
      </c>
      <c r="AW493" s="140" t="s">
        <v>74</v>
      </c>
      <c r="AX493" s="88" t="s">
        <v>86</v>
      </c>
      <c r="AY493" s="43" t="s">
        <v>4959</v>
      </c>
      <c r="AZ493" s="85" t="s">
        <v>66</v>
      </c>
      <c r="BA493" s="85" t="s">
        <v>66</v>
      </c>
    </row>
    <row r="494" spans="2:53" x14ac:dyDescent="0.25">
      <c r="B494" s="85">
        <v>2024</v>
      </c>
      <c r="C494" s="85">
        <v>891780111</v>
      </c>
      <c r="D494" s="86" t="s">
        <v>64</v>
      </c>
      <c r="E494" s="44" t="s">
        <v>4958</v>
      </c>
      <c r="F494" s="54" t="s">
        <v>4957</v>
      </c>
      <c r="G494" s="196">
        <v>0</v>
      </c>
      <c r="H494" s="88" t="s">
        <v>72</v>
      </c>
      <c r="I494" s="86" t="s">
        <v>65</v>
      </c>
      <c r="J494" s="43" t="s">
        <v>4956</v>
      </c>
      <c r="K494" s="43">
        <v>10890000</v>
      </c>
      <c r="L494" s="85" t="s">
        <v>67</v>
      </c>
      <c r="M494" s="43" t="s">
        <v>4955</v>
      </c>
      <c r="N494" s="43">
        <v>57290640</v>
      </c>
      <c r="O494" s="91">
        <v>13</v>
      </c>
      <c r="P494" s="140">
        <v>45302</v>
      </c>
      <c r="Q494" s="87">
        <v>4518689382</v>
      </c>
      <c r="R494" s="284">
        <v>45337</v>
      </c>
      <c r="S494" s="43">
        <v>10890000</v>
      </c>
      <c r="T494" s="88" t="s">
        <v>203</v>
      </c>
      <c r="U494" s="43">
        <v>57461216</v>
      </c>
      <c r="V494" s="43" t="s">
        <v>1733</v>
      </c>
      <c r="W494" s="284">
        <v>45337</v>
      </c>
      <c r="X494" s="284">
        <v>45337</v>
      </c>
      <c r="Y494" s="94" t="s">
        <v>74</v>
      </c>
      <c r="Z494" s="138">
        <v>45457</v>
      </c>
      <c r="AA494" s="54">
        <f t="shared" si="35"/>
        <v>120</v>
      </c>
      <c r="AB494" s="87">
        <v>0</v>
      </c>
      <c r="AC494" s="286">
        <v>0</v>
      </c>
      <c r="AD494" s="87">
        <v>0</v>
      </c>
      <c r="AE494" s="140" t="s">
        <v>74</v>
      </c>
      <c r="AF494" s="54">
        <f t="shared" si="36"/>
        <v>0</v>
      </c>
      <c r="AG494" s="87">
        <v>1</v>
      </c>
      <c r="AH494" s="87">
        <v>5760000</v>
      </c>
      <c r="AI494" s="140">
        <v>45397</v>
      </c>
      <c r="AJ494" s="88">
        <v>0</v>
      </c>
      <c r="AK494" s="92" t="s">
        <v>74</v>
      </c>
      <c r="AL494" s="92" t="s">
        <v>74</v>
      </c>
      <c r="AM494" s="54">
        <f t="shared" si="37"/>
        <v>0</v>
      </c>
      <c r="AN494" s="54">
        <f>+K494+AC494-AH494</f>
        <v>5130000</v>
      </c>
      <c r="AO494" s="88" t="s">
        <v>66</v>
      </c>
      <c r="AP494" s="43">
        <v>10890000</v>
      </c>
      <c r="AQ494" s="88" t="s">
        <v>85</v>
      </c>
      <c r="AR494" s="87">
        <v>0</v>
      </c>
      <c r="AS494" s="96" t="s">
        <v>74</v>
      </c>
      <c r="AT494" s="282">
        <v>5130000</v>
      </c>
      <c r="AU494" s="98">
        <f t="shared" si="38"/>
        <v>0</v>
      </c>
      <c r="AV494" s="241">
        <f t="shared" si="39"/>
        <v>1</v>
      </c>
      <c r="AW494" s="140" t="s">
        <v>74</v>
      </c>
      <c r="AX494" s="88" t="s">
        <v>1097</v>
      </c>
      <c r="AY494" s="43" t="s">
        <v>4954</v>
      </c>
      <c r="AZ494" s="85" t="s">
        <v>66</v>
      </c>
      <c r="BA494" s="85" t="s">
        <v>66</v>
      </c>
    </row>
    <row r="495" spans="2:53" x14ac:dyDescent="0.25">
      <c r="B495" s="85">
        <v>2024</v>
      </c>
      <c r="C495" s="85">
        <v>891780111</v>
      </c>
      <c r="D495" s="86" t="s">
        <v>64</v>
      </c>
      <c r="E495" s="44" t="s">
        <v>4953</v>
      </c>
      <c r="F495" s="54" t="s">
        <v>4952</v>
      </c>
      <c r="G495" s="196">
        <v>0</v>
      </c>
      <c r="H495" s="88" t="s">
        <v>72</v>
      </c>
      <c r="I495" s="86" t="s">
        <v>65</v>
      </c>
      <c r="J495" s="43" t="s">
        <v>4951</v>
      </c>
      <c r="K495" s="43">
        <v>10890000</v>
      </c>
      <c r="L495" s="85" t="s">
        <v>67</v>
      </c>
      <c r="M495" s="43" t="s">
        <v>4950</v>
      </c>
      <c r="N495" s="43">
        <v>1065632898</v>
      </c>
      <c r="O495" s="91">
        <v>13</v>
      </c>
      <c r="P495" s="140">
        <v>45302</v>
      </c>
      <c r="Q495" s="87">
        <v>4518689382</v>
      </c>
      <c r="R495" s="284">
        <v>45337</v>
      </c>
      <c r="S495" s="43">
        <v>10890000</v>
      </c>
      <c r="T495" s="88" t="s">
        <v>203</v>
      </c>
      <c r="U495" s="43">
        <v>57461216</v>
      </c>
      <c r="V495" s="43" t="s">
        <v>1733</v>
      </c>
      <c r="W495" s="284">
        <v>45337</v>
      </c>
      <c r="X495" s="284">
        <v>45337</v>
      </c>
      <c r="Y495" s="94" t="s">
        <v>74</v>
      </c>
      <c r="Z495" s="138">
        <v>45457</v>
      </c>
      <c r="AA495" s="54">
        <f t="shared" si="35"/>
        <v>120</v>
      </c>
      <c r="AB495" s="87">
        <v>0</v>
      </c>
      <c r="AC495" s="286">
        <v>0</v>
      </c>
      <c r="AD495" s="87">
        <v>0</v>
      </c>
      <c r="AE495" s="140" t="s">
        <v>74</v>
      </c>
      <c r="AF495" s="54">
        <f t="shared" si="36"/>
        <v>0</v>
      </c>
      <c r="AG495" s="87">
        <v>0</v>
      </c>
      <c r="AH495" s="87">
        <v>0</v>
      </c>
      <c r="AI495" s="140" t="s">
        <v>74</v>
      </c>
      <c r="AJ495" s="88">
        <v>0</v>
      </c>
      <c r="AK495" s="92" t="s">
        <v>74</v>
      </c>
      <c r="AL495" s="92" t="s">
        <v>74</v>
      </c>
      <c r="AM495" s="54">
        <f t="shared" si="37"/>
        <v>0</v>
      </c>
      <c r="AN495" s="54">
        <f>+K495+AC495-AH495</f>
        <v>10890000</v>
      </c>
      <c r="AO495" s="88" t="s">
        <v>66</v>
      </c>
      <c r="AP495" s="43">
        <v>10890000</v>
      </c>
      <c r="AQ495" s="88" t="s">
        <v>85</v>
      </c>
      <c r="AR495" s="87">
        <v>0</v>
      </c>
      <c r="AS495" s="96" t="s">
        <v>74</v>
      </c>
      <c r="AT495" s="282">
        <v>6840000</v>
      </c>
      <c r="AU495" s="98">
        <f t="shared" si="38"/>
        <v>4050000</v>
      </c>
      <c r="AV495" s="241">
        <f t="shared" si="39"/>
        <v>0.62809917355371903</v>
      </c>
      <c r="AW495" s="140" t="s">
        <v>74</v>
      </c>
      <c r="AX495" s="88" t="s">
        <v>86</v>
      </c>
      <c r="AY495" s="43" t="s">
        <v>4949</v>
      </c>
      <c r="AZ495" s="85" t="s">
        <v>66</v>
      </c>
      <c r="BA495" s="85" t="s">
        <v>66</v>
      </c>
    </row>
    <row r="496" spans="2:53" x14ac:dyDescent="0.25">
      <c r="B496" s="85">
        <v>2024</v>
      </c>
      <c r="C496" s="85">
        <v>891780111</v>
      </c>
      <c r="D496" s="86" t="s">
        <v>64</v>
      </c>
      <c r="E496" s="44" t="s">
        <v>4948</v>
      </c>
      <c r="F496" s="54" t="s">
        <v>4947</v>
      </c>
      <c r="G496" s="196">
        <v>0</v>
      </c>
      <c r="H496" s="88" t="s">
        <v>72</v>
      </c>
      <c r="I496" s="86" t="s">
        <v>65</v>
      </c>
      <c r="J496" s="43" t="s">
        <v>4946</v>
      </c>
      <c r="K496" s="43">
        <v>11167000</v>
      </c>
      <c r="L496" s="85" t="s">
        <v>67</v>
      </c>
      <c r="M496" s="43" t="s">
        <v>4945</v>
      </c>
      <c r="N496" s="43">
        <v>1007642968</v>
      </c>
      <c r="O496" s="91">
        <v>14</v>
      </c>
      <c r="P496" s="284">
        <v>45302</v>
      </c>
      <c r="Q496" s="43">
        <v>2126349000</v>
      </c>
      <c r="R496" s="284">
        <v>45337</v>
      </c>
      <c r="S496" s="43">
        <v>11167000</v>
      </c>
      <c r="T496" s="88" t="s">
        <v>203</v>
      </c>
      <c r="U496" s="43">
        <v>36557666</v>
      </c>
      <c r="V496" s="43" t="s">
        <v>2345</v>
      </c>
      <c r="W496" s="284">
        <v>45337</v>
      </c>
      <c r="X496" s="284">
        <v>45337</v>
      </c>
      <c r="Y496" s="94" t="s">
        <v>74</v>
      </c>
      <c r="Z496" s="138">
        <v>45457</v>
      </c>
      <c r="AA496" s="54">
        <f t="shared" si="35"/>
        <v>120</v>
      </c>
      <c r="AB496" s="87">
        <v>0</v>
      </c>
      <c r="AC496" s="286">
        <v>0</v>
      </c>
      <c r="AD496" s="87">
        <v>0</v>
      </c>
      <c r="AE496" s="140" t="s">
        <v>74</v>
      </c>
      <c r="AF496" s="54">
        <f t="shared" si="36"/>
        <v>0</v>
      </c>
      <c r="AG496" s="87">
        <v>0</v>
      </c>
      <c r="AH496" s="87">
        <v>0</v>
      </c>
      <c r="AI496" s="140" t="s">
        <v>74</v>
      </c>
      <c r="AJ496" s="88">
        <v>0</v>
      </c>
      <c r="AK496" s="92" t="s">
        <v>74</v>
      </c>
      <c r="AL496" s="92" t="s">
        <v>74</v>
      </c>
      <c r="AM496" s="54">
        <f t="shared" si="37"/>
        <v>0</v>
      </c>
      <c r="AN496" s="54">
        <f>+K496+AC496-AH496</f>
        <v>11167000</v>
      </c>
      <c r="AO496" s="88" t="s">
        <v>66</v>
      </c>
      <c r="AP496" s="43">
        <v>11167000</v>
      </c>
      <c r="AQ496" s="88" t="s">
        <v>85</v>
      </c>
      <c r="AR496" s="87">
        <v>0</v>
      </c>
      <c r="AS496" s="96" t="s">
        <v>74</v>
      </c>
      <c r="AT496" s="282">
        <v>2500000</v>
      </c>
      <c r="AU496" s="98">
        <f t="shared" si="38"/>
        <v>8667000</v>
      </c>
      <c r="AV496" s="241">
        <f t="shared" si="39"/>
        <v>0.22387391421151606</v>
      </c>
      <c r="AW496" s="140" t="s">
        <v>74</v>
      </c>
      <c r="AX496" s="88" t="s">
        <v>86</v>
      </c>
      <c r="AY496" s="43" t="s">
        <v>4944</v>
      </c>
      <c r="AZ496" s="85" t="s">
        <v>66</v>
      </c>
      <c r="BA496" s="85" t="s">
        <v>66</v>
      </c>
    </row>
    <row r="497" spans="2:53" x14ac:dyDescent="0.25">
      <c r="B497" s="85">
        <v>2024</v>
      </c>
      <c r="C497" s="85">
        <v>891780111</v>
      </c>
      <c r="D497" s="86" t="s">
        <v>64</v>
      </c>
      <c r="E497" s="44" t="s">
        <v>4943</v>
      </c>
      <c r="F497" s="54" t="s">
        <v>4942</v>
      </c>
      <c r="G497" s="196">
        <v>0</v>
      </c>
      <c r="H497" s="88" t="s">
        <v>72</v>
      </c>
      <c r="I497" s="86" t="s">
        <v>65</v>
      </c>
      <c r="J497" s="43" t="s">
        <v>4941</v>
      </c>
      <c r="K497" s="43">
        <v>14740000</v>
      </c>
      <c r="L497" s="85" t="s">
        <v>67</v>
      </c>
      <c r="M497" s="43" t="s">
        <v>4940</v>
      </c>
      <c r="N497" s="43">
        <v>1082848177</v>
      </c>
      <c r="O497" s="91">
        <v>14</v>
      </c>
      <c r="P497" s="284">
        <v>45302</v>
      </c>
      <c r="Q497" s="43">
        <v>2126349000</v>
      </c>
      <c r="R497" s="284">
        <v>45337</v>
      </c>
      <c r="S497" s="43">
        <v>14740000</v>
      </c>
      <c r="T497" s="88" t="s">
        <v>203</v>
      </c>
      <c r="U497" s="43">
        <v>85152695</v>
      </c>
      <c r="V497" s="43" t="s">
        <v>4147</v>
      </c>
      <c r="W497" s="284">
        <v>45337</v>
      </c>
      <c r="X497" s="284">
        <v>45337</v>
      </c>
      <c r="Y497" s="94" t="s">
        <v>74</v>
      </c>
      <c r="Z497" s="138">
        <v>45457</v>
      </c>
      <c r="AA497" s="54">
        <f t="shared" si="35"/>
        <v>120</v>
      </c>
      <c r="AB497" s="87">
        <v>0</v>
      </c>
      <c r="AC497" s="286">
        <v>0</v>
      </c>
      <c r="AD497" s="87">
        <v>0</v>
      </c>
      <c r="AE497" s="140" t="s">
        <v>74</v>
      </c>
      <c r="AF497" s="54">
        <f t="shared" si="36"/>
        <v>0</v>
      </c>
      <c r="AG497" s="87">
        <v>0</v>
      </c>
      <c r="AH497" s="87">
        <v>0</v>
      </c>
      <c r="AI497" s="140" t="s">
        <v>74</v>
      </c>
      <c r="AJ497" s="88">
        <v>0</v>
      </c>
      <c r="AK497" s="92" t="s">
        <v>74</v>
      </c>
      <c r="AL497" s="92" t="s">
        <v>74</v>
      </c>
      <c r="AM497" s="54">
        <f t="shared" si="37"/>
        <v>0</v>
      </c>
      <c r="AN497" s="54">
        <f>+K497+AC497-AH497</f>
        <v>14740000</v>
      </c>
      <c r="AO497" s="88" t="s">
        <v>66</v>
      </c>
      <c r="AP497" s="43">
        <v>14740000</v>
      </c>
      <c r="AQ497" s="88" t="s">
        <v>85</v>
      </c>
      <c r="AR497" s="87">
        <v>0</v>
      </c>
      <c r="AS497" s="96" t="s">
        <v>74</v>
      </c>
      <c r="AT497" s="282">
        <v>9900000</v>
      </c>
      <c r="AU497" s="98">
        <f t="shared" si="38"/>
        <v>4840000</v>
      </c>
      <c r="AV497" s="241">
        <f t="shared" si="39"/>
        <v>0.67164179104477617</v>
      </c>
      <c r="AW497" s="140" t="s">
        <v>74</v>
      </c>
      <c r="AX497" s="88" t="s">
        <v>86</v>
      </c>
      <c r="AY497" s="43" t="s">
        <v>4939</v>
      </c>
      <c r="AZ497" s="85" t="s">
        <v>66</v>
      </c>
      <c r="BA497" s="85" t="s">
        <v>66</v>
      </c>
    </row>
    <row r="498" spans="2:53" x14ac:dyDescent="0.25">
      <c r="B498" s="85">
        <v>2024</v>
      </c>
      <c r="C498" s="85">
        <v>891780111</v>
      </c>
      <c r="D498" s="86" t="s">
        <v>64</v>
      </c>
      <c r="E498" s="44" t="s">
        <v>4938</v>
      </c>
      <c r="F498" s="54" t="s">
        <v>4937</v>
      </c>
      <c r="G498" s="196">
        <v>0</v>
      </c>
      <c r="H498" s="88" t="s">
        <v>72</v>
      </c>
      <c r="I498" s="86" t="s">
        <v>65</v>
      </c>
      <c r="J498" s="43" t="s">
        <v>4932</v>
      </c>
      <c r="K498" s="43">
        <v>12100000</v>
      </c>
      <c r="L498" s="85" t="s">
        <v>67</v>
      </c>
      <c r="M498" s="43" t="s">
        <v>4936</v>
      </c>
      <c r="N498" s="43">
        <v>1082953501</v>
      </c>
      <c r="O498" s="91">
        <v>13</v>
      </c>
      <c r="P498" s="140">
        <v>45302</v>
      </c>
      <c r="Q498" s="87">
        <v>4518689382</v>
      </c>
      <c r="R498" s="284">
        <v>45337</v>
      </c>
      <c r="S498" s="43">
        <v>12100000</v>
      </c>
      <c r="T498" s="88" t="s">
        <v>203</v>
      </c>
      <c r="U498" s="43">
        <v>30766322</v>
      </c>
      <c r="V498" s="43" t="s">
        <v>4930</v>
      </c>
      <c r="W498" s="284">
        <v>45337</v>
      </c>
      <c r="X498" s="284">
        <v>45337</v>
      </c>
      <c r="Y498" s="94" t="s">
        <v>74</v>
      </c>
      <c r="Z498" s="138">
        <v>45457</v>
      </c>
      <c r="AA498" s="54">
        <f t="shared" si="35"/>
        <v>120</v>
      </c>
      <c r="AB498" s="87">
        <v>0</v>
      </c>
      <c r="AC498" s="286">
        <v>0</v>
      </c>
      <c r="AD498" s="87">
        <v>0</v>
      </c>
      <c r="AE498" s="140" t="s">
        <v>74</v>
      </c>
      <c r="AF498" s="54">
        <f t="shared" si="36"/>
        <v>0</v>
      </c>
      <c r="AG498" s="87">
        <v>0</v>
      </c>
      <c r="AH498" s="87">
        <v>0</v>
      </c>
      <c r="AI498" s="140" t="s">
        <v>74</v>
      </c>
      <c r="AJ498" s="88">
        <v>0</v>
      </c>
      <c r="AK498" s="92" t="s">
        <v>74</v>
      </c>
      <c r="AL498" s="92" t="s">
        <v>74</v>
      </c>
      <c r="AM498" s="54">
        <f t="shared" si="37"/>
        <v>0</v>
      </c>
      <c r="AN498" s="54">
        <f>+K498+AC498-AH498</f>
        <v>12100000</v>
      </c>
      <c r="AO498" s="88" t="s">
        <v>66</v>
      </c>
      <c r="AP498" s="43">
        <v>12100000</v>
      </c>
      <c r="AQ498" s="88" t="s">
        <v>85</v>
      </c>
      <c r="AR498" s="87">
        <v>0</v>
      </c>
      <c r="AS498" s="96" t="s">
        <v>74</v>
      </c>
      <c r="AT498" s="282">
        <v>4600000</v>
      </c>
      <c r="AU498" s="98">
        <f t="shared" si="38"/>
        <v>7500000</v>
      </c>
      <c r="AV498" s="241">
        <f t="shared" si="39"/>
        <v>0.38016528925619836</v>
      </c>
      <c r="AW498" s="140" t="s">
        <v>74</v>
      </c>
      <c r="AX498" s="88" t="s">
        <v>86</v>
      </c>
      <c r="AY498" s="43" t="s">
        <v>4935</v>
      </c>
      <c r="AZ498" s="85" t="s">
        <v>66</v>
      </c>
      <c r="BA498" s="85" t="s">
        <v>66</v>
      </c>
    </row>
    <row r="499" spans="2:53" x14ac:dyDescent="0.25">
      <c r="B499" s="85">
        <v>2024</v>
      </c>
      <c r="C499" s="85">
        <v>891780111</v>
      </c>
      <c r="D499" s="86" t="s">
        <v>64</v>
      </c>
      <c r="E499" s="44" t="s">
        <v>4934</v>
      </c>
      <c r="F499" s="54" t="s">
        <v>4933</v>
      </c>
      <c r="G499" s="196">
        <v>0</v>
      </c>
      <c r="H499" s="88" t="s">
        <v>72</v>
      </c>
      <c r="I499" s="86" t="s">
        <v>65</v>
      </c>
      <c r="J499" s="43" t="s">
        <v>4932</v>
      </c>
      <c r="K499" s="43">
        <v>12100000</v>
      </c>
      <c r="L499" s="85" t="s">
        <v>67</v>
      </c>
      <c r="M499" s="43" t="s">
        <v>4931</v>
      </c>
      <c r="N499" s="43">
        <v>1082854051</v>
      </c>
      <c r="O499" s="91">
        <v>13</v>
      </c>
      <c r="P499" s="140">
        <v>45302</v>
      </c>
      <c r="Q499" s="87">
        <v>4518689382</v>
      </c>
      <c r="R499" s="284">
        <v>45337</v>
      </c>
      <c r="S499" s="43">
        <v>12100000</v>
      </c>
      <c r="T499" s="88" t="s">
        <v>203</v>
      </c>
      <c r="U499" s="43">
        <v>30766322</v>
      </c>
      <c r="V499" s="43" t="s">
        <v>4930</v>
      </c>
      <c r="W499" s="284">
        <v>45337</v>
      </c>
      <c r="X499" s="284">
        <v>45337</v>
      </c>
      <c r="Y499" s="94" t="s">
        <v>74</v>
      </c>
      <c r="Z499" s="138">
        <v>45457</v>
      </c>
      <c r="AA499" s="54">
        <f t="shared" si="35"/>
        <v>120</v>
      </c>
      <c r="AB499" s="87">
        <v>0</v>
      </c>
      <c r="AC499" s="286">
        <v>0</v>
      </c>
      <c r="AD499" s="87">
        <v>0</v>
      </c>
      <c r="AE499" s="140" t="s">
        <v>74</v>
      </c>
      <c r="AF499" s="54">
        <f t="shared" si="36"/>
        <v>0</v>
      </c>
      <c r="AG499" s="87">
        <v>0</v>
      </c>
      <c r="AH499" s="87">
        <v>0</v>
      </c>
      <c r="AI499" s="140" t="s">
        <v>74</v>
      </c>
      <c r="AJ499" s="88">
        <v>0</v>
      </c>
      <c r="AK499" s="92" t="s">
        <v>74</v>
      </c>
      <c r="AL499" s="92" t="s">
        <v>74</v>
      </c>
      <c r="AM499" s="54">
        <f t="shared" si="37"/>
        <v>0</v>
      </c>
      <c r="AN499" s="54">
        <f>+K499+AC499-AH499</f>
        <v>12100000</v>
      </c>
      <c r="AO499" s="88" t="s">
        <v>66</v>
      </c>
      <c r="AP499" s="43">
        <v>12100000</v>
      </c>
      <c r="AQ499" s="88" t="s">
        <v>85</v>
      </c>
      <c r="AR499" s="87">
        <v>0</v>
      </c>
      <c r="AS499" s="96" t="s">
        <v>74</v>
      </c>
      <c r="AT499" s="282">
        <v>7600000</v>
      </c>
      <c r="AU499" s="98">
        <f t="shared" si="38"/>
        <v>4500000</v>
      </c>
      <c r="AV499" s="241">
        <f t="shared" si="39"/>
        <v>0.62809917355371903</v>
      </c>
      <c r="AW499" s="140" t="s">
        <v>74</v>
      </c>
      <c r="AX499" s="88" t="s">
        <v>86</v>
      </c>
      <c r="AY499" s="43" t="s">
        <v>4929</v>
      </c>
      <c r="AZ499" s="85" t="s">
        <v>66</v>
      </c>
      <c r="BA499" s="85" t="s">
        <v>66</v>
      </c>
    </row>
    <row r="500" spans="2:53" x14ac:dyDescent="0.25">
      <c r="B500" s="85">
        <v>2024</v>
      </c>
      <c r="C500" s="85">
        <v>891780111</v>
      </c>
      <c r="D500" s="86" t="s">
        <v>64</v>
      </c>
      <c r="E500" s="44" t="s">
        <v>4928</v>
      </c>
      <c r="F500" s="54" t="s">
        <v>4927</v>
      </c>
      <c r="G500" s="196">
        <v>0</v>
      </c>
      <c r="H500" s="88" t="s">
        <v>72</v>
      </c>
      <c r="I500" s="86" t="s">
        <v>65</v>
      </c>
      <c r="J500" s="43" t="s">
        <v>4881</v>
      </c>
      <c r="K500" s="43">
        <v>8400000</v>
      </c>
      <c r="L500" s="85" t="s">
        <v>67</v>
      </c>
      <c r="M500" s="43" t="s">
        <v>4926</v>
      </c>
      <c r="N500" s="43">
        <v>1082958463</v>
      </c>
      <c r="O500" s="91">
        <v>14</v>
      </c>
      <c r="P500" s="284">
        <v>45302</v>
      </c>
      <c r="Q500" s="43">
        <v>2126349000</v>
      </c>
      <c r="R500" s="284">
        <v>45337</v>
      </c>
      <c r="S500" s="43">
        <v>8400000</v>
      </c>
      <c r="T500" s="88" t="s">
        <v>203</v>
      </c>
      <c r="U500" s="43">
        <v>7601831</v>
      </c>
      <c r="V500" s="43" t="s">
        <v>4355</v>
      </c>
      <c r="W500" s="284">
        <v>45337</v>
      </c>
      <c r="X500" s="284">
        <v>45337</v>
      </c>
      <c r="Y500" s="94" t="s">
        <v>74</v>
      </c>
      <c r="Z500" s="138">
        <v>45457</v>
      </c>
      <c r="AA500" s="54">
        <f t="shared" si="35"/>
        <v>120</v>
      </c>
      <c r="AB500" s="87">
        <v>0</v>
      </c>
      <c r="AC500" s="286">
        <v>0</v>
      </c>
      <c r="AD500" s="87">
        <v>0</v>
      </c>
      <c r="AE500" s="140" t="s">
        <v>74</v>
      </c>
      <c r="AF500" s="54">
        <f t="shared" si="36"/>
        <v>0</v>
      </c>
      <c r="AG500" s="87">
        <v>0</v>
      </c>
      <c r="AH500" s="87">
        <v>0</v>
      </c>
      <c r="AI500" s="140" t="s">
        <v>74</v>
      </c>
      <c r="AJ500" s="88">
        <v>0</v>
      </c>
      <c r="AK500" s="92" t="s">
        <v>74</v>
      </c>
      <c r="AL500" s="92" t="s">
        <v>74</v>
      </c>
      <c r="AM500" s="54">
        <f t="shared" si="37"/>
        <v>0</v>
      </c>
      <c r="AN500" s="54">
        <f>+K500+AC500-AH500</f>
        <v>8400000</v>
      </c>
      <c r="AO500" s="88" t="s">
        <v>66</v>
      </c>
      <c r="AP500" s="43">
        <v>8400000</v>
      </c>
      <c r="AQ500" s="88" t="s">
        <v>85</v>
      </c>
      <c r="AR500" s="87">
        <v>0</v>
      </c>
      <c r="AS500" s="96" t="s">
        <v>74</v>
      </c>
      <c r="AT500" s="282">
        <v>5390000</v>
      </c>
      <c r="AU500" s="98">
        <f t="shared" si="38"/>
        <v>3010000</v>
      </c>
      <c r="AV500" s="241">
        <f t="shared" si="39"/>
        <v>0.64166666666666672</v>
      </c>
      <c r="AW500" s="140" t="s">
        <v>74</v>
      </c>
      <c r="AX500" s="88" t="s">
        <v>86</v>
      </c>
      <c r="AY500" s="43" t="s">
        <v>4925</v>
      </c>
      <c r="AZ500" s="85" t="s">
        <v>66</v>
      </c>
      <c r="BA500" s="85" t="s">
        <v>66</v>
      </c>
    </row>
    <row r="501" spans="2:53" x14ac:dyDescent="0.25">
      <c r="B501" s="85">
        <v>2024</v>
      </c>
      <c r="C501" s="85">
        <v>891780111</v>
      </c>
      <c r="D501" s="86" t="s">
        <v>64</v>
      </c>
      <c r="E501" s="44" t="s">
        <v>4924</v>
      </c>
      <c r="F501" s="54" t="s">
        <v>4923</v>
      </c>
      <c r="G501" s="196">
        <v>0</v>
      </c>
      <c r="H501" s="88" t="s">
        <v>72</v>
      </c>
      <c r="I501" s="86" t="s">
        <v>2705</v>
      </c>
      <c r="J501" s="43" t="s">
        <v>4922</v>
      </c>
      <c r="K501" s="43">
        <v>11132000</v>
      </c>
      <c r="L501" s="85" t="s">
        <v>67</v>
      </c>
      <c r="M501" s="43" t="s">
        <v>4921</v>
      </c>
      <c r="N501" s="43">
        <v>57296345</v>
      </c>
      <c r="O501" s="43">
        <v>93</v>
      </c>
      <c r="P501" s="284">
        <v>45309</v>
      </c>
      <c r="Q501" s="43">
        <v>14300000</v>
      </c>
      <c r="R501" s="284">
        <v>45337</v>
      </c>
      <c r="S501" s="43">
        <v>11132000</v>
      </c>
      <c r="T501" s="88" t="s">
        <v>203</v>
      </c>
      <c r="U501" s="43">
        <v>57461216</v>
      </c>
      <c r="V501" s="43" t="s">
        <v>1733</v>
      </c>
      <c r="W501" s="284">
        <v>45337</v>
      </c>
      <c r="X501" s="284">
        <v>45337</v>
      </c>
      <c r="Y501" s="94" t="s">
        <v>74</v>
      </c>
      <c r="Z501" s="138">
        <v>45457</v>
      </c>
      <c r="AA501" s="54">
        <f t="shared" si="35"/>
        <v>120</v>
      </c>
      <c r="AB501" s="87">
        <v>0</v>
      </c>
      <c r="AC501" s="286">
        <v>0</v>
      </c>
      <c r="AD501" s="87">
        <v>0</v>
      </c>
      <c r="AE501" s="140" t="s">
        <v>74</v>
      </c>
      <c r="AF501" s="54">
        <f t="shared" si="36"/>
        <v>0</v>
      </c>
      <c r="AG501" s="87">
        <v>0</v>
      </c>
      <c r="AH501" s="87">
        <v>0</v>
      </c>
      <c r="AI501" s="140" t="s">
        <v>74</v>
      </c>
      <c r="AJ501" s="88">
        <v>0</v>
      </c>
      <c r="AK501" s="92" t="s">
        <v>74</v>
      </c>
      <c r="AL501" s="92" t="s">
        <v>74</v>
      </c>
      <c r="AM501" s="54">
        <f t="shared" si="37"/>
        <v>0</v>
      </c>
      <c r="AN501" s="54">
        <f>+K501+AC501-AH501</f>
        <v>11132000</v>
      </c>
      <c r="AO501" s="88" t="s">
        <v>66</v>
      </c>
      <c r="AP501" s="43">
        <v>11132000</v>
      </c>
      <c r="AQ501" s="88" t="s">
        <v>85</v>
      </c>
      <c r="AR501" s="87">
        <v>0</v>
      </c>
      <c r="AS501" s="96" t="s">
        <v>74</v>
      </c>
      <c r="AT501" s="282">
        <v>6992000</v>
      </c>
      <c r="AU501" s="98">
        <f t="shared" si="38"/>
        <v>4140000</v>
      </c>
      <c r="AV501" s="241">
        <f t="shared" si="39"/>
        <v>0.62809917355371903</v>
      </c>
      <c r="AW501" s="140" t="s">
        <v>74</v>
      </c>
      <c r="AX501" s="88" t="s">
        <v>86</v>
      </c>
      <c r="AY501" s="43" t="s">
        <v>4920</v>
      </c>
      <c r="AZ501" s="85" t="s">
        <v>66</v>
      </c>
      <c r="BA501" s="85" t="s">
        <v>66</v>
      </c>
    </row>
    <row r="502" spans="2:53" x14ac:dyDescent="0.25">
      <c r="B502" s="85">
        <v>2024</v>
      </c>
      <c r="C502" s="85">
        <v>891780111</v>
      </c>
      <c r="D502" s="86" t="s">
        <v>64</v>
      </c>
      <c r="E502" s="44" t="s">
        <v>4919</v>
      </c>
      <c r="F502" s="54" t="s">
        <v>4918</v>
      </c>
      <c r="G502" s="196">
        <v>0</v>
      </c>
      <c r="H502" s="88" t="s">
        <v>72</v>
      </c>
      <c r="I502" s="86" t="s">
        <v>65</v>
      </c>
      <c r="J502" s="43" t="s">
        <v>4917</v>
      </c>
      <c r="K502" s="43">
        <v>10000000</v>
      </c>
      <c r="L502" s="85" t="s">
        <v>67</v>
      </c>
      <c r="M502" s="43" t="s">
        <v>4916</v>
      </c>
      <c r="N502" s="43">
        <v>1083553307</v>
      </c>
      <c r="O502" s="91">
        <v>13</v>
      </c>
      <c r="P502" s="140">
        <v>45302</v>
      </c>
      <c r="Q502" s="87">
        <v>4518689382</v>
      </c>
      <c r="R502" s="284">
        <v>45337</v>
      </c>
      <c r="S502" s="43">
        <v>10000000</v>
      </c>
      <c r="T502" s="88" t="s">
        <v>203</v>
      </c>
      <c r="U502" s="43">
        <v>12548945</v>
      </c>
      <c r="V502" s="43" t="s">
        <v>4915</v>
      </c>
      <c r="W502" s="284">
        <v>45337</v>
      </c>
      <c r="X502" s="284">
        <v>45337</v>
      </c>
      <c r="Y502" s="94" t="s">
        <v>74</v>
      </c>
      <c r="Z502" s="284">
        <v>45412</v>
      </c>
      <c r="AA502" s="54">
        <f t="shared" si="35"/>
        <v>75</v>
      </c>
      <c r="AB502" s="87">
        <v>0</v>
      </c>
      <c r="AC502" s="286">
        <v>0</v>
      </c>
      <c r="AD502" s="87">
        <v>0</v>
      </c>
      <c r="AE502" s="140" t="s">
        <v>74</v>
      </c>
      <c r="AF502" s="54">
        <f t="shared" si="36"/>
        <v>0</v>
      </c>
      <c r="AG502" s="87">
        <v>0</v>
      </c>
      <c r="AH502" s="87">
        <v>0</v>
      </c>
      <c r="AI502" s="140" t="s">
        <v>74</v>
      </c>
      <c r="AJ502" s="88">
        <v>0</v>
      </c>
      <c r="AK502" s="92" t="s">
        <v>74</v>
      </c>
      <c r="AL502" s="92" t="s">
        <v>74</v>
      </c>
      <c r="AM502" s="54">
        <f t="shared" si="37"/>
        <v>0</v>
      </c>
      <c r="AN502" s="54">
        <f>+K502+AC502-AH502</f>
        <v>10000000</v>
      </c>
      <c r="AO502" s="88" t="s">
        <v>66</v>
      </c>
      <c r="AP502" s="43">
        <v>10000000</v>
      </c>
      <c r="AQ502" s="88" t="s">
        <v>85</v>
      </c>
      <c r="AR502" s="87">
        <v>0</v>
      </c>
      <c r="AS502" s="96" t="s">
        <v>74</v>
      </c>
      <c r="AT502" s="282">
        <v>10000000</v>
      </c>
      <c r="AU502" s="98">
        <f t="shared" si="38"/>
        <v>0</v>
      </c>
      <c r="AV502" s="241">
        <f t="shared" si="39"/>
        <v>1</v>
      </c>
      <c r="AW502" s="140" t="s">
        <v>74</v>
      </c>
      <c r="AX502" s="88" t="s">
        <v>156</v>
      </c>
      <c r="AY502" s="43" t="s">
        <v>4914</v>
      </c>
      <c r="AZ502" s="85" t="s">
        <v>66</v>
      </c>
      <c r="BA502" s="85" t="s">
        <v>66</v>
      </c>
    </row>
    <row r="503" spans="2:53" x14ac:dyDescent="0.25">
      <c r="B503" s="85">
        <v>2024</v>
      </c>
      <c r="C503" s="85">
        <v>891780111</v>
      </c>
      <c r="D503" s="86" t="s">
        <v>64</v>
      </c>
      <c r="E503" s="44" t="s">
        <v>4913</v>
      </c>
      <c r="F503" s="54" t="s">
        <v>4912</v>
      </c>
      <c r="G503" s="196">
        <v>0</v>
      </c>
      <c r="H503" s="88" t="s">
        <v>72</v>
      </c>
      <c r="I503" s="86" t="s">
        <v>65</v>
      </c>
      <c r="J503" s="43" t="s">
        <v>4911</v>
      </c>
      <c r="K503" s="43">
        <v>20100000</v>
      </c>
      <c r="L503" s="85" t="s">
        <v>67</v>
      </c>
      <c r="M503" s="43" t="s">
        <v>4910</v>
      </c>
      <c r="N503" s="43">
        <v>1083030654</v>
      </c>
      <c r="O503" s="91">
        <v>13</v>
      </c>
      <c r="P503" s="140">
        <v>45302</v>
      </c>
      <c r="Q503" s="87">
        <v>4518689382</v>
      </c>
      <c r="R503" s="284">
        <v>45337</v>
      </c>
      <c r="S503" s="43">
        <v>20100000</v>
      </c>
      <c r="T503" s="88" t="s">
        <v>203</v>
      </c>
      <c r="U503" s="43">
        <v>1082964146</v>
      </c>
      <c r="V503" s="43" t="s">
        <v>4056</v>
      </c>
      <c r="W503" s="284">
        <v>45337</v>
      </c>
      <c r="X503" s="284">
        <v>45337</v>
      </c>
      <c r="Y503" s="94" t="s">
        <v>74</v>
      </c>
      <c r="Z503" s="138">
        <v>45457</v>
      </c>
      <c r="AA503" s="54">
        <f t="shared" si="35"/>
        <v>120</v>
      </c>
      <c r="AB503" s="87">
        <v>0</v>
      </c>
      <c r="AC503" s="286">
        <v>0</v>
      </c>
      <c r="AD503" s="87">
        <v>0</v>
      </c>
      <c r="AE503" s="140" t="s">
        <v>74</v>
      </c>
      <c r="AF503" s="54">
        <f t="shared" si="36"/>
        <v>0</v>
      </c>
      <c r="AG503" s="87">
        <v>0</v>
      </c>
      <c r="AH503" s="87">
        <v>0</v>
      </c>
      <c r="AI503" s="140" t="s">
        <v>74</v>
      </c>
      <c r="AJ503" s="88">
        <v>0</v>
      </c>
      <c r="AK503" s="92" t="s">
        <v>74</v>
      </c>
      <c r="AL503" s="92" t="s">
        <v>74</v>
      </c>
      <c r="AM503" s="54">
        <f t="shared" si="37"/>
        <v>0</v>
      </c>
      <c r="AN503" s="54">
        <f>+K503+AC503-AH503</f>
        <v>20100000</v>
      </c>
      <c r="AO503" s="88" t="s">
        <v>66</v>
      </c>
      <c r="AP503" s="43">
        <v>20100000</v>
      </c>
      <c r="AQ503" s="88" t="s">
        <v>85</v>
      </c>
      <c r="AR503" s="87">
        <v>0</v>
      </c>
      <c r="AS503" s="96" t="s">
        <v>74</v>
      </c>
      <c r="AT503" s="282">
        <v>13500000</v>
      </c>
      <c r="AU503" s="98">
        <f t="shared" si="38"/>
        <v>6600000</v>
      </c>
      <c r="AV503" s="241">
        <f t="shared" si="39"/>
        <v>0.67164179104477617</v>
      </c>
      <c r="AW503" s="140" t="s">
        <v>74</v>
      </c>
      <c r="AX503" s="88" t="s">
        <v>86</v>
      </c>
      <c r="AY503" s="43" t="s">
        <v>4909</v>
      </c>
      <c r="AZ503" s="85" t="s">
        <v>66</v>
      </c>
      <c r="BA503" s="85" t="s">
        <v>66</v>
      </c>
    </row>
    <row r="504" spans="2:53" x14ac:dyDescent="0.25">
      <c r="B504" s="85">
        <v>2024</v>
      </c>
      <c r="C504" s="85">
        <v>891780111</v>
      </c>
      <c r="D504" s="86" t="s">
        <v>64</v>
      </c>
      <c r="E504" s="44" t="s">
        <v>4908</v>
      </c>
      <c r="F504" s="54" t="s">
        <v>4907</v>
      </c>
      <c r="G504" s="196">
        <v>0</v>
      </c>
      <c r="H504" s="88" t="s">
        <v>72</v>
      </c>
      <c r="I504" s="86" t="s">
        <v>65</v>
      </c>
      <c r="J504" s="43" t="s">
        <v>4906</v>
      </c>
      <c r="K504" s="43">
        <v>9380000</v>
      </c>
      <c r="L504" s="85" t="s">
        <v>67</v>
      </c>
      <c r="M504" s="43" t="s">
        <v>4905</v>
      </c>
      <c r="N504" s="43">
        <v>1082876431</v>
      </c>
      <c r="O504" s="91">
        <v>14</v>
      </c>
      <c r="P504" s="284">
        <v>45302</v>
      </c>
      <c r="Q504" s="43">
        <v>2126349000</v>
      </c>
      <c r="R504" s="284">
        <v>45337</v>
      </c>
      <c r="S504" s="43">
        <v>9380000</v>
      </c>
      <c r="T504" s="88" t="s">
        <v>203</v>
      </c>
      <c r="U504" s="43">
        <v>85450705</v>
      </c>
      <c r="V504" s="43" t="s">
        <v>4638</v>
      </c>
      <c r="W504" s="284">
        <v>45337</v>
      </c>
      <c r="X504" s="284">
        <v>45337</v>
      </c>
      <c r="Y504" s="94" t="s">
        <v>74</v>
      </c>
      <c r="Z504" s="138">
        <v>45457</v>
      </c>
      <c r="AA504" s="54">
        <f t="shared" si="35"/>
        <v>120</v>
      </c>
      <c r="AB504" s="87">
        <v>0</v>
      </c>
      <c r="AC504" s="286">
        <v>0</v>
      </c>
      <c r="AD504" s="87">
        <v>0</v>
      </c>
      <c r="AE504" s="140" t="s">
        <v>74</v>
      </c>
      <c r="AF504" s="54">
        <f t="shared" si="36"/>
        <v>0</v>
      </c>
      <c r="AG504" s="87">
        <v>0</v>
      </c>
      <c r="AH504" s="87">
        <v>0</v>
      </c>
      <c r="AI504" s="140" t="s">
        <v>74</v>
      </c>
      <c r="AJ504" s="88">
        <v>0</v>
      </c>
      <c r="AK504" s="92" t="s">
        <v>74</v>
      </c>
      <c r="AL504" s="92" t="s">
        <v>74</v>
      </c>
      <c r="AM504" s="54">
        <f t="shared" si="37"/>
        <v>0</v>
      </c>
      <c r="AN504" s="54">
        <f>+K504+AC504-AH504</f>
        <v>9380000</v>
      </c>
      <c r="AO504" s="88" t="s">
        <v>66</v>
      </c>
      <c r="AP504" s="43">
        <v>9380000</v>
      </c>
      <c r="AQ504" s="88" t="s">
        <v>85</v>
      </c>
      <c r="AR504" s="87">
        <v>0</v>
      </c>
      <c r="AS504" s="96" t="s">
        <v>74</v>
      </c>
      <c r="AT504" s="282">
        <v>6300000</v>
      </c>
      <c r="AU504" s="98">
        <f t="shared" si="38"/>
        <v>3080000</v>
      </c>
      <c r="AV504" s="241">
        <f t="shared" si="39"/>
        <v>0.67164179104477617</v>
      </c>
      <c r="AW504" s="140" t="s">
        <v>74</v>
      </c>
      <c r="AX504" s="88" t="s">
        <v>86</v>
      </c>
      <c r="AY504" s="43" t="s">
        <v>4904</v>
      </c>
      <c r="AZ504" s="85" t="s">
        <v>66</v>
      </c>
      <c r="BA504" s="85" t="s">
        <v>66</v>
      </c>
    </row>
    <row r="505" spans="2:53" x14ac:dyDescent="0.25">
      <c r="B505" s="85">
        <v>2024</v>
      </c>
      <c r="C505" s="85">
        <v>891780111</v>
      </c>
      <c r="D505" s="86" t="s">
        <v>64</v>
      </c>
      <c r="E505" s="44" t="s">
        <v>4903</v>
      </c>
      <c r="F505" s="54" t="s">
        <v>4902</v>
      </c>
      <c r="G505" s="196">
        <v>0</v>
      </c>
      <c r="H505" s="88" t="s">
        <v>72</v>
      </c>
      <c r="I505" s="86" t="s">
        <v>65</v>
      </c>
      <c r="J505" s="43" t="s">
        <v>4901</v>
      </c>
      <c r="K505" s="43">
        <v>12100000</v>
      </c>
      <c r="L505" s="85" t="s">
        <v>67</v>
      </c>
      <c r="M505" s="43" t="s">
        <v>4900</v>
      </c>
      <c r="N505" s="43">
        <v>1083003580</v>
      </c>
      <c r="O505" s="91">
        <v>13</v>
      </c>
      <c r="P505" s="140">
        <v>45302</v>
      </c>
      <c r="Q505" s="87">
        <v>4518689382</v>
      </c>
      <c r="R505" s="284">
        <v>45337</v>
      </c>
      <c r="S505" s="43">
        <v>12100000</v>
      </c>
      <c r="T505" s="88" t="s">
        <v>203</v>
      </c>
      <c r="U505" s="43">
        <v>57461216</v>
      </c>
      <c r="V505" s="43" t="s">
        <v>1733</v>
      </c>
      <c r="W505" s="284">
        <v>45337</v>
      </c>
      <c r="X505" s="284">
        <v>45337</v>
      </c>
      <c r="Y505" s="94" t="s">
        <v>74</v>
      </c>
      <c r="Z505" s="138">
        <v>45457</v>
      </c>
      <c r="AA505" s="54">
        <f t="shared" si="35"/>
        <v>120</v>
      </c>
      <c r="AB505" s="87">
        <v>0</v>
      </c>
      <c r="AC505" s="286">
        <v>0</v>
      </c>
      <c r="AD505" s="87">
        <v>0</v>
      </c>
      <c r="AE505" s="140" t="s">
        <v>74</v>
      </c>
      <c r="AF505" s="54">
        <f t="shared" si="36"/>
        <v>0</v>
      </c>
      <c r="AG505" s="87">
        <v>0</v>
      </c>
      <c r="AH505" s="87">
        <v>0</v>
      </c>
      <c r="AI505" s="140" t="s">
        <v>74</v>
      </c>
      <c r="AJ505" s="88">
        <v>0</v>
      </c>
      <c r="AK505" s="92" t="s">
        <v>74</v>
      </c>
      <c r="AL505" s="92" t="s">
        <v>74</v>
      </c>
      <c r="AM505" s="54">
        <f t="shared" si="37"/>
        <v>0</v>
      </c>
      <c r="AN505" s="54">
        <f>+K505+AC505-AH505</f>
        <v>12100000</v>
      </c>
      <c r="AO505" s="88" t="s">
        <v>66</v>
      </c>
      <c r="AP505" s="43">
        <v>12100000</v>
      </c>
      <c r="AQ505" s="88" t="s">
        <v>85</v>
      </c>
      <c r="AR505" s="87">
        <v>0</v>
      </c>
      <c r="AS505" s="96" t="s">
        <v>74</v>
      </c>
      <c r="AT505" s="282">
        <v>7600000</v>
      </c>
      <c r="AU505" s="98">
        <f t="shared" si="38"/>
        <v>4500000</v>
      </c>
      <c r="AV505" s="241">
        <f t="shared" si="39"/>
        <v>0.62809917355371903</v>
      </c>
      <c r="AW505" s="140" t="s">
        <v>74</v>
      </c>
      <c r="AX505" s="88" t="s">
        <v>86</v>
      </c>
      <c r="AY505" s="43" t="s">
        <v>4899</v>
      </c>
      <c r="AZ505" s="85" t="s">
        <v>66</v>
      </c>
      <c r="BA505" s="85" t="s">
        <v>66</v>
      </c>
    </row>
    <row r="506" spans="2:53" x14ac:dyDescent="0.25">
      <c r="B506" s="85">
        <v>2024</v>
      </c>
      <c r="C506" s="85">
        <v>891780111</v>
      </c>
      <c r="D506" s="86" t="s">
        <v>64</v>
      </c>
      <c r="E506" s="44" t="s">
        <v>4898</v>
      </c>
      <c r="F506" s="54" t="s">
        <v>4897</v>
      </c>
      <c r="G506" s="196">
        <v>0</v>
      </c>
      <c r="H506" s="88" t="s">
        <v>72</v>
      </c>
      <c r="I506" s="86" t="s">
        <v>65</v>
      </c>
      <c r="J506" s="43" t="s">
        <v>4896</v>
      </c>
      <c r="K506" s="43">
        <v>12300000</v>
      </c>
      <c r="L506" s="85" t="s">
        <v>67</v>
      </c>
      <c r="M506" s="43" t="s">
        <v>4895</v>
      </c>
      <c r="N506" s="43">
        <v>1103117987</v>
      </c>
      <c r="O506" s="91">
        <v>13</v>
      </c>
      <c r="P506" s="140">
        <v>45302</v>
      </c>
      <c r="Q506" s="87">
        <v>4518689382</v>
      </c>
      <c r="R506" s="284">
        <v>45337</v>
      </c>
      <c r="S506" s="43">
        <v>12300000</v>
      </c>
      <c r="T506" s="88" t="s">
        <v>203</v>
      </c>
      <c r="U506" s="43">
        <v>1082863147</v>
      </c>
      <c r="V506" s="43" t="s">
        <v>4623</v>
      </c>
      <c r="W506" s="284">
        <v>45337</v>
      </c>
      <c r="X506" s="284">
        <v>45337</v>
      </c>
      <c r="Y506" s="94" t="s">
        <v>74</v>
      </c>
      <c r="Z506" s="138">
        <v>45457</v>
      </c>
      <c r="AA506" s="54">
        <f t="shared" si="35"/>
        <v>120</v>
      </c>
      <c r="AB506" s="87">
        <v>0</v>
      </c>
      <c r="AC506" s="286">
        <v>0</v>
      </c>
      <c r="AD506" s="87">
        <v>0</v>
      </c>
      <c r="AE506" s="140" t="s">
        <v>74</v>
      </c>
      <c r="AF506" s="54">
        <f t="shared" si="36"/>
        <v>0</v>
      </c>
      <c r="AG506" s="87">
        <v>0</v>
      </c>
      <c r="AH506" s="87">
        <v>0</v>
      </c>
      <c r="AI506" s="140" t="s">
        <v>74</v>
      </c>
      <c r="AJ506" s="88">
        <v>0</v>
      </c>
      <c r="AK506" s="92" t="s">
        <v>74</v>
      </c>
      <c r="AL506" s="92" t="s">
        <v>74</v>
      </c>
      <c r="AM506" s="54">
        <f t="shared" si="37"/>
        <v>0</v>
      </c>
      <c r="AN506" s="54">
        <f>+K506+AC506-AH506</f>
        <v>12300000</v>
      </c>
      <c r="AO506" s="88" t="s">
        <v>66</v>
      </c>
      <c r="AP506" s="43">
        <v>12300000</v>
      </c>
      <c r="AQ506" s="88" t="s">
        <v>85</v>
      </c>
      <c r="AR506" s="87">
        <v>0</v>
      </c>
      <c r="AS506" s="96" t="s">
        <v>74</v>
      </c>
      <c r="AT506" s="282">
        <v>7800000</v>
      </c>
      <c r="AU506" s="98">
        <f t="shared" si="38"/>
        <v>4500000</v>
      </c>
      <c r="AV506" s="241">
        <f t="shared" si="39"/>
        <v>0.63414634146341464</v>
      </c>
      <c r="AW506" s="140" t="s">
        <v>74</v>
      </c>
      <c r="AX506" s="88" t="s">
        <v>86</v>
      </c>
      <c r="AY506" s="43" t="s">
        <v>4894</v>
      </c>
      <c r="AZ506" s="85" t="s">
        <v>66</v>
      </c>
      <c r="BA506" s="85" t="s">
        <v>66</v>
      </c>
    </row>
    <row r="507" spans="2:53" x14ac:dyDescent="0.25">
      <c r="B507" s="85">
        <v>2024</v>
      </c>
      <c r="C507" s="85">
        <v>891780111</v>
      </c>
      <c r="D507" s="86" t="s">
        <v>64</v>
      </c>
      <c r="E507" s="44" t="s">
        <v>4893</v>
      </c>
      <c r="F507" s="54" t="s">
        <v>4892</v>
      </c>
      <c r="G507" s="196">
        <v>0</v>
      </c>
      <c r="H507" s="88" t="s">
        <v>72</v>
      </c>
      <c r="I507" s="86" t="s">
        <v>65</v>
      </c>
      <c r="J507" s="43" t="s">
        <v>4891</v>
      </c>
      <c r="K507" s="43">
        <v>10083000</v>
      </c>
      <c r="L507" s="85" t="s">
        <v>67</v>
      </c>
      <c r="M507" s="43" t="s">
        <v>4890</v>
      </c>
      <c r="N507" s="43">
        <v>85450183</v>
      </c>
      <c r="O507" s="91">
        <v>14</v>
      </c>
      <c r="P507" s="284">
        <v>45302</v>
      </c>
      <c r="Q507" s="43">
        <v>2126349000</v>
      </c>
      <c r="R507" s="284">
        <v>45337</v>
      </c>
      <c r="S507" s="43">
        <v>10083000</v>
      </c>
      <c r="T507" s="88" t="s">
        <v>203</v>
      </c>
      <c r="U507" s="43">
        <v>57461216</v>
      </c>
      <c r="V507" s="43" t="s">
        <v>1733</v>
      </c>
      <c r="W507" s="284">
        <v>45337</v>
      </c>
      <c r="X507" s="284">
        <v>45337</v>
      </c>
      <c r="Y507" s="94" t="s">
        <v>74</v>
      </c>
      <c r="Z507" s="138">
        <v>45457</v>
      </c>
      <c r="AA507" s="54">
        <f t="shared" si="35"/>
        <v>120</v>
      </c>
      <c r="AB507" s="87">
        <v>0</v>
      </c>
      <c r="AC507" s="286">
        <v>0</v>
      </c>
      <c r="AD507" s="87">
        <v>0</v>
      </c>
      <c r="AE507" s="140" t="s">
        <v>74</v>
      </c>
      <c r="AF507" s="54">
        <f t="shared" si="36"/>
        <v>0</v>
      </c>
      <c r="AG507" s="87">
        <v>0</v>
      </c>
      <c r="AH507" s="87">
        <v>0</v>
      </c>
      <c r="AI507" s="140" t="s">
        <v>74</v>
      </c>
      <c r="AJ507" s="88">
        <v>0</v>
      </c>
      <c r="AK507" s="92" t="s">
        <v>74</v>
      </c>
      <c r="AL507" s="92" t="s">
        <v>74</v>
      </c>
      <c r="AM507" s="54">
        <f t="shared" si="37"/>
        <v>0</v>
      </c>
      <c r="AN507" s="54">
        <f>+K507+AC507-AH507</f>
        <v>10083000</v>
      </c>
      <c r="AO507" s="88" t="s">
        <v>66</v>
      </c>
      <c r="AP507" s="43">
        <v>10083000</v>
      </c>
      <c r="AQ507" s="88" t="s">
        <v>85</v>
      </c>
      <c r="AR507" s="87">
        <v>0</v>
      </c>
      <c r="AS507" s="96" t="s">
        <v>74</v>
      </c>
      <c r="AT507" s="282">
        <v>3833000</v>
      </c>
      <c r="AU507" s="98">
        <f t="shared" si="38"/>
        <v>6250000</v>
      </c>
      <c r="AV507" s="241">
        <f t="shared" si="39"/>
        <v>0.38014479817514629</v>
      </c>
      <c r="AW507" s="140" t="s">
        <v>74</v>
      </c>
      <c r="AX507" s="88" t="s">
        <v>86</v>
      </c>
      <c r="AY507" s="43" t="s">
        <v>4889</v>
      </c>
      <c r="AZ507" s="85" t="s">
        <v>66</v>
      </c>
      <c r="BA507" s="85" t="s">
        <v>66</v>
      </c>
    </row>
    <row r="508" spans="2:53" x14ac:dyDescent="0.25">
      <c r="B508" s="85">
        <v>2024</v>
      </c>
      <c r="C508" s="85">
        <v>891780111</v>
      </c>
      <c r="D508" s="86" t="s">
        <v>64</v>
      </c>
      <c r="E508" s="44" t="s">
        <v>4888</v>
      </c>
      <c r="F508" s="54" t="s">
        <v>4887</v>
      </c>
      <c r="G508" s="196">
        <v>0</v>
      </c>
      <c r="H508" s="88" t="s">
        <v>72</v>
      </c>
      <c r="I508" s="86" t="s">
        <v>65</v>
      </c>
      <c r="J508" s="43" t="s">
        <v>4886</v>
      </c>
      <c r="K508" s="43">
        <v>12100000</v>
      </c>
      <c r="L508" s="85" t="s">
        <v>67</v>
      </c>
      <c r="M508" s="43" t="s">
        <v>4885</v>
      </c>
      <c r="N508" s="43">
        <v>4981247</v>
      </c>
      <c r="O508" s="91">
        <v>13</v>
      </c>
      <c r="P508" s="140">
        <v>45302</v>
      </c>
      <c r="Q508" s="87">
        <v>4518689382</v>
      </c>
      <c r="R508" s="284">
        <v>45337</v>
      </c>
      <c r="S508" s="43">
        <v>12100000</v>
      </c>
      <c r="T508" s="88" t="s">
        <v>203</v>
      </c>
      <c r="U508" s="43">
        <v>57461216</v>
      </c>
      <c r="V508" s="43" t="s">
        <v>1733</v>
      </c>
      <c r="W508" s="284">
        <v>45337</v>
      </c>
      <c r="X508" s="284">
        <v>45337</v>
      </c>
      <c r="Y508" s="94" t="s">
        <v>74</v>
      </c>
      <c r="Z508" s="138">
        <v>45457</v>
      </c>
      <c r="AA508" s="54">
        <f t="shared" si="35"/>
        <v>120</v>
      </c>
      <c r="AB508" s="87">
        <v>0</v>
      </c>
      <c r="AC508" s="286">
        <v>0</v>
      </c>
      <c r="AD508" s="87">
        <v>0</v>
      </c>
      <c r="AE508" s="140" t="s">
        <v>74</v>
      </c>
      <c r="AF508" s="54">
        <f t="shared" si="36"/>
        <v>0</v>
      </c>
      <c r="AG508" s="87">
        <v>0</v>
      </c>
      <c r="AH508" s="87">
        <v>0</v>
      </c>
      <c r="AI508" s="140" t="s">
        <v>74</v>
      </c>
      <c r="AJ508" s="88">
        <v>0</v>
      </c>
      <c r="AK508" s="92" t="s">
        <v>74</v>
      </c>
      <c r="AL508" s="92" t="s">
        <v>74</v>
      </c>
      <c r="AM508" s="54">
        <f t="shared" si="37"/>
        <v>0</v>
      </c>
      <c r="AN508" s="54">
        <f>+K508+AC508-AH508</f>
        <v>12100000</v>
      </c>
      <c r="AO508" s="88" t="s">
        <v>66</v>
      </c>
      <c r="AP508" s="43">
        <v>12100000</v>
      </c>
      <c r="AQ508" s="88" t="s">
        <v>85</v>
      </c>
      <c r="AR508" s="87">
        <v>0</v>
      </c>
      <c r="AS508" s="96" t="s">
        <v>74</v>
      </c>
      <c r="AT508" s="282">
        <v>4600000</v>
      </c>
      <c r="AU508" s="98">
        <f t="shared" si="38"/>
        <v>7500000</v>
      </c>
      <c r="AV508" s="241">
        <f t="shared" si="39"/>
        <v>0.38016528925619836</v>
      </c>
      <c r="AW508" s="140" t="s">
        <v>74</v>
      </c>
      <c r="AX508" s="88" t="s">
        <v>86</v>
      </c>
      <c r="AY508" s="43" t="s">
        <v>4884</v>
      </c>
      <c r="AZ508" s="85" t="s">
        <v>66</v>
      </c>
      <c r="BA508" s="85" t="s">
        <v>66</v>
      </c>
    </row>
    <row r="509" spans="2:53" x14ac:dyDescent="0.25">
      <c r="B509" s="85">
        <v>2024</v>
      </c>
      <c r="C509" s="85">
        <v>891780111</v>
      </c>
      <c r="D509" s="86" t="s">
        <v>64</v>
      </c>
      <c r="E509" s="44" t="s">
        <v>4883</v>
      </c>
      <c r="F509" s="54" t="s">
        <v>4882</v>
      </c>
      <c r="G509" s="196">
        <v>0</v>
      </c>
      <c r="H509" s="88" t="s">
        <v>72</v>
      </c>
      <c r="I509" s="86" t="s">
        <v>65</v>
      </c>
      <c r="J509" s="43" t="s">
        <v>4881</v>
      </c>
      <c r="K509" s="43">
        <v>8400000</v>
      </c>
      <c r="L509" s="85" t="s">
        <v>67</v>
      </c>
      <c r="M509" s="43" t="s">
        <v>4880</v>
      </c>
      <c r="N509" s="43">
        <v>1082896425</v>
      </c>
      <c r="O509" s="91">
        <v>14</v>
      </c>
      <c r="P509" s="284">
        <v>45302</v>
      </c>
      <c r="Q509" s="43">
        <v>2126349000</v>
      </c>
      <c r="R509" s="284">
        <v>45337</v>
      </c>
      <c r="S509" s="43">
        <v>8400000</v>
      </c>
      <c r="T509" s="88" t="s">
        <v>203</v>
      </c>
      <c r="U509" s="43">
        <v>7601831</v>
      </c>
      <c r="V509" s="43" t="s">
        <v>4355</v>
      </c>
      <c r="W509" s="284">
        <v>45337</v>
      </c>
      <c r="X509" s="284">
        <v>45337</v>
      </c>
      <c r="Y509" s="94" t="s">
        <v>74</v>
      </c>
      <c r="Z509" s="138">
        <v>45457</v>
      </c>
      <c r="AA509" s="54">
        <f t="shared" si="35"/>
        <v>120</v>
      </c>
      <c r="AB509" s="87">
        <v>0</v>
      </c>
      <c r="AC509" s="286">
        <v>0</v>
      </c>
      <c r="AD509" s="87">
        <v>0</v>
      </c>
      <c r="AE509" s="140" t="s">
        <v>74</v>
      </c>
      <c r="AF509" s="54">
        <f t="shared" si="36"/>
        <v>0</v>
      </c>
      <c r="AG509" s="87">
        <v>0</v>
      </c>
      <c r="AH509" s="87">
        <v>0</v>
      </c>
      <c r="AI509" s="140" t="s">
        <v>74</v>
      </c>
      <c r="AJ509" s="88">
        <v>0</v>
      </c>
      <c r="AK509" s="92" t="s">
        <v>74</v>
      </c>
      <c r="AL509" s="92" t="s">
        <v>74</v>
      </c>
      <c r="AM509" s="54">
        <f t="shared" si="37"/>
        <v>0</v>
      </c>
      <c r="AN509" s="54">
        <f>+K509+AC509-AH509</f>
        <v>8400000</v>
      </c>
      <c r="AO509" s="88" t="s">
        <v>66</v>
      </c>
      <c r="AP509" s="43">
        <v>8400000</v>
      </c>
      <c r="AQ509" s="88" t="s">
        <v>85</v>
      </c>
      <c r="AR509" s="87">
        <v>0</v>
      </c>
      <c r="AS509" s="96" t="s">
        <v>74</v>
      </c>
      <c r="AT509" s="282">
        <v>3290000</v>
      </c>
      <c r="AU509" s="98">
        <f t="shared" si="38"/>
        <v>5110000</v>
      </c>
      <c r="AV509" s="241">
        <f t="shared" si="39"/>
        <v>0.39166666666666666</v>
      </c>
      <c r="AW509" s="140" t="s">
        <v>74</v>
      </c>
      <c r="AX509" s="88" t="s">
        <v>86</v>
      </c>
      <c r="AY509" s="43" t="s">
        <v>4879</v>
      </c>
      <c r="AZ509" s="85" t="s">
        <v>66</v>
      </c>
      <c r="BA509" s="85" t="s">
        <v>66</v>
      </c>
    </row>
    <row r="510" spans="2:53" x14ac:dyDescent="0.25">
      <c r="B510" s="85">
        <v>2024</v>
      </c>
      <c r="C510" s="85">
        <v>891780111</v>
      </c>
      <c r="D510" s="86" t="s">
        <v>64</v>
      </c>
      <c r="E510" s="44" t="s">
        <v>4878</v>
      </c>
      <c r="F510" s="54" t="s">
        <v>4877</v>
      </c>
      <c r="G510" s="196">
        <v>0</v>
      </c>
      <c r="H510" s="88" t="s">
        <v>72</v>
      </c>
      <c r="I510" s="86" t="s">
        <v>65</v>
      </c>
      <c r="J510" s="43" t="s">
        <v>4876</v>
      </c>
      <c r="K510" s="43">
        <v>13500000</v>
      </c>
      <c r="L510" s="85" t="s">
        <v>67</v>
      </c>
      <c r="M510" s="43" t="s">
        <v>4875</v>
      </c>
      <c r="N510" s="43">
        <v>1081907898</v>
      </c>
      <c r="O510" s="91">
        <v>13</v>
      </c>
      <c r="P510" s="140">
        <v>45302</v>
      </c>
      <c r="Q510" s="87">
        <v>4518689382</v>
      </c>
      <c r="R510" s="284">
        <v>45337</v>
      </c>
      <c r="S510" s="43">
        <v>13500000</v>
      </c>
      <c r="T510" s="88" t="s">
        <v>203</v>
      </c>
      <c r="U510" s="43">
        <v>57428039</v>
      </c>
      <c r="V510" s="43" t="s">
        <v>968</v>
      </c>
      <c r="W510" s="284">
        <v>45337</v>
      </c>
      <c r="X510" s="284">
        <v>45337</v>
      </c>
      <c r="Y510" s="94" t="s">
        <v>74</v>
      </c>
      <c r="Z510" s="138">
        <v>45457</v>
      </c>
      <c r="AA510" s="54">
        <f t="shared" si="35"/>
        <v>120</v>
      </c>
      <c r="AB510" s="87">
        <v>0</v>
      </c>
      <c r="AC510" s="286">
        <v>0</v>
      </c>
      <c r="AD510" s="87">
        <v>0</v>
      </c>
      <c r="AE510" s="140" t="s">
        <v>74</v>
      </c>
      <c r="AF510" s="54">
        <f t="shared" si="36"/>
        <v>0</v>
      </c>
      <c r="AG510" s="87">
        <v>0</v>
      </c>
      <c r="AH510" s="87">
        <v>0</v>
      </c>
      <c r="AI510" s="140" t="s">
        <v>74</v>
      </c>
      <c r="AJ510" s="88">
        <v>0</v>
      </c>
      <c r="AK510" s="92" t="s">
        <v>74</v>
      </c>
      <c r="AL510" s="92" t="s">
        <v>74</v>
      </c>
      <c r="AM510" s="54">
        <f t="shared" si="37"/>
        <v>0</v>
      </c>
      <c r="AN510" s="54">
        <f>+K510+AC510-AH510</f>
        <v>13500000</v>
      </c>
      <c r="AO510" s="88" t="s">
        <v>66</v>
      </c>
      <c r="AP510" s="43">
        <v>13500000</v>
      </c>
      <c r="AQ510" s="88" t="s">
        <v>85</v>
      </c>
      <c r="AR510" s="87">
        <v>0</v>
      </c>
      <c r="AS510" s="96" t="s">
        <v>74</v>
      </c>
      <c r="AT510" s="282">
        <v>9000000</v>
      </c>
      <c r="AU510" s="98">
        <f t="shared" si="38"/>
        <v>4500000</v>
      </c>
      <c r="AV510" s="241">
        <f t="shared" si="39"/>
        <v>0.66666666666666663</v>
      </c>
      <c r="AW510" s="140" t="s">
        <v>74</v>
      </c>
      <c r="AX510" s="88" t="s">
        <v>86</v>
      </c>
      <c r="AY510" s="43" t="s">
        <v>4874</v>
      </c>
      <c r="AZ510" s="85" t="s">
        <v>66</v>
      </c>
      <c r="BA510" s="85" t="s">
        <v>66</v>
      </c>
    </row>
    <row r="511" spans="2:53" x14ac:dyDescent="0.25">
      <c r="B511" s="85">
        <v>2024</v>
      </c>
      <c r="C511" s="85">
        <v>891780111</v>
      </c>
      <c r="D511" s="86" t="s">
        <v>64</v>
      </c>
      <c r="E511" s="44" t="s">
        <v>4873</v>
      </c>
      <c r="F511" s="54" t="s">
        <v>4872</v>
      </c>
      <c r="G511" s="196">
        <v>0</v>
      </c>
      <c r="H511" s="88" t="s">
        <v>72</v>
      </c>
      <c r="I511" s="86" t="s">
        <v>65</v>
      </c>
      <c r="J511" s="43" t="s">
        <v>4871</v>
      </c>
      <c r="K511" s="43">
        <v>12200000</v>
      </c>
      <c r="L511" s="85" t="s">
        <v>67</v>
      </c>
      <c r="M511" s="43" t="s">
        <v>4870</v>
      </c>
      <c r="N511" s="43">
        <v>36719605</v>
      </c>
      <c r="O511" s="91">
        <v>13</v>
      </c>
      <c r="P511" s="140">
        <v>45302</v>
      </c>
      <c r="Q511" s="87">
        <v>4518689382</v>
      </c>
      <c r="R511" s="284">
        <v>45337</v>
      </c>
      <c r="S511" s="43">
        <v>12200000</v>
      </c>
      <c r="T511" s="88" t="s">
        <v>203</v>
      </c>
      <c r="U511" s="43">
        <v>93400727</v>
      </c>
      <c r="V511" s="43" t="s">
        <v>4334</v>
      </c>
      <c r="W511" s="284">
        <v>45337</v>
      </c>
      <c r="X511" s="284">
        <v>45337</v>
      </c>
      <c r="Y511" s="94" t="s">
        <v>74</v>
      </c>
      <c r="Z511" s="138">
        <v>45457</v>
      </c>
      <c r="AA511" s="54">
        <f t="shared" si="35"/>
        <v>120</v>
      </c>
      <c r="AB511" s="87">
        <v>0</v>
      </c>
      <c r="AC511" s="286">
        <v>0</v>
      </c>
      <c r="AD511" s="87">
        <v>0</v>
      </c>
      <c r="AE511" s="140" t="s">
        <v>74</v>
      </c>
      <c r="AF511" s="54">
        <f t="shared" si="36"/>
        <v>0</v>
      </c>
      <c r="AG511" s="87">
        <v>0</v>
      </c>
      <c r="AH511" s="87">
        <v>0</v>
      </c>
      <c r="AI511" s="140" t="s">
        <v>74</v>
      </c>
      <c r="AJ511" s="88">
        <v>0</v>
      </c>
      <c r="AK511" s="92" t="s">
        <v>74</v>
      </c>
      <c r="AL511" s="92" t="s">
        <v>74</v>
      </c>
      <c r="AM511" s="54">
        <f t="shared" si="37"/>
        <v>0</v>
      </c>
      <c r="AN511" s="54">
        <f>+K511+AC511-AH511</f>
        <v>12200000</v>
      </c>
      <c r="AO511" s="88" t="s">
        <v>66</v>
      </c>
      <c r="AP511" s="43">
        <v>12200000</v>
      </c>
      <c r="AQ511" s="88" t="s">
        <v>85</v>
      </c>
      <c r="AR511" s="87">
        <v>0</v>
      </c>
      <c r="AS511" s="96" t="s">
        <v>74</v>
      </c>
      <c r="AT511" s="282">
        <v>7600000</v>
      </c>
      <c r="AU511" s="98">
        <f t="shared" si="38"/>
        <v>4600000</v>
      </c>
      <c r="AV511" s="241">
        <f t="shared" si="39"/>
        <v>0.62295081967213117</v>
      </c>
      <c r="AW511" s="140" t="s">
        <v>74</v>
      </c>
      <c r="AX511" s="88" t="s">
        <v>86</v>
      </c>
      <c r="AY511" s="43" t="s">
        <v>4869</v>
      </c>
      <c r="AZ511" s="85" t="s">
        <v>66</v>
      </c>
      <c r="BA511" s="85" t="s">
        <v>66</v>
      </c>
    </row>
    <row r="512" spans="2:53" x14ac:dyDescent="0.25">
      <c r="B512" s="85">
        <v>2024</v>
      </c>
      <c r="C512" s="85">
        <v>891780111</v>
      </c>
      <c r="D512" s="86" t="s">
        <v>64</v>
      </c>
      <c r="E512" s="44" t="s">
        <v>4868</v>
      </c>
      <c r="F512" s="54" t="s">
        <v>4867</v>
      </c>
      <c r="G512" s="196">
        <v>0</v>
      </c>
      <c r="H512" s="88" t="s">
        <v>72</v>
      </c>
      <c r="I512" s="86" t="s">
        <v>65</v>
      </c>
      <c r="J512" s="43" t="s">
        <v>4866</v>
      </c>
      <c r="K512" s="43">
        <v>15360000</v>
      </c>
      <c r="L512" s="85" t="s">
        <v>67</v>
      </c>
      <c r="M512" s="43" t="s">
        <v>4865</v>
      </c>
      <c r="N512" s="43">
        <v>57461707</v>
      </c>
      <c r="O512" s="91">
        <v>13</v>
      </c>
      <c r="P512" s="140">
        <v>45302</v>
      </c>
      <c r="Q512" s="87">
        <v>4518689382</v>
      </c>
      <c r="R512" s="284">
        <v>45337</v>
      </c>
      <c r="S512" s="43">
        <v>15360000</v>
      </c>
      <c r="T512" s="88" t="s">
        <v>203</v>
      </c>
      <c r="U512" s="43">
        <v>85154788</v>
      </c>
      <c r="V512" s="43" t="s">
        <v>4141</v>
      </c>
      <c r="W512" s="284">
        <v>45337</v>
      </c>
      <c r="X512" s="284">
        <v>45337</v>
      </c>
      <c r="Y512" s="94" t="s">
        <v>74</v>
      </c>
      <c r="Z512" s="138">
        <v>45457</v>
      </c>
      <c r="AA512" s="54">
        <f t="shared" si="35"/>
        <v>120</v>
      </c>
      <c r="AB512" s="87">
        <v>0</v>
      </c>
      <c r="AC512" s="286">
        <v>0</v>
      </c>
      <c r="AD512" s="87">
        <v>0</v>
      </c>
      <c r="AE512" s="140" t="s">
        <v>74</v>
      </c>
      <c r="AF512" s="54">
        <f t="shared" si="36"/>
        <v>0</v>
      </c>
      <c r="AG512" s="87">
        <v>0</v>
      </c>
      <c r="AH512" s="87">
        <v>0</v>
      </c>
      <c r="AI512" s="140" t="s">
        <v>74</v>
      </c>
      <c r="AJ512" s="88">
        <v>0</v>
      </c>
      <c r="AK512" s="92" t="s">
        <v>74</v>
      </c>
      <c r="AL512" s="92" t="s">
        <v>74</v>
      </c>
      <c r="AM512" s="54">
        <f t="shared" si="37"/>
        <v>0</v>
      </c>
      <c r="AN512" s="54">
        <f>+K512+AC512-AH512</f>
        <v>15360000</v>
      </c>
      <c r="AO512" s="88" t="s">
        <v>66</v>
      </c>
      <c r="AP512" s="43">
        <v>15360000</v>
      </c>
      <c r="AQ512" s="88" t="s">
        <v>85</v>
      </c>
      <c r="AR512" s="87">
        <v>0</v>
      </c>
      <c r="AS512" s="96" t="s">
        <v>74</v>
      </c>
      <c r="AT512" s="282">
        <v>9960000</v>
      </c>
      <c r="AU512" s="98">
        <f t="shared" si="38"/>
        <v>5400000</v>
      </c>
      <c r="AV512" s="241">
        <f t="shared" si="39"/>
        <v>0.6484375</v>
      </c>
      <c r="AW512" s="140" t="s">
        <v>74</v>
      </c>
      <c r="AX512" s="88" t="s">
        <v>86</v>
      </c>
      <c r="AY512" s="43" t="s">
        <v>4864</v>
      </c>
      <c r="AZ512" s="85" t="s">
        <v>66</v>
      </c>
      <c r="BA512" s="85" t="s">
        <v>66</v>
      </c>
    </row>
    <row r="513" spans="2:53" x14ac:dyDescent="0.25">
      <c r="B513" s="85">
        <v>2024</v>
      </c>
      <c r="C513" s="85">
        <v>891780111</v>
      </c>
      <c r="D513" s="86" t="s">
        <v>64</v>
      </c>
      <c r="E513" s="88" t="s">
        <v>4863</v>
      </c>
      <c r="F513" s="93" t="s">
        <v>4862</v>
      </c>
      <c r="G513" s="196">
        <v>0</v>
      </c>
      <c r="H513" s="88" t="s">
        <v>72</v>
      </c>
      <c r="I513" s="86" t="s">
        <v>65</v>
      </c>
      <c r="J513" s="87" t="s">
        <v>4861</v>
      </c>
      <c r="K513" s="87">
        <v>11790000</v>
      </c>
      <c r="L513" s="85" t="s">
        <v>67</v>
      </c>
      <c r="M513" s="87" t="s">
        <v>4860</v>
      </c>
      <c r="N513" s="87">
        <v>1193435145</v>
      </c>
      <c r="O513" s="91">
        <v>13</v>
      </c>
      <c r="P513" s="140">
        <v>45302</v>
      </c>
      <c r="Q513" s="87">
        <v>4518689382</v>
      </c>
      <c r="R513" s="138">
        <v>45337</v>
      </c>
      <c r="S513" s="87">
        <v>11790000</v>
      </c>
      <c r="T513" s="88" t="s">
        <v>203</v>
      </c>
      <c r="U513" s="87">
        <v>36557666</v>
      </c>
      <c r="V513" s="87" t="s">
        <v>2345</v>
      </c>
      <c r="W513" s="138">
        <v>45337</v>
      </c>
      <c r="X513" s="138">
        <v>45337</v>
      </c>
      <c r="Y513" s="94" t="s">
        <v>74</v>
      </c>
      <c r="Z513" s="138">
        <v>45457</v>
      </c>
      <c r="AA513" s="93">
        <f t="shared" si="35"/>
        <v>120</v>
      </c>
      <c r="AB513" s="87">
        <v>1</v>
      </c>
      <c r="AC513" s="286">
        <v>1050000</v>
      </c>
      <c r="AD513" s="87">
        <v>0</v>
      </c>
      <c r="AE513" s="140" t="s">
        <v>74</v>
      </c>
      <c r="AF513" s="93">
        <f t="shared" si="36"/>
        <v>0</v>
      </c>
      <c r="AG513" s="87">
        <v>0</v>
      </c>
      <c r="AH513" s="87">
        <v>0</v>
      </c>
      <c r="AI513" s="140" t="s">
        <v>74</v>
      </c>
      <c r="AJ513" s="88">
        <v>0</v>
      </c>
      <c r="AK513" s="92" t="s">
        <v>74</v>
      </c>
      <c r="AL513" s="92" t="s">
        <v>74</v>
      </c>
      <c r="AM513" s="93">
        <f t="shared" si="37"/>
        <v>0</v>
      </c>
      <c r="AN513" s="93">
        <f>+K513+AC513-AH513</f>
        <v>12840000</v>
      </c>
      <c r="AO513" s="88" t="s">
        <v>66</v>
      </c>
      <c r="AP513" s="87">
        <v>11790000</v>
      </c>
      <c r="AQ513" s="88" t="s">
        <v>85</v>
      </c>
      <c r="AR513" s="87">
        <v>0</v>
      </c>
      <c r="AS513" s="96" t="s">
        <v>74</v>
      </c>
      <c r="AT513" s="282">
        <v>8250000</v>
      </c>
      <c r="AU513" s="126">
        <f t="shared" si="38"/>
        <v>4590000</v>
      </c>
      <c r="AV513" s="99">
        <f t="shared" si="39"/>
        <v>0.64252336448598135</v>
      </c>
      <c r="AW513" s="140" t="s">
        <v>74</v>
      </c>
      <c r="AX513" s="88" t="s">
        <v>86</v>
      </c>
      <c r="AY513" s="87" t="s">
        <v>4859</v>
      </c>
      <c r="AZ513" s="85" t="s">
        <v>66</v>
      </c>
      <c r="BA513" s="85" t="s">
        <v>66</v>
      </c>
    </row>
    <row r="514" spans="2:53" x14ac:dyDescent="0.25">
      <c r="B514" s="85">
        <v>2024</v>
      </c>
      <c r="C514" s="85">
        <v>891780111</v>
      </c>
      <c r="D514" s="86" t="s">
        <v>64</v>
      </c>
      <c r="E514" s="44" t="s">
        <v>4858</v>
      </c>
      <c r="F514" s="54" t="s">
        <v>4857</v>
      </c>
      <c r="G514" s="196">
        <v>0</v>
      </c>
      <c r="H514" s="88" t="s">
        <v>72</v>
      </c>
      <c r="I514" s="86" t="s">
        <v>65</v>
      </c>
      <c r="J514" s="43" t="s">
        <v>4603</v>
      </c>
      <c r="K514" s="43">
        <v>8610000</v>
      </c>
      <c r="L514" s="85" t="s">
        <v>67</v>
      </c>
      <c r="M514" s="43" t="s">
        <v>4856</v>
      </c>
      <c r="N514" s="43">
        <v>1083014325</v>
      </c>
      <c r="O514" s="91">
        <v>14</v>
      </c>
      <c r="P514" s="284">
        <v>45302</v>
      </c>
      <c r="Q514" s="43">
        <v>2126349000</v>
      </c>
      <c r="R514" s="284">
        <v>45337</v>
      </c>
      <c r="S514" s="43">
        <v>8610000</v>
      </c>
      <c r="T514" s="88" t="s">
        <v>203</v>
      </c>
      <c r="U514" s="43">
        <v>32770239</v>
      </c>
      <c r="V514" s="43" t="s">
        <v>1387</v>
      </c>
      <c r="W514" s="284">
        <v>45337</v>
      </c>
      <c r="X514" s="284">
        <v>45337</v>
      </c>
      <c r="Y514" s="94" t="s">
        <v>74</v>
      </c>
      <c r="Z514" s="138">
        <v>45457</v>
      </c>
      <c r="AA514" s="54">
        <f t="shared" si="35"/>
        <v>120</v>
      </c>
      <c r="AB514" s="87">
        <v>0</v>
      </c>
      <c r="AC514" s="286">
        <v>0</v>
      </c>
      <c r="AD514" s="87">
        <v>0</v>
      </c>
      <c r="AE514" s="140" t="s">
        <v>74</v>
      </c>
      <c r="AF514" s="54">
        <f t="shared" si="36"/>
        <v>0</v>
      </c>
      <c r="AG514" s="87">
        <v>0</v>
      </c>
      <c r="AH514" s="87">
        <v>0</v>
      </c>
      <c r="AI514" s="140" t="s">
        <v>74</v>
      </c>
      <c r="AJ514" s="88">
        <v>0</v>
      </c>
      <c r="AK514" s="92" t="s">
        <v>74</v>
      </c>
      <c r="AL514" s="92" t="s">
        <v>74</v>
      </c>
      <c r="AM514" s="54">
        <f t="shared" si="37"/>
        <v>0</v>
      </c>
      <c r="AN514" s="54">
        <f>+K514+AC514-AH514</f>
        <v>8610000</v>
      </c>
      <c r="AO514" s="88" t="s">
        <v>66</v>
      </c>
      <c r="AP514" s="43">
        <v>8610000</v>
      </c>
      <c r="AQ514" s="88" t="s">
        <v>85</v>
      </c>
      <c r="AR514" s="87">
        <v>0</v>
      </c>
      <c r="AS514" s="96" t="s">
        <v>74</v>
      </c>
      <c r="AT514" s="282">
        <v>5460000</v>
      </c>
      <c r="AU514" s="98">
        <f t="shared" si="38"/>
        <v>3150000</v>
      </c>
      <c r="AV514" s="241">
        <f t="shared" si="39"/>
        <v>0.63414634146341464</v>
      </c>
      <c r="AW514" s="140" t="s">
        <v>74</v>
      </c>
      <c r="AX514" s="88" t="s">
        <v>86</v>
      </c>
      <c r="AY514" s="43" t="s">
        <v>4855</v>
      </c>
      <c r="AZ514" s="85" t="s">
        <v>66</v>
      </c>
      <c r="BA514" s="85" t="s">
        <v>66</v>
      </c>
    </row>
    <row r="515" spans="2:53" x14ac:dyDescent="0.25">
      <c r="B515" s="85">
        <v>2024</v>
      </c>
      <c r="C515" s="85">
        <v>891780111</v>
      </c>
      <c r="D515" s="86" t="s">
        <v>64</v>
      </c>
      <c r="E515" s="44" t="s">
        <v>4854</v>
      </c>
      <c r="F515" s="54" t="s">
        <v>4853</v>
      </c>
      <c r="G515" s="196">
        <v>0</v>
      </c>
      <c r="H515" s="88" t="s">
        <v>72</v>
      </c>
      <c r="I515" s="86" t="s">
        <v>65</v>
      </c>
      <c r="J515" s="43" t="s">
        <v>4603</v>
      </c>
      <c r="K515" s="43">
        <v>10250000</v>
      </c>
      <c r="L515" s="85" t="s">
        <v>67</v>
      </c>
      <c r="M515" s="43" t="s">
        <v>4852</v>
      </c>
      <c r="N515" s="43">
        <v>1045723246</v>
      </c>
      <c r="O515" s="91">
        <v>14</v>
      </c>
      <c r="P515" s="284">
        <v>45302</v>
      </c>
      <c r="Q515" s="43">
        <v>2126349000</v>
      </c>
      <c r="R515" s="284">
        <v>45337</v>
      </c>
      <c r="S515" s="43">
        <v>10250000</v>
      </c>
      <c r="T515" s="88" t="s">
        <v>203</v>
      </c>
      <c r="U515" s="43">
        <v>32770239</v>
      </c>
      <c r="V515" s="43" t="s">
        <v>1387</v>
      </c>
      <c r="W515" s="284">
        <v>45337</v>
      </c>
      <c r="X515" s="284">
        <v>45337</v>
      </c>
      <c r="Y515" s="94" t="s">
        <v>74</v>
      </c>
      <c r="Z515" s="138">
        <v>45457</v>
      </c>
      <c r="AA515" s="54">
        <f t="shared" si="35"/>
        <v>120</v>
      </c>
      <c r="AB515" s="87">
        <v>0</v>
      </c>
      <c r="AC515" s="286">
        <v>0</v>
      </c>
      <c r="AD515" s="87">
        <v>0</v>
      </c>
      <c r="AE515" s="140" t="s">
        <v>74</v>
      </c>
      <c r="AF515" s="54">
        <f t="shared" si="36"/>
        <v>0</v>
      </c>
      <c r="AG515" s="87">
        <v>0</v>
      </c>
      <c r="AH515" s="87">
        <v>0</v>
      </c>
      <c r="AI515" s="140" t="s">
        <v>74</v>
      </c>
      <c r="AJ515" s="88">
        <v>0</v>
      </c>
      <c r="AK515" s="92" t="s">
        <v>74</v>
      </c>
      <c r="AL515" s="92" t="s">
        <v>74</v>
      </c>
      <c r="AM515" s="54">
        <f t="shared" si="37"/>
        <v>0</v>
      </c>
      <c r="AN515" s="54">
        <f>+K515+AC515-AH515</f>
        <v>10250000</v>
      </c>
      <c r="AO515" s="88" t="s">
        <v>66</v>
      </c>
      <c r="AP515" s="43">
        <v>10250000</v>
      </c>
      <c r="AQ515" s="88" t="s">
        <v>85</v>
      </c>
      <c r="AR515" s="87">
        <v>0</v>
      </c>
      <c r="AS515" s="96" t="s">
        <v>74</v>
      </c>
      <c r="AT515" s="282">
        <v>6500000</v>
      </c>
      <c r="AU515" s="98">
        <f t="shared" si="38"/>
        <v>3750000</v>
      </c>
      <c r="AV515" s="241">
        <f t="shared" si="39"/>
        <v>0.63414634146341464</v>
      </c>
      <c r="AW515" s="140" t="s">
        <v>74</v>
      </c>
      <c r="AX515" s="88" t="s">
        <v>86</v>
      </c>
      <c r="AY515" s="43" t="s">
        <v>4851</v>
      </c>
      <c r="AZ515" s="85" t="s">
        <v>66</v>
      </c>
      <c r="BA515" s="85" t="s">
        <v>66</v>
      </c>
    </row>
    <row r="516" spans="2:53" x14ac:dyDescent="0.25">
      <c r="B516" s="85">
        <v>2024</v>
      </c>
      <c r="C516" s="85">
        <v>891780111</v>
      </c>
      <c r="D516" s="86" t="s">
        <v>64</v>
      </c>
      <c r="E516" s="44" t="s">
        <v>4850</v>
      </c>
      <c r="F516" s="54" t="s">
        <v>4849</v>
      </c>
      <c r="G516" s="196">
        <v>0</v>
      </c>
      <c r="H516" s="88" t="s">
        <v>72</v>
      </c>
      <c r="I516" s="86" t="s">
        <v>65</v>
      </c>
      <c r="J516" s="43" t="s">
        <v>4848</v>
      </c>
      <c r="K516" s="43">
        <v>10167000</v>
      </c>
      <c r="L516" s="85" t="s">
        <v>67</v>
      </c>
      <c r="M516" s="43" t="s">
        <v>4847</v>
      </c>
      <c r="N516" s="43">
        <v>1083031151</v>
      </c>
      <c r="O516" s="91">
        <v>13</v>
      </c>
      <c r="P516" s="140">
        <v>45302</v>
      </c>
      <c r="Q516" s="87">
        <v>4518689382</v>
      </c>
      <c r="R516" s="284">
        <v>45337</v>
      </c>
      <c r="S516" s="43">
        <v>10167000</v>
      </c>
      <c r="T516" s="88" t="s">
        <v>203</v>
      </c>
      <c r="U516" s="43">
        <v>36557666</v>
      </c>
      <c r="V516" s="43" t="s">
        <v>2345</v>
      </c>
      <c r="W516" s="284">
        <v>45337</v>
      </c>
      <c r="X516" s="284">
        <v>45337</v>
      </c>
      <c r="Y516" s="94" t="s">
        <v>74</v>
      </c>
      <c r="Z516" s="138">
        <v>45457</v>
      </c>
      <c r="AA516" s="54">
        <f t="shared" si="35"/>
        <v>120</v>
      </c>
      <c r="AB516" s="87">
        <v>0</v>
      </c>
      <c r="AC516" s="286">
        <v>0</v>
      </c>
      <c r="AD516" s="87">
        <v>0</v>
      </c>
      <c r="AE516" s="140" t="s">
        <v>74</v>
      </c>
      <c r="AF516" s="54">
        <f t="shared" si="36"/>
        <v>0</v>
      </c>
      <c r="AG516" s="87">
        <v>0</v>
      </c>
      <c r="AH516" s="87">
        <v>0</v>
      </c>
      <c r="AI516" s="140" t="s">
        <v>74</v>
      </c>
      <c r="AJ516" s="88">
        <v>0</v>
      </c>
      <c r="AK516" s="92" t="s">
        <v>74</v>
      </c>
      <c r="AL516" s="92" t="s">
        <v>74</v>
      </c>
      <c r="AM516" s="54">
        <f t="shared" si="37"/>
        <v>0</v>
      </c>
      <c r="AN516" s="54">
        <f>+K516+AC516-AH516</f>
        <v>10167000</v>
      </c>
      <c r="AO516" s="88" t="s">
        <v>66</v>
      </c>
      <c r="AP516" s="43">
        <v>10167000</v>
      </c>
      <c r="AQ516" s="88" t="s">
        <v>85</v>
      </c>
      <c r="AR516" s="87">
        <v>0</v>
      </c>
      <c r="AS516" s="96" t="s">
        <v>74</v>
      </c>
      <c r="AT516" s="282">
        <v>6333000</v>
      </c>
      <c r="AU516" s="98">
        <f t="shared" si="38"/>
        <v>3834000</v>
      </c>
      <c r="AV516" s="241">
        <f t="shared" si="39"/>
        <v>0.622897609914429</v>
      </c>
      <c r="AW516" s="140" t="s">
        <v>74</v>
      </c>
      <c r="AX516" s="88" t="s">
        <v>86</v>
      </c>
      <c r="AY516" s="43" t="s">
        <v>4846</v>
      </c>
      <c r="AZ516" s="85" t="s">
        <v>66</v>
      </c>
      <c r="BA516" s="85" t="s">
        <v>66</v>
      </c>
    </row>
    <row r="517" spans="2:53" x14ac:dyDescent="0.25">
      <c r="B517" s="85">
        <v>2024</v>
      </c>
      <c r="C517" s="85">
        <v>891780111</v>
      </c>
      <c r="D517" s="86" t="s">
        <v>64</v>
      </c>
      <c r="E517" s="44" t="s">
        <v>4845</v>
      </c>
      <c r="F517" s="54" t="s">
        <v>4844</v>
      </c>
      <c r="G517" s="196">
        <v>0</v>
      </c>
      <c r="H517" s="88" t="s">
        <v>72</v>
      </c>
      <c r="I517" s="86" t="s">
        <v>65</v>
      </c>
      <c r="J517" s="43" t="s">
        <v>4843</v>
      </c>
      <c r="K517" s="43">
        <v>8610000</v>
      </c>
      <c r="L517" s="85" t="s">
        <v>67</v>
      </c>
      <c r="M517" s="43" t="s">
        <v>4842</v>
      </c>
      <c r="N517" s="43">
        <v>1004360363</v>
      </c>
      <c r="O517" s="91">
        <v>14</v>
      </c>
      <c r="P517" s="284">
        <v>45302</v>
      </c>
      <c r="Q517" s="43">
        <v>2126349000</v>
      </c>
      <c r="R517" s="284">
        <v>45337</v>
      </c>
      <c r="S517" s="43">
        <v>8610000</v>
      </c>
      <c r="T517" s="88" t="s">
        <v>203</v>
      </c>
      <c r="U517" s="43">
        <v>85475141</v>
      </c>
      <c r="V517" s="43" t="s">
        <v>4679</v>
      </c>
      <c r="W517" s="284">
        <v>45337</v>
      </c>
      <c r="X517" s="284">
        <v>45337</v>
      </c>
      <c r="Y517" s="94" t="s">
        <v>74</v>
      </c>
      <c r="Z517" s="138">
        <v>45457</v>
      </c>
      <c r="AA517" s="54">
        <f t="shared" si="35"/>
        <v>120</v>
      </c>
      <c r="AB517" s="87">
        <v>0</v>
      </c>
      <c r="AC517" s="286">
        <v>0</v>
      </c>
      <c r="AD517" s="87">
        <v>0</v>
      </c>
      <c r="AE517" s="140" t="s">
        <v>74</v>
      </c>
      <c r="AF517" s="54">
        <f t="shared" si="36"/>
        <v>0</v>
      </c>
      <c r="AG517" s="87">
        <v>0</v>
      </c>
      <c r="AH517" s="87">
        <v>0</v>
      </c>
      <c r="AI517" s="140" t="s">
        <v>74</v>
      </c>
      <c r="AJ517" s="88">
        <v>0</v>
      </c>
      <c r="AK517" s="92" t="s">
        <v>74</v>
      </c>
      <c r="AL517" s="92" t="s">
        <v>74</v>
      </c>
      <c r="AM517" s="54">
        <f t="shared" si="37"/>
        <v>0</v>
      </c>
      <c r="AN517" s="54">
        <f>+K517+AC517-AH517</f>
        <v>8610000</v>
      </c>
      <c r="AO517" s="88" t="s">
        <v>66</v>
      </c>
      <c r="AP517" s="43">
        <v>8610000</v>
      </c>
      <c r="AQ517" s="88" t="s">
        <v>85</v>
      </c>
      <c r="AR517" s="87">
        <v>0</v>
      </c>
      <c r="AS517" s="96" t="s">
        <v>74</v>
      </c>
      <c r="AT517" s="282">
        <v>5460000</v>
      </c>
      <c r="AU517" s="98">
        <f t="shared" si="38"/>
        <v>3150000</v>
      </c>
      <c r="AV517" s="241">
        <f t="shared" si="39"/>
        <v>0.63414634146341464</v>
      </c>
      <c r="AW517" s="140" t="s">
        <v>74</v>
      </c>
      <c r="AX517" s="88" t="s">
        <v>86</v>
      </c>
      <c r="AY517" s="43" t="s">
        <v>4841</v>
      </c>
      <c r="AZ517" s="85" t="s">
        <v>66</v>
      </c>
      <c r="BA517" s="85" t="s">
        <v>66</v>
      </c>
    </row>
    <row r="518" spans="2:53" x14ac:dyDescent="0.25">
      <c r="B518" s="85">
        <v>2024</v>
      </c>
      <c r="C518" s="85">
        <v>891780111</v>
      </c>
      <c r="D518" s="86" t="s">
        <v>64</v>
      </c>
      <c r="E518" s="44" t="s">
        <v>4840</v>
      </c>
      <c r="F518" s="54" t="s">
        <v>4839</v>
      </c>
      <c r="G518" s="196">
        <v>0</v>
      </c>
      <c r="H518" s="88" t="s">
        <v>72</v>
      </c>
      <c r="I518" s="86" t="s">
        <v>65</v>
      </c>
      <c r="J518" s="43" t="s">
        <v>4603</v>
      </c>
      <c r="K518" s="43">
        <v>11167000</v>
      </c>
      <c r="L518" s="85" t="s">
        <v>67</v>
      </c>
      <c r="M518" s="43" t="s">
        <v>4838</v>
      </c>
      <c r="N518" s="43">
        <v>1082476913</v>
      </c>
      <c r="O518" s="91">
        <v>14</v>
      </c>
      <c r="P518" s="284">
        <v>45302</v>
      </c>
      <c r="Q518" s="43">
        <v>2126349000</v>
      </c>
      <c r="R518" s="284">
        <v>45337</v>
      </c>
      <c r="S518" s="43">
        <v>11167000</v>
      </c>
      <c r="T518" s="88" t="s">
        <v>203</v>
      </c>
      <c r="U518" s="43">
        <v>1083432808</v>
      </c>
      <c r="V518" s="43" t="s">
        <v>1403</v>
      </c>
      <c r="W518" s="284">
        <v>45337</v>
      </c>
      <c r="X518" s="284">
        <v>45337</v>
      </c>
      <c r="Y518" s="94" t="s">
        <v>74</v>
      </c>
      <c r="Z518" s="138">
        <v>45457</v>
      </c>
      <c r="AA518" s="54">
        <f t="shared" si="35"/>
        <v>120</v>
      </c>
      <c r="AB518" s="87">
        <v>0</v>
      </c>
      <c r="AC518" s="286">
        <v>0</v>
      </c>
      <c r="AD518" s="87">
        <v>0</v>
      </c>
      <c r="AE518" s="140" t="s">
        <v>74</v>
      </c>
      <c r="AF518" s="54">
        <f t="shared" si="36"/>
        <v>0</v>
      </c>
      <c r="AG518" s="87">
        <v>0</v>
      </c>
      <c r="AH518" s="87">
        <v>0</v>
      </c>
      <c r="AI518" s="140" t="s">
        <v>74</v>
      </c>
      <c r="AJ518" s="88">
        <v>0</v>
      </c>
      <c r="AK518" s="92" t="s">
        <v>74</v>
      </c>
      <c r="AL518" s="92" t="s">
        <v>74</v>
      </c>
      <c r="AM518" s="54">
        <f t="shared" si="37"/>
        <v>0</v>
      </c>
      <c r="AN518" s="54">
        <f>+K518+AC518-AH518</f>
        <v>11167000</v>
      </c>
      <c r="AO518" s="88" t="s">
        <v>66</v>
      </c>
      <c r="AP518" s="43">
        <v>11167000</v>
      </c>
      <c r="AQ518" s="88" t="s">
        <v>85</v>
      </c>
      <c r="AR518" s="87">
        <v>0</v>
      </c>
      <c r="AS518" s="96" t="s">
        <v>74</v>
      </c>
      <c r="AT518" s="282">
        <v>5000000</v>
      </c>
      <c r="AU518" s="98">
        <f t="shared" si="38"/>
        <v>6167000</v>
      </c>
      <c r="AV518" s="241">
        <f t="shared" si="39"/>
        <v>0.44774782842303212</v>
      </c>
      <c r="AW518" s="140" t="s">
        <v>74</v>
      </c>
      <c r="AX518" s="88" t="s">
        <v>86</v>
      </c>
      <c r="AY518" s="43" t="s">
        <v>4837</v>
      </c>
      <c r="AZ518" s="85" t="s">
        <v>66</v>
      </c>
      <c r="BA518" s="85" t="s">
        <v>66</v>
      </c>
    </row>
    <row r="519" spans="2:53" x14ac:dyDescent="0.25">
      <c r="B519" s="85">
        <v>2024</v>
      </c>
      <c r="C519" s="85">
        <v>891780111</v>
      </c>
      <c r="D519" s="86" t="s">
        <v>64</v>
      </c>
      <c r="E519" s="44" t="s">
        <v>4836</v>
      </c>
      <c r="F519" s="54" t="s">
        <v>4835</v>
      </c>
      <c r="G519" s="196">
        <v>0</v>
      </c>
      <c r="H519" s="88" t="s">
        <v>72</v>
      </c>
      <c r="I519" s="86" t="s">
        <v>65</v>
      </c>
      <c r="J519" s="43" t="s">
        <v>4834</v>
      </c>
      <c r="K519" s="43">
        <v>12150000</v>
      </c>
      <c r="L519" s="85" t="s">
        <v>67</v>
      </c>
      <c r="M519" s="43" t="s">
        <v>4833</v>
      </c>
      <c r="N519" s="43">
        <v>1082922756</v>
      </c>
      <c r="O519" s="91">
        <v>13</v>
      </c>
      <c r="P519" s="140">
        <v>45302</v>
      </c>
      <c r="Q519" s="87">
        <v>4518689382</v>
      </c>
      <c r="R519" s="284">
        <v>45337</v>
      </c>
      <c r="S519" s="43">
        <v>12150000</v>
      </c>
      <c r="T519" s="88" t="s">
        <v>203</v>
      </c>
      <c r="U519" s="43">
        <v>85152695</v>
      </c>
      <c r="V519" s="43" t="s">
        <v>4147</v>
      </c>
      <c r="W519" s="284">
        <v>45337</v>
      </c>
      <c r="X519" s="284">
        <v>45337</v>
      </c>
      <c r="Y519" s="94" t="s">
        <v>74</v>
      </c>
      <c r="Z519" s="138">
        <v>45457</v>
      </c>
      <c r="AA519" s="54">
        <f t="shared" si="35"/>
        <v>120</v>
      </c>
      <c r="AB519" s="87">
        <v>0</v>
      </c>
      <c r="AC519" s="286">
        <v>0</v>
      </c>
      <c r="AD519" s="87">
        <v>0</v>
      </c>
      <c r="AE519" s="140" t="s">
        <v>74</v>
      </c>
      <c r="AF519" s="54">
        <f t="shared" si="36"/>
        <v>0</v>
      </c>
      <c r="AG519" s="87">
        <v>0</v>
      </c>
      <c r="AH519" s="87">
        <v>0</v>
      </c>
      <c r="AI519" s="140" t="s">
        <v>74</v>
      </c>
      <c r="AJ519" s="88">
        <v>0</v>
      </c>
      <c r="AK519" s="92" t="s">
        <v>74</v>
      </c>
      <c r="AL519" s="92" t="s">
        <v>74</v>
      </c>
      <c r="AM519" s="54">
        <f t="shared" si="37"/>
        <v>0</v>
      </c>
      <c r="AN519" s="54">
        <f>+K519+AC519-AH519</f>
        <v>12150000</v>
      </c>
      <c r="AO519" s="88" t="s">
        <v>66</v>
      </c>
      <c r="AP519" s="43">
        <v>12150000</v>
      </c>
      <c r="AQ519" s="88" t="s">
        <v>85</v>
      </c>
      <c r="AR519" s="87">
        <v>0</v>
      </c>
      <c r="AS519" s="96" t="s">
        <v>74</v>
      </c>
      <c r="AT519" s="282">
        <v>5400000</v>
      </c>
      <c r="AU519" s="98">
        <f t="shared" si="38"/>
        <v>6750000</v>
      </c>
      <c r="AV519" s="241">
        <f t="shared" si="39"/>
        <v>0.44444444444444442</v>
      </c>
      <c r="AW519" s="140" t="s">
        <v>74</v>
      </c>
      <c r="AX519" s="88" t="s">
        <v>86</v>
      </c>
      <c r="AY519" s="43" t="s">
        <v>4832</v>
      </c>
      <c r="AZ519" s="85" t="s">
        <v>66</v>
      </c>
      <c r="BA519" s="85" t="s">
        <v>66</v>
      </c>
    </row>
    <row r="520" spans="2:53" x14ac:dyDescent="0.25">
      <c r="B520" s="85">
        <v>2024</v>
      </c>
      <c r="C520" s="85">
        <v>891780111</v>
      </c>
      <c r="D520" s="86" t="s">
        <v>64</v>
      </c>
      <c r="E520" s="44" t="s">
        <v>4831</v>
      </c>
      <c r="F520" s="54" t="s">
        <v>4830</v>
      </c>
      <c r="G520" s="196">
        <v>0</v>
      </c>
      <c r="H520" s="88" t="s">
        <v>72</v>
      </c>
      <c r="I520" s="86" t="s">
        <v>65</v>
      </c>
      <c r="J520" s="43" t="s">
        <v>4829</v>
      </c>
      <c r="K520" s="43">
        <v>13500000</v>
      </c>
      <c r="L520" s="85" t="s">
        <v>67</v>
      </c>
      <c r="M520" s="43" t="s">
        <v>4828</v>
      </c>
      <c r="N520" s="43">
        <v>1083008300</v>
      </c>
      <c r="O520" s="91">
        <v>13</v>
      </c>
      <c r="P520" s="140">
        <v>45302</v>
      </c>
      <c r="Q520" s="87">
        <v>4518689382</v>
      </c>
      <c r="R520" s="284">
        <v>45337</v>
      </c>
      <c r="S520" s="43">
        <v>13500000</v>
      </c>
      <c r="T520" s="88" t="s">
        <v>203</v>
      </c>
      <c r="U520" s="43">
        <v>57428039</v>
      </c>
      <c r="V520" s="43" t="s">
        <v>968</v>
      </c>
      <c r="W520" s="284">
        <v>45337</v>
      </c>
      <c r="X520" s="284">
        <v>45337</v>
      </c>
      <c r="Y520" s="94" t="s">
        <v>74</v>
      </c>
      <c r="Z520" s="138">
        <v>45457</v>
      </c>
      <c r="AA520" s="54">
        <f t="shared" ref="AA520:AA583" si="40">+IF(Y520="1800-01-01",Z520-X520,Z520-Y520)</f>
        <v>120</v>
      </c>
      <c r="AB520" s="87">
        <v>0</v>
      </c>
      <c r="AC520" s="286">
        <v>0</v>
      </c>
      <c r="AD520" s="87">
        <v>0</v>
      </c>
      <c r="AE520" s="140" t="s">
        <v>74</v>
      </c>
      <c r="AF520" s="54">
        <f t="shared" ref="AF520:AF583" si="41">+IF(AE520="1800-01-01",0,AE520-Z520)</f>
        <v>0</v>
      </c>
      <c r="AG520" s="87">
        <v>1</v>
      </c>
      <c r="AH520" s="87">
        <v>12000000</v>
      </c>
      <c r="AI520" s="140">
        <v>45345</v>
      </c>
      <c r="AJ520" s="88">
        <v>0</v>
      </c>
      <c r="AK520" s="92" t="s">
        <v>74</v>
      </c>
      <c r="AL520" s="92" t="s">
        <v>74</v>
      </c>
      <c r="AM520" s="54">
        <f t="shared" ref="AM520:AM583" si="42">+IF(AK520="1800-01-01",0,AL520-AK520)</f>
        <v>0</v>
      </c>
      <c r="AN520" s="54">
        <f>+K520+AC520-AH520</f>
        <v>1500000</v>
      </c>
      <c r="AO520" s="88" t="s">
        <v>66</v>
      </c>
      <c r="AP520" s="43">
        <v>13500000</v>
      </c>
      <c r="AQ520" s="88" t="s">
        <v>85</v>
      </c>
      <c r="AR520" s="87">
        <v>0</v>
      </c>
      <c r="AS520" s="96" t="s">
        <v>74</v>
      </c>
      <c r="AT520" s="282">
        <v>0</v>
      </c>
      <c r="AU520" s="98">
        <f t="shared" ref="AU520:AU583" si="43">AN520-AT520</f>
        <v>1500000</v>
      </c>
      <c r="AV520" s="241">
        <f t="shared" ref="AV520:AV583" si="44">+IFERROR(AT520/AN520,"_")</f>
        <v>0</v>
      </c>
      <c r="AW520" s="140" t="s">
        <v>74</v>
      </c>
      <c r="AX520" s="88" t="s">
        <v>1097</v>
      </c>
      <c r="AY520" s="43" t="s">
        <v>4827</v>
      </c>
      <c r="AZ520" s="85" t="s">
        <v>66</v>
      </c>
      <c r="BA520" s="85" t="s">
        <v>66</v>
      </c>
    </row>
    <row r="521" spans="2:53" x14ac:dyDescent="0.25">
      <c r="B521" s="85">
        <v>2024</v>
      </c>
      <c r="C521" s="85">
        <v>891780111</v>
      </c>
      <c r="D521" s="86" t="s">
        <v>64</v>
      </c>
      <c r="E521" s="44" t="s">
        <v>4826</v>
      </c>
      <c r="F521" s="54" t="s">
        <v>4825</v>
      </c>
      <c r="G521" s="196">
        <v>0</v>
      </c>
      <c r="H521" s="88" t="s">
        <v>72</v>
      </c>
      <c r="I521" s="86" t="s">
        <v>65</v>
      </c>
      <c r="J521" s="43" t="s">
        <v>4824</v>
      </c>
      <c r="K521" s="43">
        <v>13400000</v>
      </c>
      <c r="L521" s="85" t="s">
        <v>67</v>
      </c>
      <c r="M521" s="43" t="s">
        <v>4823</v>
      </c>
      <c r="N521" s="43">
        <v>1083024033</v>
      </c>
      <c r="O521" s="91">
        <v>13</v>
      </c>
      <c r="P521" s="140">
        <v>45302</v>
      </c>
      <c r="Q521" s="87">
        <v>4518689382</v>
      </c>
      <c r="R521" s="284">
        <v>45337</v>
      </c>
      <c r="S521" s="43">
        <v>13400000</v>
      </c>
      <c r="T521" s="88" t="s">
        <v>203</v>
      </c>
      <c r="U521" s="43">
        <v>36557666</v>
      </c>
      <c r="V521" s="43" t="s">
        <v>2345</v>
      </c>
      <c r="W521" s="284">
        <v>45337</v>
      </c>
      <c r="X521" s="284">
        <v>45337</v>
      </c>
      <c r="Y521" s="94" t="s">
        <v>74</v>
      </c>
      <c r="Z521" s="138">
        <v>45457</v>
      </c>
      <c r="AA521" s="54">
        <f t="shared" si="40"/>
        <v>120</v>
      </c>
      <c r="AB521" s="87">
        <v>0</v>
      </c>
      <c r="AC521" s="286">
        <v>0</v>
      </c>
      <c r="AD521" s="87">
        <v>0</v>
      </c>
      <c r="AE521" s="140" t="s">
        <v>74</v>
      </c>
      <c r="AF521" s="54">
        <f t="shared" si="41"/>
        <v>0</v>
      </c>
      <c r="AG521" s="87">
        <v>0</v>
      </c>
      <c r="AH521" s="87">
        <v>0</v>
      </c>
      <c r="AI521" s="140" t="s">
        <v>74</v>
      </c>
      <c r="AJ521" s="88">
        <v>0</v>
      </c>
      <c r="AK521" s="92" t="s">
        <v>74</v>
      </c>
      <c r="AL521" s="92" t="s">
        <v>74</v>
      </c>
      <c r="AM521" s="54">
        <f t="shared" si="42"/>
        <v>0</v>
      </c>
      <c r="AN521" s="54">
        <f>+K521+AC521-AH521</f>
        <v>13400000</v>
      </c>
      <c r="AO521" s="88" t="s">
        <v>66</v>
      </c>
      <c r="AP521" s="43">
        <v>13400000</v>
      </c>
      <c r="AQ521" s="88" t="s">
        <v>85</v>
      </c>
      <c r="AR521" s="87">
        <v>0</v>
      </c>
      <c r="AS521" s="96" t="s">
        <v>74</v>
      </c>
      <c r="AT521" s="282">
        <v>9000000</v>
      </c>
      <c r="AU521" s="98">
        <f t="shared" si="43"/>
        <v>4400000</v>
      </c>
      <c r="AV521" s="241">
        <f t="shared" si="44"/>
        <v>0.67164179104477617</v>
      </c>
      <c r="AW521" s="140" t="s">
        <v>74</v>
      </c>
      <c r="AX521" s="88" t="s">
        <v>86</v>
      </c>
      <c r="AY521" s="43" t="s">
        <v>4822</v>
      </c>
      <c r="AZ521" s="85" t="s">
        <v>66</v>
      </c>
      <c r="BA521" s="85" t="s">
        <v>66</v>
      </c>
    </row>
    <row r="522" spans="2:53" x14ac:dyDescent="0.25">
      <c r="B522" s="85">
        <v>2024</v>
      </c>
      <c r="C522" s="85">
        <v>891780111</v>
      </c>
      <c r="D522" s="86" t="s">
        <v>64</v>
      </c>
      <c r="E522" s="44" t="s">
        <v>4821</v>
      </c>
      <c r="F522" s="54" t="s">
        <v>4820</v>
      </c>
      <c r="G522" s="196">
        <v>0</v>
      </c>
      <c r="H522" s="88" t="s">
        <v>72</v>
      </c>
      <c r="I522" s="86" t="s">
        <v>65</v>
      </c>
      <c r="J522" s="43" t="s">
        <v>4819</v>
      </c>
      <c r="K522" s="43">
        <v>13400000</v>
      </c>
      <c r="L522" s="85" t="s">
        <v>67</v>
      </c>
      <c r="M522" s="43" t="s">
        <v>4818</v>
      </c>
      <c r="N522" s="43">
        <v>1050461549</v>
      </c>
      <c r="O522" s="91">
        <v>13</v>
      </c>
      <c r="P522" s="140">
        <v>45302</v>
      </c>
      <c r="Q522" s="87">
        <v>4518689382</v>
      </c>
      <c r="R522" s="284">
        <v>45337</v>
      </c>
      <c r="S522" s="43">
        <v>13400000</v>
      </c>
      <c r="T522" s="88" t="s">
        <v>203</v>
      </c>
      <c r="U522" s="43">
        <v>36557666</v>
      </c>
      <c r="V522" s="43" t="s">
        <v>2345</v>
      </c>
      <c r="W522" s="284">
        <v>45337</v>
      </c>
      <c r="X522" s="284">
        <v>45337</v>
      </c>
      <c r="Y522" s="94" t="s">
        <v>74</v>
      </c>
      <c r="Z522" s="138">
        <v>45457</v>
      </c>
      <c r="AA522" s="54">
        <f t="shared" si="40"/>
        <v>120</v>
      </c>
      <c r="AB522" s="87">
        <v>0</v>
      </c>
      <c r="AC522" s="286">
        <v>0</v>
      </c>
      <c r="AD522" s="87">
        <v>0</v>
      </c>
      <c r="AE522" s="140" t="s">
        <v>74</v>
      </c>
      <c r="AF522" s="54">
        <f t="shared" si="41"/>
        <v>0</v>
      </c>
      <c r="AG522" s="87">
        <v>0</v>
      </c>
      <c r="AH522" s="87">
        <v>0</v>
      </c>
      <c r="AI522" s="140" t="s">
        <v>74</v>
      </c>
      <c r="AJ522" s="88">
        <v>0</v>
      </c>
      <c r="AK522" s="92" t="s">
        <v>74</v>
      </c>
      <c r="AL522" s="92" t="s">
        <v>74</v>
      </c>
      <c r="AM522" s="54">
        <f t="shared" si="42"/>
        <v>0</v>
      </c>
      <c r="AN522" s="54">
        <f>+K522+AC522-AH522</f>
        <v>13400000</v>
      </c>
      <c r="AO522" s="88" t="s">
        <v>66</v>
      </c>
      <c r="AP522" s="43">
        <v>13400000</v>
      </c>
      <c r="AQ522" s="88" t="s">
        <v>85</v>
      </c>
      <c r="AR522" s="87">
        <v>0</v>
      </c>
      <c r="AS522" s="96" t="s">
        <v>74</v>
      </c>
      <c r="AT522" s="282">
        <v>9000000</v>
      </c>
      <c r="AU522" s="98">
        <f t="shared" si="43"/>
        <v>4400000</v>
      </c>
      <c r="AV522" s="241">
        <f t="shared" si="44"/>
        <v>0.67164179104477617</v>
      </c>
      <c r="AW522" s="140" t="s">
        <v>74</v>
      </c>
      <c r="AX522" s="88" t="s">
        <v>86</v>
      </c>
      <c r="AY522" s="43" t="s">
        <v>4817</v>
      </c>
      <c r="AZ522" s="85" t="s">
        <v>66</v>
      </c>
      <c r="BA522" s="85" t="s">
        <v>66</v>
      </c>
    </row>
    <row r="523" spans="2:53" x14ac:dyDescent="0.25">
      <c r="B523" s="85">
        <v>2024</v>
      </c>
      <c r="C523" s="85">
        <v>891780111</v>
      </c>
      <c r="D523" s="86" t="s">
        <v>64</v>
      </c>
      <c r="E523" s="44" t="s">
        <v>4816</v>
      </c>
      <c r="F523" s="54" t="s">
        <v>4815</v>
      </c>
      <c r="G523" s="196">
        <v>0</v>
      </c>
      <c r="H523" s="88" t="s">
        <v>72</v>
      </c>
      <c r="I523" s="86" t="s">
        <v>65</v>
      </c>
      <c r="J523" s="43" t="s">
        <v>4814</v>
      </c>
      <c r="K523" s="43">
        <v>16080000</v>
      </c>
      <c r="L523" s="85" t="s">
        <v>67</v>
      </c>
      <c r="M523" s="43" t="s">
        <v>4813</v>
      </c>
      <c r="N523" s="43">
        <v>7631214</v>
      </c>
      <c r="O523" s="91">
        <v>13</v>
      </c>
      <c r="P523" s="140">
        <v>45302</v>
      </c>
      <c r="Q523" s="87">
        <v>4518689382</v>
      </c>
      <c r="R523" s="284">
        <v>45337</v>
      </c>
      <c r="S523" s="43">
        <v>16080000</v>
      </c>
      <c r="T523" s="88" t="s">
        <v>203</v>
      </c>
      <c r="U523" s="43">
        <v>85154788</v>
      </c>
      <c r="V523" s="43" t="s">
        <v>4141</v>
      </c>
      <c r="W523" s="284">
        <v>45337</v>
      </c>
      <c r="X523" s="284">
        <v>45337</v>
      </c>
      <c r="Y523" s="94" t="s">
        <v>74</v>
      </c>
      <c r="Z523" s="138">
        <v>45457</v>
      </c>
      <c r="AA523" s="54">
        <f t="shared" si="40"/>
        <v>120</v>
      </c>
      <c r="AB523" s="87">
        <v>0</v>
      </c>
      <c r="AC523" s="286">
        <v>0</v>
      </c>
      <c r="AD523" s="87">
        <v>0</v>
      </c>
      <c r="AE523" s="140" t="s">
        <v>74</v>
      </c>
      <c r="AF523" s="54">
        <f t="shared" si="41"/>
        <v>0</v>
      </c>
      <c r="AG523" s="87">
        <v>0</v>
      </c>
      <c r="AH523" s="87">
        <v>0</v>
      </c>
      <c r="AI523" s="140" t="s">
        <v>74</v>
      </c>
      <c r="AJ523" s="88">
        <v>0</v>
      </c>
      <c r="AK523" s="92" t="s">
        <v>74</v>
      </c>
      <c r="AL523" s="92" t="s">
        <v>74</v>
      </c>
      <c r="AM523" s="54">
        <f t="shared" si="42"/>
        <v>0</v>
      </c>
      <c r="AN523" s="54">
        <f>+K523+AC523-AH523</f>
        <v>16080000</v>
      </c>
      <c r="AO523" s="88" t="s">
        <v>66</v>
      </c>
      <c r="AP523" s="43">
        <v>16080000</v>
      </c>
      <c r="AQ523" s="88" t="s">
        <v>85</v>
      </c>
      <c r="AR523" s="87">
        <v>0</v>
      </c>
      <c r="AS523" s="96" t="s">
        <v>74</v>
      </c>
      <c r="AT523" s="282">
        <v>10800000</v>
      </c>
      <c r="AU523" s="98">
        <f t="shared" si="43"/>
        <v>5280000</v>
      </c>
      <c r="AV523" s="241">
        <f t="shared" si="44"/>
        <v>0.67164179104477617</v>
      </c>
      <c r="AW523" s="140" t="s">
        <v>74</v>
      </c>
      <c r="AX523" s="88" t="s">
        <v>86</v>
      </c>
      <c r="AY523" s="43" t="s">
        <v>4812</v>
      </c>
      <c r="AZ523" s="85" t="s">
        <v>66</v>
      </c>
      <c r="BA523" s="85" t="s">
        <v>66</v>
      </c>
    </row>
    <row r="524" spans="2:53" x14ac:dyDescent="0.25">
      <c r="B524" s="85">
        <v>2024</v>
      </c>
      <c r="C524" s="85">
        <v>891780111</v>
      </c>
      <c r="D524" s="86" t="s">
        <v>64</v>
      </c>
      <c r="E524" s="44" t="s">
        <v>4811</v>
      </c>
      <c r="F524" s="54" t="s">
        <v>4810</v>
      </c>
      <c r="G524" s="196">
        <v>0</v>
      </c>
      <c r="H524" s="88" t="s">
        <v>72</v>
      </c>
      <c r="I524" s="86" t="s">
        <v>65</v>
      </c>
      <c r="J524" s="43" t="s">
        <v>4809</v>
      </c>
      <c r="K524" s="43">
        <v>16400000</v>
      </c>
      <c r="L524" s="85" t="s">
        <v>67</v>
      </c>
      <c r="M524" s="43" t="s">
        <v>4808</v>
      </c>
      <c r="N524" s="43">
        <v>32854978</v>
      </c>
      <c r="O524" s="91">
        <v>13</v>
      </c>
      <c r="P524" s="140">
        <v>45302</v>
      </c>
      <c r="Q524" s="87">
        <v>4518689382</v>
      </c>
      <c r="R524" s="284">
        <v>45338</v>
      </c>
      <c r="S524" s="43">
        <v>16400000</v>
      </c>
      <c r="T524" s="88" t="s">
        <v>203</v>
      </c>
      <c r="U524" s="43">
        <v>93400727</v>
      </c>
      <c r="V524" s="43" t="s">
        <v>4334</v>
      </c>
      <c r="W524" s="284">
        <v>45338</v>
      </c>
      <c r="X524" s="284">
        <v>45338</v>
      </c>
      <c r="Y524" s="94" t="s">
        <v>74</v>
      </c>
      <c r="Z524" s="138">
        <v>45457</v>
      </c>
      <c r="AA524" s="54">
        <f t="shared" si="40"/>
        <v>119</v>
      </c>
      <c r="AB524" s="87">
        <v>0</v>
      </c>
      <c r="AC524" s="286">
        <v>0</v>
      </c>
      <c r="AD524" s="87">
        <v>0</v>
      </c>
      <c r="AE524" s="140" t="s">
        <v>74</v>
      </c>
      <c r="AF524" s="54">
        <f t="shared" si="41"/>
        <v>0</v>
      </c>
      <c r="AG524" s="87">
        <v>0</v>
      </c>
      <c r="AH524" s="87">
        <v>0</v>
      </c>
      <c r="AI524" s="140" t="s">
        <v>74</v>
      </c>
      <c r="AJ524" s="88">
        <v>0</v>
      </c>
      <c r="AK524" s="92" t="s">
        <v>74</v>
      </c>
      <c r="AL524" s="92" t="s">
        <v>74</v>
      </c>
      <c r="AM524" s="54">
        <f t="shared" si="42"/>
        <v>0</v>
      </c>
      <c r="AN524" s="54">
        <f>+K524+AC524-AH524</f>
        <v>16400000</v>
      </c>
      <c r="AO524" s="88" t="s">
        <v>66</v>
      </c>
      <c r="AP524" s="43">
        <v>16400000</v>
      </c>
      <c r="AQ524" s="88" t="s">
        <v>85</v>
      </c>
      <c r="AR524" s="87">
        <v>0</v>
      </c>
      <c r="AS524" s="96" t="s">
        <v>74</v>
      </c>
      <c r="AT524" s="282">
        <v>10267000</v>
      </c>
      <c r="AU524" s="98">
        <f t="shared" si="43"/>
        <v>6133000</v>
      </c>
      <c r="AV524" s="241">
        <f t="shared" si="44"/>
        <v>0.6260365853658536</v>
      </c>
      <c r="AW524" s="140" t="s">
        <v>74</v>
      </c>
      <c r="AX524" s="88" t="s">
        <v>86</v>
      </c>
      <c r="AY524" s="43" t="s">
        <v>4807</v>
      </c>
      <c r="AZ524" s="85" t="s">
        <v>66</v>
      </c>
      <c r="BA524" s="85" t="s">
        <v>66</v>
      </c>
    </row>
    <row r="525" spans="2:53" x14ac:dyDescent="0.25">
      <c r="B525" s="85">
        <v>2024</v>
      </c>
      <c r="C525" s="85">
        <v>891780111</v>
      </c>
      <c r="D525" s="86" t="s">
        <v>64</v>
      </c>
      <c r="E525" s="44" t="s">
        <v>4806</v>
      </c>
      <c r="F525" s="54" t="s">
        <v>4805</v>
      </c>
      <c r="G525" s="196">
        <v>0</v>
      </c>
      <c r="H525" s="88" t="s">
        <v>72</v>
      </c>
      <c r="I525" s="86" t="s">
        <v>65</v>
      </c>
      <c r="J525" s="43" t="s">
        <v>4630</v>
      </c>
      <c r="K525" s="43">
        <v>8610000</v>
      </c>
      <c r="L525" s="85" t="s">
        <v>67</v>
      </c>
      <c r="M525" s="43" t="s">
        <v>4804</v>
      </c>
      <c r="N525" s="43">
        <v>12558870</v>
      </c>
      <c r="O525" s="91">
        <v>14</v>
      </c>
      <c r="P525" s="284">
        <v>45302</v>
      </c>
      <c r="Q525" s="43">
        <v>2126349000</v>
      </c>
      <c r="R525" s="284">
        <v>45338</v>
      </c>
      <c r="S525" s="43">
        <v>8610000</v>
      </c>
      <c r="T525" s="88" t="s">
        <v>203</v>
      </c>
      <c r="U525" s="43">
        <v>85459497</v>
      </c>
      <c r="V525" s="43" t="s">
        <v>1747</v>
      </c>
      <c r="W525" s="284">
        <v>45338</v>
      </c>
      <c r="X525" s="284">
        <v>45338</v>
      </c>
      <c r="Y525" s="94" t="s">
        <v>74</v>
      </c>
      <c r="Z525" s="138">
        <v>45457</v>
      </c>
      <c r="AA525" s="54">
        <f t="shared" si="40"/>
        <v>119</v>
      </c>
      <c r="AB525" s="87">
        <v>0</v>
      </c>
      <c r="AC525" s="286">
        <v>0</v>
      </c>
      <c r="AD525" s="87">
        <v>0</v>
      </c>
      <c r="AE525" s="140" t="s">
        <v>74</v>
      </c>
      <c r="AF525" s="54">
        <f t="shared" si="41"/>
        <v>0</v>
      </c>
      <c r="AG525" s="87">
        <v>0</v>
      </c>
      <c r="AH525" s="87">
        <v>0</v>
      </c>
      <c r="AI525" s="140" t="s">
        <v>74</v>
      </c>
      <c r="AJ525" s="88">
        <v>0</v>
      </c>
      <c r="AK525" s="92" t="s">
        <v>74</v>
      </c>
      <c r="AL525" s="92" t="s">
        <v>74</v>
      </c>
      <c r="AM525" s="54">
        <f t="shared" si="42"/>
        <v>0</v>
      </c>
      <c r="AN525" s="54">
        <f>+K525+AC525-AH525</f>
        <v>8610000</v>
      </c>
      <c r="AO525" s="88" t="s">
        <v>66</v>
      </c>
      <c r="AP525" s="43">
        <v>8610000</v>
      </c>
      <c r="AQ525" s="88" t="s">
        <v>85</v>
      </c>
      <c r="AR525" s="87">
        <v>0</v>
      </c>
      <c r="AS525" s="96" t="s">
        <v>74</v>
      </c>
      <c r="AT525" s="282">
        <v>5460000</v>
      </c>
      <c r="AU525" s="98">
        <f t="shared" si="43"/>
        <v>3150000</v>
      </c>
      <c r="AV525" s="241">
        <f t="shared" si="44"/>
        <v>0.63414634146341464</v>
      </c>
      <c r="AW525" s="140" t="s">
        <v>74</v>
      </c>
      <c r="AX525" s="88" t="s">
        <v>86</v>
      </c>
      <c r="AY525" s="43" t="s">
        <v>4803</v>
      </c>
      <c r="AZ525" s="85" t="s">
        <v>66</v>
      </c>
      <c r="BA525" s="85" t="s">
        <v>66</v>
      </c>
    </row>
    <row r="526" spans="2:53" x14ac:dyDescent="0.25">
      <c r="B526" s="85">
        <v>2024</v>
      </c>
      <c r="C526" s="85">
        <v>891780111</v>
      </c>
      <c r="D526" s="86" t="s">
        <v>64</v>
      </c>
      <c r="E526" s="44" t="s">
        <v>4802</v>
      </c>
      <c r="F526" s="54" t="s">
        <v>4801</v>
      </c>
      <c r="G526" s="196">
        <v>0</v>
      </c>
      <c r="H526" s="88" t="s">
        <v>72</v>
      </c>
      <c r="I526" s="86" t="s">
        <v>65</v>
      </c>
      <c r="J526" s="43" t="s">
        <v>4800</v>
      </c>
      <c r="K526" s="43">
        <v>8610000</v>
      </c>
      <c r="L526" s="85" t="s">
        <v>67</v>
      </c>
      <c r="M526" s="43" t="s">
        <v>4799</v>
      </c>
      <c r="N526" s="43">
        <v>85473768</v>
      </c>
      <c r="O526" s="91">
        <v>14</v>
      </c>
      <c r="P526" s="284">
        <v>45302</v>
      </c>
      <c r="Q526" s="43">
        <v>2126349000</v>
      </c>
      <c r="R526" s="284">
        <v>45338</v>
      </c>
      <c r="S526" s="43">
        <v>8610000</v>
      </c>
      <c r="T526" s="88" t="s">
        <v>203</v>
      </c>
      <c r="U526" s="43">
        <v>85459497</v>
      </c>
      <c r="V526" s="43" t="s">
        <v>1747</v>
      </c>
      <c r="W526" s="284">
        <v>45338</v>
      </c>
      <c r="X526" s="284">
        <v>45338</v>
      </c>
      <c r="Y526" s="94" t="s">
        <v>74</v>
      </c>
      <c r="Z526" s="138">
        <v>45457</v>
      </c>
      <c r="AA526" s="54">
        <f t="shared" si="40"/>
        <v>119</v>
      </c>
      <c r="AB526" s="87">
        <v>0</v>
      </c>
      <c r="AC526" s="286">
        <v>0</v>
      </c>
      <c r="AD526" s="87">
        <v>0</v>
      </c>
      <c r="AE526" s="140" t="s">
        <v>74</v>
      </c>
      <c r="AF526" s="54">
        <f t="shared" si="41"/>
        <v>0</v>
      </c>
      <c r="AG526" s="87">
        <v>0</v>
      </c>
      <c r="AH526" s="87">
        <v>0</v>
      </c>
      <c r="AI526" s="140" t="s">
        <v>74</v>
      </c>
      <c r="AJ526" s="88">
        <v>0</v>
      </c>
      <c r="AK526" s="92" t="s">
        <v>74</v>
      </c>
      <c r="AL526" s="92" t="s">
        <v>74</v>
      </c>
      <c r="AM526" s="54">
        <f t="shared" si="42"/>
        <v>0</v>
      </c>
      <c r="AN526" s="54">
        <f>+K526+AC526-AH526</f>
        <v>8610000</v>
      </c>
      <c r="AO526" s="88" t="s">
        <v>66</v>
      </c>
      <c r="AP526" s="43">
        <v>8610000</v>
      </c>
      <c r="AQ526" s="88" t="s">
        <v>85</v>
      </c>
      <c r="AR526" s="87">
        <v>0</v>
      </c>
      <c r="AS526" s="96" t="s">
        <v>74</v>
      </c>
      <c r="AT526" s="282">
        <v>5390000</v>
      </c>
      <c r="AU526" s="98">
        <f t="shared" si="43"/>
        <v>3220000</v>
      </c>
      <c r="AV526" s="241">
        <f t="shared" si="44"/>
        <v>0.62601626016260159</v>
      </c>
      <c r="AW526" s="140" t="s">
        <v>74</v>
      </c>
      <c r="AX526" s="88" t="s">
        <v>86</v>
      </c>
      <c r="AY526" s="43" t="s">
        <v>4798</v>
      </c>
      <c r="AZ526" s="85" t="s">
        <v>66</v>
      </c>
      <c r="BA526" s="85" t="s">
        <v>66</v>
      </c>
    </row>
    <row r="527" spans="2:53" x14ac:dyDescent="0.25">
      <c r="B527" s="85">
        <v>2024</v>
      </c>
      <c r="C527" s="85">
        <v>891780111</v>
      </c>
      <c r="D527" s="86" t="s">
        <v>64</v>
      </c>
      <c r="E527" s="44" t="s">
        <v>4797</v>
      </c>
      <c r="F527" s="54" t="s">
        <v>4796</v>
      </c>
      <c r="G527" s="196">
        <v>0</v>
      </c>
      <c r="H527" s="88" t="s">
        <v>72</v>
      </c>
      <c r="I527" s="86" t="s">
        <v>154</v>
      </c>
      <c r="J527" s="43" t="s">
        <v>4795</v>
      </c>
      <c r="K527" s="43">
        <v>6600000</v>
      </c>
      <c r="L527" s="85" t="s">
        <v>67</v>
      </c>
      <c r="M527" s="43" t="s">
        <v>4794</v>
      </c>
      <c r="N527" s="43">
        <v>1083567101</v>
      </c>
      <c r="O527" s="91">
        <v>386</v>
      </c>
      <c r="P527" s="284">
        <v>45338</v>
      </c>
      <c r="Q527" s="43">
        <v>52520000</v>
      </c>
      <c r="R527" s="284">
        <v>45338</v>
      </c>
      <c r="S527" s="43">
        <v>6600000</v>
      </c>
      <c r="T527" s="88" t="s">
        <v>203</v>
      </c>
      <c r="U527" s="43">
        <v>36726018</v>
      </c>
      <c r="V527" s="43" t="s">
        <v>4026</v>
      </c>
      <c r="W527" s="284">
        <v>45338</v>
      </c>
      <c r="X527" s="284">
        <v>45338</v>
      </c>
      <c r="Y527" s="94" t="s">
        <v>74</v>
      </c>
      <c r="Z527" s="284">
        <v>45426</v>
      </c>
      <c r="AA527" s="54">
        <f t="shared" si="40"/>
        <v>88</v>
      </c>
      <c r="AB527" s="87">
        <v>0</v>
      </c>
      <c r="AC527" s="286">
        <v>0</v>
      </c>
      <c r="AD527" s="87">
        <v>0</v>
      </c>
      <c r="AE527" s="140" t="s">
        <v>74</v>
      </c>
      <c r="AF527" s="54">
        <f t="shared" si="41"/>
        <v>0</v>
      </c>
      <c r="AG527" s="87">
        <v>1</v>
      </c>
      <c r="AH527" s="87">
        <v>3227000</v>
      </c>
      <c r="AI527" s="140">
        <v>45377</v>
      </c>
      <c r="AJ527" s="88">
        <v>0</v>
      </c>
      <c r="AK527" s="92" t="s">
        <v>74</v>
      </c>
      <c r="AL527" s="92" t="s">
        <v>74</v>
      </c>
      <c r="AM527" s="54">
        <f t="shared" si="42"/>
        <v>0</v>
      </c>
      <c r="AN527" s="54">
        <f>+K527+AC527-AH527</f>
        <v>3373000</v>
      </c>
      <c r="AO527" s="88" t="s">
        <v>66</v>
      </c>
      <c r="AP527" s="43">
        <v>6600000</v>
      </c>
      <c r="AQ527" s="88" t="s">
        <v>85</v>
      </c>
      <c r="AR527" s="87">
        <v>0</v>
      </c>
      <c r="AS527" s="96" t="s">
        <v>74</v>
      </c>
      <c r="AT527" s="282">
        <v>2200000</v>
      </c>
      <c r="AU527" s="98">
        <f t="shared" si="43"/>
        <v>1173000</v>
      </c>
      <c r="AV527" s="241">
        <f t="shared" si="44"/>
        <v>0.65223836347465169</v>
      </c>
      <c r="AW527" s="140" t="s">
        <v>74</v>
      </c>
      <c r="AX527" s="88" t="s">
        <v>1097</v>
      </c>
      <c r="AY527" s="43" t="s">
        <v>4793</v>
      </c>
      <c r="AZ527" s="85" t="s">
        <v>66</v>
      </c>
      <c r="BA527" s="85" t="s">
        <v>66</v>
      </c>
    </row>
    <row r="528" spans="2:53" x14ac:dyDescent="0.25">
      <c r="B528" s="85">
        <v>2024</v>
      </c>
      <c r="C528" s="85">
        <v>891780111</v>
      </c>
      <c r="D528" s="86" t="s">
        <v>64</v>
      </c>
      <c r="E528" s="44" t="s">
        <v>4792</v>
      </c>
      <c r="F528" s="54" t="s">
        <v>4791</v>
      </c>
      <c r="G528" s="196">
        <v>0</v>
      </c>
      <c r="H528" s="88" t="s">
        <v>72</v>
      </c>
      <c r="I528" s="86" t="s">
        <v>154</v>
      </c>
      <c r="J528" s="43" t="s">
        <v>4790</v>
      </c>
      <c r="K528" s="43">
        <v>6600000</v>
      </c>
      <c r="L528" s="85" t="s">
        <v>67</v>
      </c>
      <c r="M528" s="43" t="s">
        <v>4789</v>
      </c>
      <c r="N528" s="43">
        <v>1221974278</v>
      </c>
      <c r="O528" s="91">
        <v>386</v>
      </c>
      <c r="P528" s="284">
        <v>45338</v>
      </c>
      <c r="Q528" s="43">
        <v>52520000</v>
      </c>
      <c r="R528" s="284">
        <v>45338</v>
      </c>
      <c r="S528" s="43">
        <v>6600000</v>
      </c>
      <c r="T528" s="88" t="s">
        <v>203</v>
      </c>
      <c r="U528" s="43">
        <v>36726018</v>
      </c>
      <c r="V528" s="43" t="s">
        <v>4026</v>
      </c>
      <c r="W528" s="284">
        <v>45338</v>
      </c>
      <c r="X528" s="284">
        <v>45338</v>
      </c>
      <c r="Y528" s="94" t="s">
        <v>74</v>
      </c>
      <c r="Z528" s="284">
        <v>45426</v>
      </c>
      <c r="AA528" s="54">
        <f t="shared" si="40"/>
        <v>88</v>
      </c>
      <c r="AB528" s="87">
        <v>0</v>
      </c>
      <c r="AC528" s="286">
        <v>0</v>
      </c>
      <c r="AD528" s="87">
        <v>0</v>
      </c>
      <c r="AE528" s="140" t="s">
        <v>74</v>
      </c>
      <c r="AF528" s="54">
        <f t="shared" si="41"/>
        <v>0</v>
      </c>
      <c r="AG528" s="87">
        <v>0</v>
      </c>
      <c r="AH528" s="87">
        <v>0</v>
      </c>
      <c r="AI528" s="140" t="s">
        <v>74</v>
      </c>
      <c r="AJ528" s="88">
        <v>0</v>
      </c>
      <c r="AK528" s="92" t="s">
        <v>74</v>
      </c>
      <c r="AL528" s="92" t="s">
        <v>74</v>
      </c>
      <c r="AM528" s="54">
        <f t="shared" si="42"/>
        <v>0</v>
      </c>
      <c r="AN528" s="54">
        <f>+K528+AC528-AH528</f>
        <v>6600000</v>
      </c>
      <c r="AO528" s="88" t="s">
        <v>66</v>
      </c>
      <c r="AP528" s="43">
        <v>6600000</v>
      </c>
      <c r="AQ528" s="88" t="s">
        <v>85</v>
      </c>
      <c r="AR528" s="87">
        <v>0</v>
      </c>
      <c r="AS528" s="96" t="s">
        <v>74</v>
      </c>
      <c r="AT528" s="282">
        <v>5573000</v>
      </c>
      <c r="AU528" s="98">
        <f t="shared" si="43"/>
        <v>1027000</v>
      </c>
      <c r="AV528" s="241">
        <f t="shared" si="44"/>
        <v>0.84439393939393936</v>
      </c>
      <c r="AW528" s="140" t="s">
        <v>74</v>
      </c>
      <c r="AX528" s="88" t="s">
        <v>86</v>
      </c>
      <c r="AY528" s="43" t="s">
        <v>4788</v>
      </c>
      <c r="AZ528" s="85" t="s">
        <v>66</v>
      </c>
      <c r="BA528" s="85" t="s">
        <v>66</v>
      </c>
    </row>
    <row r="529" spans="2:53" x14ac:dyDescent="0.25">
      <c r="B529" s="85">
        <v>2024</v>
      </c>
      <c r="C529" s="85">
        <v>891780111</v>
      </c>
      <c r="D529" s="86" t="s">
        <v>64</v>
      </c>
      <c r="E529" s="44" t="s">
        <v>4787</v>
      </c>
      <c r="F529" s="54" t="s">
        <v>4786</v>
      </c>
      <c r="G529" s="196">
        <v>0</v>
      </c>
      <c r="H529" s="88" t="s">
        <v>72</v>
      </c>
      <c r="I529" s="86" t="s">
        <v>154</v>
      </c>
      <c r="J529" s="43" t="s">
        <v>4769</v>
      </c>
      <c r="K529" s="43">
        <v>8800000</v>
      </c>
      <c r="L529" s="85" t="s">
        <v>67</v>
      </c>
      <c r="M529" s="43" t="s">
        <v>4785</v>
      </c>
      <c r="N529" s="43">
        <v>85155135</v>
      </c>
      <c r="O529" s="91">
        <v>386</v>
      </c>
      <c r="P529" s="284">
        <v>45338</v>
      </c>
      <c r="Q529" s="43">
        <v>52520000</v>
      </c>
      <c r="R529" s="284">
        <v>45338</v>
      </c>
      <c r="S529" s="43">
        <v>8800000</v>
      </c>
      <c r="T529" s="88" t="s">
        <v>203</v>
      </c>
      <c r="U529" s="43">
        <v>36726018</v>
      </c>
      <c r="V529" s="43" t="s">
        <v>4026</v>
      </c>
      <c r="W529" s="284">
        <v>45338</v>
      </c>
      <c r="X529" s="284">
        <v>45338</v>
      </c>
      <c r="Y529" s="94" t="s">
        <v>74</v>
      </c>
      <c r="Z529" s="284">
        <v>45442</v>
      </c>
      <c r="AA529" s="54">
        <f t="shared" si="40"/>
        <v>104</v>
      </c>
      <c r="AB529" s="87">
        <v>0</v>
      </c>
      <c r="AC529" s="286">
        <v>0</v>
      </c>
      <c r="AD529" s="87">
        <v>0</v>
      </c>
      <c r="AE529" s="140" t="s">
        <v>74</v>
      </c>
      <c r="AF529" s="54">
        <f t="shared" si="41"/>
        <v>0</v>
      </c>
      <c r="AG529" s="87">
        <v>0</v>
      </c>
      <c r="AH529" s="87">
        <v>0</v>
      </c>
      <c r="AI529" s="140" t="s">
        <v>74</v>
      </c>
      <c r="AJ529" s="88">
        <v>0</v>
      </c>
      <c r="AK529" s="92" t="s">
        <v>74</v>
      </c>
      <c r="AL529" s="92" t="s">
        <v>74</v>
      </c>
      <c r="AM529" s="54">
        <f t="shared" si="42"/>
        <v>0</v>
      </c>
      <c r="AN529" s="54">
        <f>+K529+AC529-AH529</f>
        <v>8800000</v>
      </c>
      <c r="AO529" s="88" t="s">
        <v>66</v>
      </c>
      <c r="AP529" s="43">
        <v>8800000</v>
      </c>
      <c r="AQ529" s="88" t="s">
        <v>85</v>
      </c>
      <c r="AR529" s="87">
        <v>0</v>
      </c>
      <c r="AS529" s="96" t="s">
        <v>74</v>
      </c>
      <c r="AT529" s="282">
        <v>6600000</v>
      </c>
      <c r="AU529" s="98">
        <f t="shared" si="43"/>
        <v>2200000</v>
      </c>
      <c r="AV529" s="241">
        <f t="shared" si="44"/>
        <v>0.75</v>
      </c>
      <c r="AW529" s="140" t="s">
        <v>74</v>
      </c>
      <c r="AX529" s="88" t="s">
        <v>86</v>
      </c>
      <c r="AY529" s="43" t="s">
        <v>4784</v>
      </c>
      <c r="AZ529" s="85" t="s">
        <v>66</v>
      </c>
      <c r="BA529" s="85" t="s">
        <v>66</v>
      </c>
    </row>
    <row r="530" spans="2:53" x14ac:dyDescent="0.25">
      <c r="B530" s="85">
        <v>2024</v>
      </c>
      <c r="C530" s="85">
        <v>891780111</v>
      </c>
      <c r="D530" s="86" t="s">
        <v>64</v>
      </c>
      <c r="E530" s="44" t="s">
        <v>4783</v>
      </c>
      <c r="F530" s="54" t="s">
        <v>4782</v>
      </c>
      <c r="G530" s="196">
        <v>0</v>
      </c>
      <c r="H530" s="88" t="s">
        <v>72</v>
      </c>
      <c r="I530" s="86" t="s">
        <v>154</v>
      </c>
      <c r="J530" s="43" t="s">
        <v>4769</v>
      </c>
      <c r="K530" s="43">
        <v>6600000</v>
      </c>
      <c r="L530" s="85" t="s">
        <v>67</v>
      </c>
      <c r="M530" s="43" t="s">
        <v>4781</v>
      </c>
      <c r="N530" s="43">
        <v>57466769</v>
      </c>
      <c r="O530" s="91">
        <v>386</v>
      </c>
      <c r="P530" s="284">
        <v>45338</v>
      </c>
      <c r="Q530" s="43">
        <v>52520000</v>
      </c>
      <c r="R530" s="284">
        <v>45338</v>
      </c>
      <c r="S530" s="43">
        <v>6600000</v>
      </c>
      <c r="T530" s="88" t="s">
        <v>203</v>
      </c>
      <c r="U530" s="43">
        <v>36726018</v>
      </c>
      <c r="V530" s="43" t="s">
        <v>4026</v>
      </c>
      <c r="W530" s="284">
        <v>45338</v>
      </c>
      <c r="X530" s="284">
        <v>45338</v>
      </c>
      <c r="Y530" s="94" t="s">
        <v>74</v>
      </c>
      <c r="Z530" s="284">
        <v>45426</v>
      </c>
      <c r="AA530" s="54">
        <f t="shared" si="40"/>
        <v>88</v>
      </c>
      <c r="AB530" s="87">
        <v>0</v>
      </c>
      <c r="AC530" s="286">
        <v>0</v>
      </c>
      <c r="AD530" s="87">
        <v>0</v>
      </c>
      <c r="AE530" s="140" t="s">
        <v>74</v>
      </c>
      <c r="AF530" s="54">
        <f t="shared" si="41"/>
        <v>0</v>
      </c>
      <c r="AG530" s="87">
        <v>0</v>
      </c>
      <c r="AH530" s="87">
        <v>0</v>
      </c>
      <c r="AI530" s="140" t="s">
        <v>74</v>
      </c>
      <c r="AJ530" s="88">
        <v>0</v>
      </c>
      <c r="AK530" s="92" t="s">
        <v>74</v>
      </c>
      <c r="AL530" s="92" t="s">
        <v>74</v>
      </c>
      <c r="AM530" s="54">
        <f t="shared" si="42"/>
        <v>0</v>
      </c>
      <c r="AN530" s="54">
        <f>+K530+AC530-AH530</f>
        <v>6600000</v>
      </c>
      <c r="AO530" s="88" t="s">
        <v>66</v>
      </c>
      <c r="AP530" s="43">
        <v>6600000</v>
      </c>
      <c r="AQ530" s="88" t="s">
        <v>85</v>
      </c>
      <c r="AR530" s="87">
        <v>0</v>
      </c>
      <c r="AS530" s="96" t="s">
        <v>74</v>
      </c>
      <c r="AT530" s="282">
        <v>5573000</v>
      </c>
      <c r="AU530" s="98">
        <f t="shared" si="43"/>
        <v>1027000</v>
      </c>
      <c r="AV530" s="241">
        <f t="shared" si="44"/>
        <v>0.84439393939393936</v>
      </c>
      <c r="AW530" s="140" t="s">
        <v>74</v>
      </c>
      <c r="AX530" s="88" t="s">
        <v>86</v>
      </c>
      <c r="AY530" s="43" t="s">
        <v>4780</v>
      </c>
      <c r="AZ530" s="85" t="s">
        <v>66</v>
      </c>
      <c r="BA530" s="85" t="s">
        <v>66</v>
      </c>
    </row>
    <row r="531" spans="2:53" x14ac:dyDescent="0.25">
      <c r="B531" s="85">
        <v>2024</v>
      </c>
      <c r="C531" s="85">
        <v>891780111</v>
      </c>
      <c r="D531" s="86" t="s">
        <v>64</v>
      </c>
      <c r="E531" s="44" t="s">
        <v>4779</v>
      </c>
      <c r="F531" s="54" t="s">
        <v>4778</v>
      </c>
      <c r="G531" s="196">
        <v>0</v>
      </c>
      <c r="H531" s="88" t="s">
        <v>72</v>
      </c>
      <c r="I531" s="86" t="s">
        <v>154</v>
      </c>
      <c r="J531" s="43" t="s">
        <v>4769</v>
      </c>
      <c r="K531" s="43">
        <v>8800000</v>
      </c>
      <c r="L531" s="85" t="s">
        <v>67</v>
      </c>
      <c r="M531" s="43" t="s">
        <v>4777</v>
      </c>
      <c r="N531" s="43">
        <v>1082926063</v>
      </c>
      <c r="O531" s="91">
        <v>386</v>
      </c>
      <c r="P531" s="284">
        <v>45338</v>
      </c>
      <c r="Q531" s="43">
        <v>52520000</v>
      </c>
      <c r="R531" s="284">
        <v>45338</v>
      </c>
      <c r="S531" s="43">
        <v>8800000</v>
      </c>
      <c r="T531" s="88" t="s">
        <v>203</v>
      </c>
      <c r="U531" s="43">
        <v>36726018</v>
      </c>
      <c r="V531" s="43" t="s">
        <v>4026</v>
      </c>
      <c r="W531" s="284">
        <v>45338</v>
      </c>
      <c r="X531" s="284">
        <v>45338</v>
      </c>
      <c r="Y531" s="94" t="s">
        <v>74</v>
      </c>
      <c r="Z531" s="284">
        <v>45442</v>
      </c>
      <c r="AA531" s="54">
        <f t="shared" si="40"/>
        <v>104</v>
      </c>
      <c r="AB531" s="87">
        <v>0</v>
      </c>
      <c r="AC531" s="286">
        <v>0</v>
      </c>
      <c r="AD531" s="87">
        <v>0</v>
      </c>
      <c r="AE531" s="140" t="s">
        <v>74</v>
      </c>
      <c r="AF531" s="54">
        <f t="shared" si="41"/>
        <v>0</v>
      </c>
      <c r="AG531" s="87">
        <v>0</v>
      </c>
      <c r="AH531" s="87">
        <v>0</v>
      </c>
      <c r="AI531" s="140" t="s">
        <v>74</v>
      </c>
      <c r="AJ531" s="88">
        <v>0</v>
      </c>
      <c r="AK531" s="92" t="s">
        <v>74</v>
      </c>
      <c r="AL531" s="92" t="s">
        <v>74</v>
      </c>
      <c r="AM531" s="54">
        <f t="shared" si="42"/>
        <v>0</v>
      </c>
      <c r="AN531" s="54">
        <f>+K531+AC531-AH531</f>
        <v>8800000</v>
      </c>
      <c r="AO531" s="88" t="s">
        <v>66</v>
      </c>
      <c r="AP531" s="43">
        <v>8800000</v>
      </c>
      <c r="AQ531" s="88" t="s">
        <v>85</v>
      </c>
      <c r="AR531" s="87">
        <v>0</v>
      </c>
      <c r="AS531" s="96" t="s">
        <v>74</v>
      </c>
      <c r="AT531" s="282">
        <v>6600000</v>
      </c>
      <c r="AU531" s="98">
        <f t="shared" si="43"/>
        <v>2200000</v>
      </c>
      <c r="AV531" s="241">
        <f t="shared" si="44"/>
        <v>0.75</v>
      </c>
      <c r="AW531" s="140" t="s">
        <v>74</v>
      </c>
      <c r="AX531" s="88" t="s">
        <v>86</v>
      </c>
      <c r="AY531" s="43" t="s">
        <v>4776</v>
      </c>
      <c r="AZ531" s="85" t="s">
        <v>66</v>
      </c>
      <c r="BA531" s="85" t="s">
        <v>66</v>
      </c>
    </row>
    <row r="532" spans="2:53" x14ac:dyDescent="0.25">
      <c r="B532" s="85">
        <v>2024</v>
      </c>
      <c r="C532" s="85">
        <v>891780111</v>
      </c>
      <c r="D532" s="86" t="s">
        <v>64</v>
      </c>
      <c r="E532" s="44" t="s">
        <v>4775</v>
      </c>
      <c r="F532" s="54" t="s">
        <v>4774</v>
      </c>
      <c r="G532" s="196">
        <v>0</v>
      </c>
      <c r="H532" s="88" t="s">
        <v>72</v>
      </c>
      <c r="I532" s="86" t="s">
        <v>154</v>
      </c>
      <c r="J532" s="43" t="s">
        <v>4773</v>
      </c>
      <c r="K532" s="43">
        <v>4400000</v>
      </c>
      <c r="L532" s="85" t="s">
        <v>67</v>
      </c>
      <c r="M532" s="43" t="s">
        <v>4187</v>
      </c>
      <c r="N532" s="43">
        <v>1090437788</v>
      </c>
      <c r="O532" s="91">
        <v>386</v>
      </c>
      <c r="P532" s="284">
        <v>45338</v>
      </c>
      <c r="Q532" s="43">
        <v>52520000</v>
      </c>
      <c r="R532" s="284">
        <v>45338</v>
      </c>
      <c r="S532" s="43">
        <v>4400000</v>
      </c>
      <c r="T532" s="88" t="s">
        <v>203</v>
      </c>
      <c r="U532" s="43">
        <v>36726018</v>
      </c>
      <c r="V532" s="43" t="s">
        <v>4026</v>
      </c>
      <c r="W532" s="284">
        <v>45338</v>
      </c>
      <c r="X532" s="284">
        <v>45338</v>
      </c>
      <c r="Y532" s="94" t="s">
        <v>74</v>
      </c>
      <c r="Z532" s="284">
        <v>45396</v>
      </c>
      <c r="AA532" s="54">
        <f t="shared" si="40"/>
        <v>58</v>
      </c>
      <c r="AB532" s="87">
        <v>0</v>
      </c>
      <c r="AC532" s="286">
        <v>0</v>
      </c>
      <c r="AD532" s="87">
        <v>0</v>
      </c>
      <c r="AE532" s="140" t="s">
        <v>74</v>
      </c>
      <c r="AF532" s="54">
        <f t="shared" si="41"/>
        <v>0</v>
      </c>
      <c r="AG532" s="87">
        <v>0</v>
      </c>
      <c r="AH532" s="87">
        <v>0</v>
      </c>
      <c r="AI532" s="140" t="s">
        <v>74</v>
      </c>
      <c r="AJ532" s="88">
        <v>0</v>
      </c>
      <c r="AK532" s="92" t="s">
        <v>74</v>
      </c>
      <c r="AL532" s="92" t="s">
        <v>74</v>
      </c>
      <c r="AM532" s="54">
        <f t="shared" si="42"/>
        <v>0</v>
      </c>
      <c r="AN532" s="54">
        <f>+K532+AC532-AH532</f>
        <v>4400000</v>
      </c>
      <c r="AO532" s="88" t="s">
        <v>66</v>
      </c>
      <c r="AP532" s="43">
        <v>4400000</v>
      </c>
      <c r="AQ532" s="88" t="s">
        <v>85</v>
      </c>
      <c r="AR532" s="87">
        <v>0</v>
      </c>
      <c r="AS532" s="96" t="s">
        <v>74</v>
      </c>
      <c r="AT532" s="282">
        <v>3227000</v>
      </c>
      <c r="AU532" s="98">
        <f t="shared" si="43"/>
        <v>1173000</v>
      </c>
      <c r="AV532" s="241">
        <f t="shared" si="44"/>
        <v>0.7334090909090909</v>
      </c>
      <c r="AW532" s="140" t="s">
        <v>74</v>
      </c>
      <c r="AX532" s="88" t="s">
        <v>86</v>
      </c>
      <c r="AY532" s="43" t="s">
        <v>4772</v>
      </c>
      <c r="AZ532" s="85" t="s">
        <v>66</v>
      </c>
      <c r="BA532" s="85" t="s">
        <v>66</v>
      </c>
    </row>
    <row r="533" spans="2:53" x14ac:dyDescent="0.25">
      <c r="B533" s="85">
        <v>2024</v>
      </c>
      <c r="C533" s="85">
        <v>891780111</v>
      </c>
      <c r="D533" s="86" t="s">
        <v>64</v>
      </c>
      <c r="E533" s="44" t="s">
        <v>4771</v>
      </c>
      <c r="F533" s="54" t="s">
        <v>4770</v>
      </c>
      <c r="G533" s="196">
        <v>0</v>
      </c>
      <c r="H533" s="88" t="s">
        <v>72</v>
      </c>
      <c r="I533" s="86" t="s">
        <v>154</v>
      </c>
      <c r="J533" s="43" t="s">
        <v>4769</v>
      </c>
      <c r="K533" s="43">
        <v>9900000</v>
      </c>
      <c r="L533" s="85" t="s">
        <v>67</v>
      </c>
      <c r="M533" s="43" t="s">
        <v>4768</v>
      </c>
      <c r="N533" s="43">
        <v>1082935774</v>
      </c>
      <c r="O533" s="91">
        <v>386</v>
      </c>
      <c r="P533" s="284">
        <v>45338</v>
      </c>
      <c r="Q533" s="43">
        <v>52520000</v>
      </c>
      <c r="R533" s="284">
        <v>45338</v>
      </c>
      <c r="S533" s="43">
        <v>9900000</v>
      </c>
      <c r="T533" s="88" t="s">
        <v>203</v>
      </c>
      <c r="U533" s="43">
        <v>36726018</v>
      </c>
      <c r="V533" s="43" t="s">
        <v>4026</v>
      </c>
      <c r="W533" s="284">
        <v>45338</v>
      </c>
      <c r="X533" s="284">
        <v>45338</v>
      </c>
      <c r="Y533" s="94" t="s">
        <v>74</v>
      </c>
      <c r="Z533" s="138">
        <v>45457</v>
      </c>
      <c r="AA533" s="54">
        <f t="shared" si="40"/>
        <v>119</v>
      </c>
      <c r="AB533" s="87">
        <v>0</v>
      </c>
      <c r="AC533" s="286">
        <v>0</v>
      </c>
      <c r="AD533" s="87">
        <v>0</v>
      </c>
      <c r="AE533" s="140" t="s">
        <v>74</v>
      </c>
      <c r="AF533" s="54">
        <f t="shared" si="41"/>
        <v>0</v>
      </c>
      <c r="AG533" s="87">
        <v>0</v>
      </c>
      <c r="AH533" s="87">
        <v>0</v>
      </c>
      <c r="AI533" s="140" t="s">
        <v>74</v>
      </c>
      <c r="AJ533" s="88">
        <v>0</v>
      </c>
      <c r="AK533" s="92" t="s">
        <v>74</v>
      </c>
      <c r="AL533" s="92" t="s">
        <v>74</v>
      </c>
      <c r="AM533" s="54">
        <f t="shared" si="42"/>
        <v>0</v>
      </c>
      <c r="AN533" s="54">
        <f>+K533+AC533-AH533</f>
        <v>9900000</v>
      </c>
      <c r="AO533" s="88" t="s">
        <v>66</v>
      </c>
      <c r="AP533" s="43">
        <v>9900000</v>
      </c>
      <c r="AQ533" s="88" t="s">
        <v>85</v>
      </c>
      <c r="AR533" s="87">
        <v>0</v>
      </c>
      <c r="AS533" s="96" t="s">
        <v>74</v>
      </c>
      <c r="AT533" s="282">
        <v>4400000</v>
      </c>
      <c r="AU533" s="98">
        <f t="shared" si="43"/>
        <v>5500000</v>
      </c>
      <c r="AV533" s="241">
        <f t="shared" si="44"/>
        <v>0.44444444444444442</v>
      </c>
      <c r="AW533" s="140" t="s">
        <v>74</v>
      </c>
      <c r="AX533" s="88" t="s">
        <v>86</v>
      </c>
      <c r="AY533" s="43" t="s">
        <v>4767</v>
      </c>
      <c r="AZ533" s="85" t="s">
        <v>66</v>
      </c>
      <c r="BA533" s="85" t="s">
        <v>66</v>
      </c>
    </row>
    <row r="534" spans="2:53" x14ac:dyDescent="0.25">
      <c r="B534" s="85">
        <v>2024</v>
      </c>
      <c r="C534" s="85">
        <v>891780111</v>
      </c>
      <c r="D534" s="86" t="s">
        <v>64</v>
      </c>
      <c r="E534" s="44" t="s">
        <v>4766</v>
      </c>
      <c r="F534" s="54" t="s">
        <v>4765</v>
      </c>
      <c r="G534" s="196">
        <v>0</v>
      </c>
      <c r="H534" s="88" t="s">
        <v>72</v>
      </c>
      <c r="I534" s="86" t="s">
        <v>65</v>
      </c>
      <c r="J534" s="43" t="s">
        <v>4764</v>
      </c>
      <c r="K534" s="43">
        <v>8610000</v>
      </c>
      <c r="L534" s="85" t="s">
        <v>67</v>
      </c>
      <c r="M534" s="43" t="s">
        <v>4763</v>
      </c>
      <c r="N534" s="43">
        <v>1007934261</v>
      </c>
      <c r="O534" s="91">
        <v>14</v>
      </c>
      <c r="P534" s="284">
        <v>45302</v>
      </c>
      <c r="Q534" s="43">
        <v>2126349000</v>
      </c>
      <c r="R534" s="284">
        <v>45338</v>
      </c>
      <c r="S534" s="43">
        <v>8610000</v>
      </c>
      <c r="T534" s="88" t="s">
        <v>203</v>
      </c>
      <c r="U534" s="43">
        <v>85475141</v>
      </c>
      <c r="V534" s="43" t="s">
        <v>4679</v>
      </c>
      <c r="W534" s="284">
        <v>45338</v>
      </c>
      <c r="X534" s="284">
        <v>45338</v>
      </c>
      <c r="Y534" s="94" t="s">
        <v>74</v>
      </c>
      <c r="Z534" s="138">
        <v>45457</v>
      </c>
      <c r="AA534" s="54">
        <f t="shared" si="40"/>
        <v>119</v>
      </c>
      <c r="AB534" s="87">
        <v>0</v>
      </c>
      <c r="AC534" s="286">
        <v>0</v>
      </c>
      <c r="AD534" s="87">
        <v>0</v>
      </c>
      <c r="AE534" s="140" t="s">
        <v>74</v>
      </c>
      <c r="AF534" s="54">
        <f t="shared" si="41"/>
        <v>0</v>
      </c>
      <c r="AG534" s="87">
        <v>0</v>
      </c>
      <c r="AH534" s="87">
        <v>0</v>
      </c>
      <c r="AI534" s="140" t="s">
        <v>74</v>
      </c>
      <c r="AJ534" s="88">
        <v>0</v>
      </c>
      <c r="AK534" s="92" t="s">
        <v>74</v>
      </c>
      <c r="AL534" s="92" t="s">
        <v>74</v>
      </c>
      <c r="AM534" s="54">
        <f t="shared" si="42"/>
        <v>0</v>
      </c>
      <c r="AN534" s="54">
        <f>+K534+AC534-AH534</f>
        <v>8610000</v>
      </c>
      <c r="AO534" s="88" t="s">
        <v>66</v>
      </c>
      <c r="AP534" s="43">
        <v>8610000</v>
      </c>
      <c r="AQ534" s="88" t="s">
        <v>85</v>
      </c>
      <c r="AR534" s="87">
        <v>0</v>
      </c>
      <c r="AS534" s="96" t="s">
        <v>74</v>
      </c>
      <c r="AT534" s="282">
        <v>5460000</v>
      </c>
      <c r="AU534" s="98">
        <f t="shared" si="43"/>
        <v>3150000</v>
      </c>
      <c r="AV534" s="241">
        <f t="shared" si="44"/>
        <v>0.63414634146341464</v>
      </c>
      <c r="AW534" s="140" t="s">
        <v>74</v>
      </c>
      <c r="AX534" s="88" t="s">
        <v>86</v>
      </c>
      <c r="AY534" s="43" t="s">
        <v>4762</v>
      </c>
      <c r="AZ534" s="85" t="s">
        <v>66</v>
      </c>
      <c r="BA534" s="85" t="s">
        <v>66</v>
      </c>
    </row>
    <row r="535" spans="2:53" x14ac:dyDescent="0.25">
      <c r="B535" s="85">
        <v>2024</v>
      </c>
      <c r="C535" s="85">
        <v>891780111</v>
      </c>
      <c r="D535" s="86" t="s">
        <v>64</v>
      </c>
      <c r="E535" s="44" t="s">
        <v>4761</v>
      </c>
      <c r="F535" s="54" t="s">
        <v>4760</v>
      </c>
      <c r="G535" s="196">
        <v>0</v>
      </c>
      <c r="H535" s="88" t="s">
        <v>72</v>
      </c>
      <c r="I535" s="86" t="s">
        <v>65</v>
      </c>
      <c r="J535" s="43" t="s">
        <v>4759</v>
      </c>
      <c r="K535" s="43">
        <v>13500000</v>
      </c>
      <c r="L535" s="85" t="s">
        <v>67</v>
      </c>
      <c r="M535" s="43" t="s">
        <v>4758</v>
      </c>
      <c r="N535" s="43">
        <v>1004373006</v>
      </c>
      <c r="O535" s="91">
        <v>13</v>
      </c>
      <c r="P535" s="140">
        <v>45302</v>
      </c>
      <c r="Q535" s="87">
        <v>4518689382</v>
      </c>
      <c r="R535" s="284">
        <v>45338</v>
      </c>
      <c r="S535" s="43">
        <v>13500000</v>
      </c>
      <c r="T535" s="88" t="s">
        <v>203</v>
      </c>
      <c r="U535" s="43">
        <v>57428039</v>
      </c>
      <c r="V535" s="43" t="s">
        <v>968</v>
      </c>
      <c r="W535" s="284">
        <v>45338</v>
      </c>
      <c r="X535" s="284">
        <v>45338</v>
      </c>
      <c r="Y535" s="94" t="s">
        <v>74</v>
      </c>
      <c r="Z535" s="138">
        <v>45457</v>
      </c>
      <c r="AA535" s="54">
        <f t="shared" si="40"/>
        <v>119</v>
      </c>
      <c r="AB535" s="87">
        <v>0</v>
      </c>
      <c r="AC535" s="286">
        <v>0</v>
      </c>
      <c r="AD535" s="87">
        <v>0</v>
      </c>
      <c r="AE535" s="140" t="s">
        <v>74</v>
      </c>
      <c r="AF535" s="54">
        <f t="shared" si="41"/>
        <v>0</v>
      </c>
      <c r="AG535" s="87">
        <v>0</v>
      </c>
      <c r="AH535" s="87">
        <v>0</v>
      </c>
      <c r="AI535" s="140" t="s">
        <v>74</v>
      </c>
      <c r="AJ535" s="88">
        <v>0</v>
      </c>
      <c r="AK535" s="92" t="s">
        <v>74</v>
      </c>
      <c r="AL535" s="92" t="s">
        <v>74</v>
      </c>
      <c r="AM535" s="54">
        <f t="shared" si="42"/>
        <v>0</v>
      </c>
      <c r="AN535" s="54">
        <f>+K535+AC535-AH535</f>
        <v>13500000</v>
      </c>
      <c r="AO535" s="88" t="s">
        <v>66</v>
      </c>
      <c r="AP535" s="43">
        <v>13500000</v>
      </c>
      <c r="AQ535" s="88" t="s">
        <v>85</v>
      </c>
      <c r="AR535" s="87">
        <v>0</v>
      </c>
      <c r="AS535" s="96" t="s">
        <v>74</v>
      </c>
      <c r="AT535" s="282">
        <v>9000000</v>
      </c>
      <c r="AU535" s="98">
        <f t="shared" si="43"/>
        <v>4500000</v>
      </c>
      <c r="AV535" s="241">
        <f t="shared" si="44"/>
        <v>0.66666666666666663</v>
      </c>
      <c r="AW535" s="140" t="s">
        <v>74</v>
      </c>
      <c r="AX535" s="88" t="s">
        <v>86</v>
      </c>
      <c r="AY535" s="43" t="s">
        <v>4757</v>
      </c>
      <c r="AZ535" s="85" t="s">
        <v>66</v>
      </c>
      <c r="BA535" s="85" t="s">
        <v>66</v>
      </c>
    </row>
    <row r="536" spans="2:53" x14ac:dyDescent="0.25">
      <c r="B536" s="85">
        <v>2024</v>
      </c>
      <c r="C536" s="85">
        <v>891780111</v>
      </c>
      <c r="D536" s="86" t="s">
        <v>64</v>
      </c>
      <c r="E536" s="44" t="s">
        <v>4756</v>
      </c>
      <c r="F536" s="54" t="s">
        <v>4755</v>
      </c>
      <c r="G536" s="196">
        <v>0</v>
      </c>
      <c r="H536" s="88" t="s">
        <v>72</v>
      </c>
      <c r="I536" s="86" t="s">
        <v>65</v>
      </c>
      <c r="J536" s="43" t="s">
        <v>4754</v>
      </c>
      <c r="K536" s="43">
        <v>13400000</v>
      </c>
      <c r="L536" s="85" t="s">
        <v>67</v>
      </c>
      <c r="M536" s="43" t="s">
        <v>4753</v>
      </c>
      <c r="N536" s="43">
        <v>1065612272</v>
      </c>
      <c r="O536" s="91">
        <v>13</v>
      </c>
      <c r="P536" s="140">
        <v>45302</v>
      </c>
      <c r="Q536" s="87">
        <v>4518689382</v>
      </c>
      <c r="R536" s="284">
        <v>45341</v>
      </c>
      <c r="S536" s="43">
        <v>13400000</v>
      </c>
      <c r="T536" s="88" t="s">
        <v>203</v>
      </c>
      <c r="U536" s="43">
        <v>36694483</v>
      </c>
      <c r="V536" s="43" t="s">
        <v>4202</v>
      </c>
      <c r="W536" s="284">
        <v>45341</v>
      </c>
      <c r="X536" s="284">
        <v>45341</v>
      </c>
      <c r="Y536" s="94" t="s">
        <v>74</v>
      </c>
      <c r="Z536" s="138">
        <v>45457</v>
      </c>
      <c r="AA536" s="54">
        <f t="shared" si="40"/>
        <v>116</v>
      </c>
      <c r="AB536" s="87">
        <v>0</v>
      </c>
      <c r="AC536" s="286">
        <v>0</v>
      </c>
      <c r="AD536" s="87">
        <v>0</v>
      </c>
      <c r="AE536" s="140" t="s">
        <v>74</v>
      </c>
      <c r="AF536" s="54">
        <f t="shared" si="41"/>
        <v>0</v>
      </c>
      <c r="AG536" s="87">
        <v>0</v>
      </c>
      <c r="AH536" s="87">
        <v>0</v>
      </c>
      <c r="AI536" s="140" t="s">
        <v>74</v>
      </c>
      <c r="AJ536" s="88">
        <v>0</v>
      </c>
      <c r="AK536" s="92" t="s">
        <v>74</v>
      </c>
      <c r="AL536" s="92" t="s">
        <v>74</v>
      </c>
      <c r="AM536" s="54">
        <f t="shared" si="42"/>
        <v>0</v>
      </c>
      <c r="AN536" s="54">
        <f>+K536+AC536-AH536</f>
        <v>13400000</v>
      </c>
      <c r="AO536" s="88" t="s">
        <v>66</v>
      </c>
      <c r="AP536" s="43">
        <v>13400000</v>
      </c>
      <c r="AQ536" s="88" t="s">
        <v>85</v>
      </c>
      <c r="AR536" s="87">
        <v>0</v>
      </c>
      <c r="AS536" s="96" t="s">
        <v>74</v>
      </c>
      <c r="AT536" s="282">
        <v>6000000</v>
      </c>
      <c r="AU536" s="98">
        <f t="shared" si="43"/>
        <v>7400000</v>
      </c>
      <c r="AV536" s="241">
        <f t="shared" si="44"/>
        <v>0.44776119402985076</v>
      </c>
      <c r="AW536" s="140" t="s">
        <v>74</v>
      </c>
      <c r="AX536" s="88" t="s">
        <v>86</v>
      </c>
      <c r="AY536" s="43" t="s">
        <v>4752</v>
      </c>
      <c r="AZ536" s="85" t="s">
        <v>66</v>
      </c>
      <c r="BA536" s="85" t="s">
        <v>66</v>
      </c>
    </row>
    <row r="537" spans="2:53" x14ac:dyDescent="0.25">
      <c r="B537" s="85">
        <v>2024</v>
      </c>
      <c r="C537" s="85">
        <v>891780111</v>
      </c>
      <c r="D537" s="86" t="s">
        <v>64</v>
      </c>
      <c r="E537" s="44" t="s">
        <v>4751</v>
      </c>
      <c r="F537" s="54" t="s">
        <v>4750</v>
      </c>
      <c r="G537" s="196">
        <v>0</v>
      </c>
      <c r="H537" s="88" t="s">
        <v>72</v>
      </c>
      <c r="I537" s="86" t="s">
        <v>65</v>
      </c>
      <c r="J537" s="43" t="s">
        <v>4749</v>
      </c>
      <c r="K537" s="43">
        <v>14740000</v>
      </c>
      <c r="L537" s="85" t="s">
        <v>67</v>
      </c>
      <c r="M537" s="43" t="s">
        <v>4748</v>
      </c>
      <c r="N537" s="43">
        <v>57461691</v>
      </c>
      <c r="O537" s="91">
        <v>13</v>
      </c>
      <c r="P537" s="140">
        <v>45302</v>
      </c>
      <c r="Q537" s="87">
        <v>4518689382</v>
      </c>
      <c r="R537" s="284">
        <v>45341</v>
      </c>
      <c r="S537" s="43">
        <v>14740000</v>
      </c>
      <c r="T537" s="88" t="s">
        <v>203</v>
      </c>
      <c r="U537" s="43">
        <v>36694483</v>
      </c>
      <c r="V537" s="43" t="s">
        <v>4202</v>
      </c>
      <c r="W537" s="284">
        <v>45341</v>
      </c>
      <c r="X537" s="284">
        <v>45341</v>
      </c>
      <c r="Y537" s="94" t="s">
        <v>74</v>
      </c>
      <c r="Z537" s="138">
        <v>45457</v>
      </c>
      <c r="AA537" s="54">
        <f t="shared" si="40"/>
        <v>116</v>
      </c>
      <c r="AB537" s="87">
        <v>0</v>
      </c>
      <c r="AC537" s="286">
        <v>0</v>
      </c>
      <c r="AD537" s="87">
        <v>0</v>
      </c>
      <c r="AE537" s="140" t="s">
        <v>74</v>
      </c>
      <c r="AF537" s="54">
        <f t="shared" si="41"/>
        <v>0</v>
      </c>
      <c r="AG537" s="87">
        <v>0</v>
      </c>
      <c r="AH537" s="87">
        <v>0</v>
      </c>
      <c r="AI537" s="140" t="s">
        <v>74</v>
      </c>
      <c r="AJ537" s="88">
        <v>0</v>
      </c>
      <c r="AK537" s="92" t="s">
        <v>74</v>
      </c>
      <c r="AL537" s="92" t="s">
        <v>74</v>
      </c>
      <c r="AM537" s="54">
        <f t="shared" si="42"/>
        <v>0</v>
      </c>
      <c r="AN537" s="54">
        <f>+K537+AC537-AH537</f>
        <v>14740000</v>
      </c>
      <c r="AO537" s="88" t="s">
        <v>66</v>
      </c>
      <c r="AP537" s="43">
        <v>14740000</v>
      </c>
      <c r="AQ537" s="88" t="s">
        <v>85</v>
      </c>
      <c r="AR537" s="87">
        <v>0</v>
      </c>
      <c r="AS537" s="96" t="s">
        <v>74</v>
      </c>
      <c r="AT537" s="282">
        <v>9900000</v>
      </c>
      <c r="AU537" s="98">
        <f t="shared" si="43"/>
        <v>4840000</v>
      </c>
      <c r="AV537" s="241">
        <f t="shared" si="44"/>
        <v>0.67164179104477617</v>
      </c>
      <c r="AW537" s="140" t="s">
        <v>74</v>
      </c>
      <c r="AX537" s="88" t="s">
        <v>86</v>
      </c>
      <c r="AY537" s="43" t="s">
        <v>4747</v>
      </c>
      <c r="AZ537" s="85" t="s">
        <v>66</v>
      </c>
      <c r="BA537" s="85" t="s">
        <v>66</v>
      </c>
    </row>
    <row r="538" spans="2:53" x14ac:dyDescent="0.25">
      <c r="B538" s="85">
        <v>2024</v>
      </c>
      <c r="C538" s="85">
        <v>891780111</v>
      </c>
      <c r="D538" s="86" t="s">
        <v>64</v>
      </c>
      <c r="E538" s="44" t="s">
        <v>4746</v>
      </c>
      <c r="F538" s="54" t="s">
        <v>4745</v>
      </c>
      <c r="G538" s="196">
        <v>0</v>
      </c>
      <c r="H538" s="88" t="s">
        <v>72</v>
      </c>
      <c r="I538" s="86" t="s">
        <v>65</v>
      </c>
      <c r="J538" s="43" t="s">
        <v>4630</v>
      </c>
      <c r="K538" s="43">
        <v>8610000</v>
      </c>
      <c r="L538" s="85" t="s">
        <v>67</v>
      </c>
      <c r="M538" s="43" t="s">
        <v>4744</v>
      </c>
      <c r="N538" s="43">
        <v>85153213</v>
      </c>
      <c r="O538" s="91">
        <v>14</v>
      </c>
      <c r="P538" s="284">
        <v>45302</v>
      </c>
      <c r="Q538" s="43">
        <v>2126349000</v>
      </c>
      <c r="R538" s="284">
        <v>45341</v>
      </c>
      <c r="S538" s="43">
        <v>8610000</v>
      </c>
      <c r="T538" s="88" t="s">
        <v>203</v>
      </c>
      <c r="U538" s="43">
        <v>85459497</v>
      </c>
      <c r="V538" s="43" t="s">
        <v>1747</v>
      </c>
      <c r="W538" s="284">
        <v>45341</v>
      </c>
      <c r="X538" s="284">
        <v>45341</v>
      </c>
      <c r="Y538" s="94" t="s">
        <v>74</v>
      </c>
      <c r="Z538" s="138">
        <v>45457</v>
      </c>
      <c r="AA538" s="54">
        <f t="shared" si="40"/>
        <v>116</v>
      </c>
      <c r="AB538" s="87">
        <v>0</v>
      </c>
      <c r="AC538" s="286">
        <v>0</v>
      </c>
      <c r="AD538" s="87">
        <v>0</v>
      </c>
      <c r="AE538" s="140" t="s">
        <v>74</v>
      </c>
      <c r="AF538" s="54">
        <f t="shared" si="41"/>
        <v>0</v>
      </c>
      <c r="AG538" s="87">
        <v>0</v>
      </c>
      <c r="AH538" s="87">
        <v>0</v>
      </c>
      <c r="AI538" s="140" t="s">
        <v>74</v>
      </c>
      <c r="AJ538" s="88">
        <v>0</v>
      </c>
      <c r="AK538" s="92" t="s">
        <v>74</v>
      </c>
      <c r="AL538" s="92" t="s">
        <v>74</v>
      </c>
      <c r="AM538" s="54">
        <f t="shared" si="42"/>
        <v>0</v>
      </c>
      <c r="AN538" s="54">
        <f>+K538+AC538-AH538</f>
        <v>8610000</v>
      </c>
      <c r="AO538" s="88" t="s">
        <v>66</v>
      </c>
      <c r="AP538" s="43">
        <v>8610000</v>
      </c>
      <c r="AQ538" s="88" t="s">
        <v>85</v>
      </c>
      <c r="AR538" s="87">
        <v>0</v>
      </c>
      <c r="AS538" s="96" t="s">
        <v>74</v>
      </c>
      <c r="AT538" s="282">
        <v>1260000</v>
      </c>
      <c r="AU538" s="98">
        <f t="shared" si="43"/>
        <v>7350000</v>
      </c>
      <c r="AV538" s="241">
        <f t="shared" si="44"/>
        <v>0.14634146341463414</v>
      </c>
      <c r="AW538" s="140" t="s">
        <v>74</v>
      </c>
      <c r="AX538" s="88" t="s">
        <v>86</v>
      </c>
      <c r="AY538" s="43" t="s">
        <v>4743</v>
      </c>
      <c r="AZ538" s="85" t="s">
        <v>66</v>
      </c>
      <c r="BA538" s="85" t="s">
        <v>66</v>
      </c>
    </row>
    <row r="539" spans="2:53" x14ac:dyDescent="0.25">
      <c r="B539" s="85">
        <v>2024</v>
      </c>
      <c r="C539" s="85">
        <v>891780111</v>
      </c>
      <c r="D539" s="86" t="s">
        <v>64</v>
      </c>
      <c r="E539" s="44" t="s">
        <v>4742</v>
      </c>
      <c r="F539" s="54" t="s">
        <v>4741</v>
      </c>
      <c r="G539" s="196">
        <v>0</v>
      </c>
      <c r="H539" s="88" t="s">
        <v>72</v>
      </c>
      <c r="I539" s="86" t="s">
        <v>65</v>
      </c>
      <c r="J539" s="43" t="s">
        <v>4630</v>
      </c>
      <c r="K539" s="43">
        <v>8610000</v>
      </c>
      <c r="L539" s="85" t="s">
        <v>67</v>
      </c>
      <c r="M539" s="43" t="s">
        <v>4740</v>
      </c>
      <c r="N539" s="43">
        <v>1082904580</v>
      </c>
      <c r="O539" s="91">
        <v>14</v>
      </c>
      <c r="P539" s="284">
        <v>45302</v>
      </c>
      <c r="Q539" s="43">
        <v>2126349000</v>
      </c>
      <c r="R539" s="284">
        <v>45341</v>
      </c>
      <c r="S539" s="43">
        <v>8610000</v>
      </c>
      <c r="T539" s="88" t="s">
        <v>203</v>
      </c>
      <c r="U539" s="43">
        <v>85459497</v>
      </c>
      <c r="V539" s="43" t="s">
        <v>1747</v>
      </c>
      <c r="W539" s="284">
        <v>45341</v>
      </c>
      <c r="X539" s="284">
        <v>45341</v>
      </c>
      <c r="Y539" s="94" t="s">
        <v>74</v>
      </c>
      <c r="Z539" s="138">
        <v>45457</v>
      </c>
      <c r="AA539" s="54">
        <f t="shared" si="40"/>
        <v>116</v>
      </c>
      <c r="AB539" s="87">
        <v>0</v>
      </c>
      <c r="AC539" s="286">
        <v>0</v>
      </c>
      <c r="AD539" s="87">
        <v>0</v>
      </c>
      <c r="AE539" s="140" t="s">
        <v>74</v>
      </c>
      <c r="AF539" s="54">
        <f t="shared" si="41"/>
        <v>0</v>
      </c>
      <c r="AG539" s="87">
        <v>0</v>
      </c>
      <c r="AH539" s="87">
        <v>0</v>
      </c>
      <c r="AI539" s="140" t="s">
        <v>74</v>
      </c>
      <c r="AJ539" s="88">
        <v>0</v>
      </c>
      <c r="AK539" s="92" t="s">
        <v>74</v>
      </c>
      <c r="AL539" s="92" t="s">
        <v>74</v>
      </c>
      <c r="AM539" s="54">
        <f t="shared" si="42"/>
        <v>0</v>
      </c>
      <c r="AN539" s="54">
        <f>+K539+AC539-AH539</f>
        <v>8610000</v>
      </c>
      <c r="AO539" s="88" t="s">
        <v>66</v>
      </c>
      <c r="AP539" s="43">
        <v>8610000</v>
      </c>
      <c r="AQ539" s="88" t="s">
        <v>85</v>
      </c>
      <c r="AR539" s="87">
        <v>0</v>
      </c>
      <c r="AS539" s="96" t="s">
        <v>74</v>
      </c>
      <c r="AT539" s="282">
        <v>5460000</v>
      </c>
      <c r="AU539" s="98">
        <f t="shared" si="43"/>
        <v>3150000</v>
      </c>
      <c r="AV539" s="241">
        <f t="shared" si="44"/>
        <v>0.63414634146341464</v>
      </c>
      <c r="AW539" s="140" t="s">
        <v>74</v>
      </c>
      <c r="AX539" s="88" t="s">
        <v>86</v>
      </c>
      <c r="AY539" s="43" t="s">
        <v>4739</v>
      </c>
      <c r="AZ539" s="85" t="s">
        <v>66</v>
      </c>
      <c r="BA539" s="85" t="s">
        <v>66</v>
      </c>
    </row>
    <row r="540" spans="2:53" x14ac:dyDescent="0.25">
      <c r="B540" s="85">
        <v>2024</v>
      </c>
      <c r="C540" s="85">
        <v>891780111</v>
      </c>
      <c r="D540" s="86" t="s">
        <v>64</v>
      </c>
      <c r="E540" s="44" t="s">
        <v>4738</v>
      </c>
      <c r="F540" s="54" t="s">
        <v>4737</v>
      </c>
      <c r="G540" s="196">
        <v>0</v>
      </c>
      <c r="H540" s="88" t="s">
        <v>72</v>
      </c>
      <c r="I540" s="86" t="s">
        <v>65</v>
      </c>
      <c r="J540" s="43" t="s">
        <v>4630</v>
      </c>
      <c r="K540" s="43">
        <v>8610000</v>
      </c>
      <c r="L540" s="85" t="s">
        <v>67</v>
      </c>
      <c r="M540" s="43" t="s">
        <v>4736</v>
      </c>
      <c r="N540" s="43">
        <v>1082987415</v>
      </c>
      <c r="O540" s="91">
        <v>14</v>
      </c>
      <c r="P540" s="284">
        <v>45302</v>
      </c>
      <c r="Q540" s="43">
        <v>2126349000</v>
      </c>
      <c r="R540" s="284">
        <v>45341</v>
      </c>
      <c r="S540" s="43">
        <v>8610000</v>
      </c>
      <c r="T540" s="88" t="s">
        <v>203</v>
      </c>
      <c r="U540" s="43">
        <v>85459497</v>
      </c>
      <c r="V540" s="43" t="s">
        <v>1747</v>
      </c>
      <c r="W540" s="284">
        <v>45341</v>
      </c>
      <c r="X540" s="284">
        <v>45341</v>
      </c>
      <c r="Y540" s="94" t="s">
        <v>74</v>
      </c>
      <c r="Z540" s="138">
        <v>45457</v>
      </c>
      <c r="AA540" s="54">
        <f t="shared" si="40"/>
        <v>116</v>
      </c>
      <c r="AB540" s="87">
        <v>0</v>
      </c>
      <c r="AC540" s="286">
        <v>0</v>
      </c>
      <c r="AD540" s="87">
        <v>0</v>
      </c>
      <c r="AE540" s="140" t="s">
        <v>74</v>
      </c>
      <c r="AF540" s="54">
        <f t="shared" si="41"/>
        <v>0</v>
      </c>
      <c r="AG540" s="87">
        <v>0</v>
      </c>
      <c r="AH540" s="87">
        <v>0</v>
      </c>
      <c r="AI540" s="140" t="s">
        <v>74</v>
      </c>
      <c r="AJ540" s="88">
        <v>0</v>
      </c>
      <c r="AK540" s="92" t="s">
        <v>74</v>
      </c>
      <c r="AL540" s="92" t="s">
        <v>74</v>
      </c>
      <c r="AM540" s="54">
        <f t="shared" si="42"/>
        <v>0</v>
      </c>
      <c r="AN540" s="54">
        <f>+K540+AC540-AH540</f>
        <v>8610000</v>
      </c>
      <c r="AO540" s="88" t="s">
        <v>66</v>
      </c>
      <c r="AP540" s="43">
        <v>8610000</v>
      </c>
      <c r="AQ540" s="88" t="s">
        <v>85</v>
      </c>
      <c r="AR540" s="87">
        <v>0</v>
      </c>
      <c r="AS540" s="96" t="s">
        <v>74</v>
      </c>
      <c r="AT540" s="282">
        <v>5460000</v>
      </c>
      <c r="AU540" s="98">
        <f t="shared" si="43"/>
        <v>3150000</v>
      </c>
      <c r="AV540" s="241">
        <f t="shared" si="44"/>
        <v>0.63414634146341464</v>
      </c>
      <c r="AW540" s="140" t="s">
        <v>74</v>
      </c>
      <c r="AX540" s="88" t="s">
        <v>86</v>
      </c>
      <c r="AY540" s="43" t="s">
        <v>4735</v>
      </c>
      <c r="AZ540" s="85" t="s">
        <v>66</v>
      </c>
      <c r="BA540" s="85" t="s">
        <v>66</v>
      </c>
    </row>
    <row r="541" spans="2:53" x14ac:dyDescent="0.25">
      <c r="B541" s="85">
        <v>2024</v>
      </c>
      <c r="C541" s="85">
        <v>891780111</v>
      </c>
      <c r="D541" s="86" t="s">
        <v>64</v>
      </c>
      <c r="E541" s="44" t="s">
        <v>4734</v>
      </c>
      <c r="F541" s="54" t="s">
        <v>4733</v>
      </c>
      <c r="G541" s="196">
        <v>0</v>
      </c>
      <c r="H541" s="88" t="s">
        <v>72</v>
      </c>
      <c r="I541" s="86" t="s">
        <v>65</v>
      </c>
      <c r="J541" s="43" t="s">
        <v>4630</v>
      </c>
      <c r="K541" s="43">
        <v>8610000</v>
      </c>
      <c r="L541" s="85" t="s">
        <v>67</v>
      </c>
      <c r="M541" s="43" t="s">
        <v>4732</v>
      </c>
      <c r="N541" s="43">
        <v>85451015</v>
      </c>
      <c r="O541" s="91">
        <v>14</v>
      </c>
      <c r="P541" s="284">
        <v>45302</v>
      </c>
      <c r="Q541" s="43">
        <v>2126349000</v>
      </c>
      <c r="R541" s="284">
        <v>45341</v>
      </c>
      <c r="S541" s="43">
        <v>8610000</v>
      </c>
      <c r="T541" s="88" t="s">
        <v>203</v>
      </c>
      <c r="U541" s="43">
        <v>85459497</v>
      </c>
      <c r="V541" s="43" t="s">
        <v>1747</v>
      </c>
      <c r="W541" s="284">
        <v>45341</v>
      </c>
      <c r="X541" s="284">
        <v>45341</v>
      </c>
      <c r="Y541" s="94" t="s">
        <v>74</v>
      </c>
      <c r="Z541" s="138">
        <v>45457</v>
      </c>
      <c r="AA541" s="54">
        <f t="shared" si="40"/>
        <v>116</v>
      </c>
      <c r="AB541" s="87">
        <v>0</v>
      </c>
      <c r="AC541" s="286">
        <v>0</v>
      </c>
      <c r="AD541" s="87">
        <v>0</v>
      </c>
      <c r="AE541" s="140" t="s">
        <v>74</v>
      </c>
      <c r="AF541" s="54">
        <f t="shared" si="41"/>
        <v>0</v>
      </c>
      <c r="AG541" s="87">
        <v>0</v>
      </c>
      <c r="AH541" s="87">
        <v>0</v>
      </c>
      <c r="AI541" s="140" t="s">
        <v>74</v>
      </c>
      <c r="AJ541" s="88">
        <v>0</v>
      </c>
      <c r="AK541" s="92" t="s">
        <v>74</v>
      </c>
      <c r="AL541" s="92" t="s">
        <v>74</v>
      </c>
      <c r="AM541" s="54">
        <f t="shared" si="42"/>
        <v>0</v>
      </c>
      <c r="AN541" s="54">
        <f>+K541+AC541-AH541</f>
        <v>8610000</v>
      </c>
      <c r="AO541" s="88" t="s">
        <v>66</v>
      </c>
      <c r="AP541" s="43">
        <v>8610000</v>
      </c>
      <c r="AQ541" s="88" t="s">
        <v>85</v>
      </c>
      <c r="AR541" s="87">
        <v>0</v>
      </c>
      <c r="AS541" s="96" t="s">
        <v>74</v>
      </c>
      <c r="AT541" s="282">
        <v>5460000</v>
      </c>
      <c r="AU541" s="98">
        <f t="shared" si="43"/>
        <v>3150000</v>
      </c>
      <c r="AV541" s="241">
        <f t="shared" si="44"/>
        <v>0.63414634146341464</v>
      </c>
      <c r="AW541" s="140" t="s">
        <v>74</v>
      </c>
      <c r="AX541" s="88" t="s">
        <v>86</v>
      </c>
      <c r="AY541" s="43" t="s">
        <v>4731</v>
      </c>
      <c r="AZ541" s="85" t="s">
        <v>66</v>
      </c>
      <c r="BA541" s="85" t="s">
        <v>66</v>
      </c>
    </row>
    <row r="542" spans="2:53" x14ac:dyDescent="0.25">
      <c r="B542" s="85">
        <v>2024</v>
      </c>
      <c r="C542" s="85">
        <v>891780111</v>
      </c>
      <c r="D542" s="86" t="s">
        <v>64</v>
      </c>
      <c r="E542" s="44" t="s">
        <v>4730</v>
      </c>
      <c r="F542" s="54" t="s">
        <v>4729</v>
      </c>
      <c r="G542" s="196">
        <v>0</v>
      </c>
      <c r="H542" s="88" t="s">
        <v>72</v>
      </c>
      <c r="I542" s="86" t="s">
        <v>65</v>
      </c>
      <c r="J542" s="43" t="s">
        <v>4630</v>
      </c>
      <c r="K542" s="43">
        <v>8610000</v>
      </c>
      <c r="L542" s="85" t="s">
        <v>67</v>
      </c>
      <c r="M542" s="43" t="s">
        <v>4728</v>
      </c>
      <c r="N542" s="43">
        <v>7634610</v>
      </c>
      <c r="O542" s="91">
        <v>14</v>
      </c>
      <c r="P542" s="284">
        <v>45302</v>
      </c>
      <c r="Q542" s="43">
        <v>2126349000</v>
      </c>
      <c r="R542" s="284">
        <v>45341</v>
      </c>
      <c r="S542" s="43">
        <v>8610000</v>
      </c>
      <c r="T542" s="88" t="s">
        <v>203</v>
      </c>
      <c r="U542" s="43">
        <v>85459497</v>
      </c>
      <c r="V542" s="43" t="s">
        <v>1747</v>
      </c>
      <c r="W542" s="284">
        <v>45341</v>
      </c>
      <c r="X542" s="284">
        <v>45341</v>
      </c>
      <c r="Y542" s="94" t="s">
        <v>74</v>
      </c>
      <c r="Z542" s="138">
        <v>45457</v>
      </c>
      <c r="AA542" s="54">
        <f t="shared" si="40"/>
        <v>116</v>
      </c>
      <c r="AB542" s="87">
        <v>0</v>
      </c>
      <c r="AC542" s="286">
        <v>0</v>
      </c>
      <c r="AD542" s="87">
        <v>0</v>
      </c>
      <c r="AE542" s="140" t="s">
        <v>74</v>
      </c>
      <c r="AF542" s="54">
        <f t="shared" si="41"/>
        <v>0</v>
      </c>
      <c r="AG542" s="87">
        <v>0</v>
      </c>
      <c r="AH542" s="87">
        <v>0</v>
      </c>
      <c r="AI542" s="140" t="s">
        <v>74</v>
      </c>
      <c r="AJ542" s="88">
        <v>0</v>
      </c>
      <c r="AK542" s="92" t="s">
        <v>74</v>
      </c>
      <c r="AL542" s="92" t="s">
        <v>74</v>
      </c>
      <c r="AM542" s="54">
        <f t="shared" si="42"/>
        <v>0</v>
      </c>
      <c r="AN542" s="54">
        <f>+K542+AC542-AH542</f>
        <v>8610000</v>
      </c>
      <c r="AO542" s="88" t="s">
        <v>66</v>
      </c>
      <c r="AP542" s="43">
        <v>8610000</v>
      </c>
      <c r="AQ542" s="88" t="s">
        <v>85</v>
      </c>
      <c r="AR542" s="87">
        <v>0</v>
      </c>
      <c r="AS542" s="96" t="s">
        <v>74</v>
      </c>
      <c r="AT542" s="282">
        <v>5460000</v>
      </c>
      <c r="AU542" s="98">
        <f t="shared" si="43"/>
        <v>3150000</v>
      </c>
      <c r="AV542" s="241">
        <f t="shared" si="44"/>
        <v>0.63414634146341464</v>
      </c>
      <c r="AW542" s="140" t="s">
        <v>74</v>
      </c>
      <c r="AX542" s="88" t="s">
        <v>86</v>
      </c>
      <c r="AY542" s="43" t="s">
        <v>4727</v>
      </c>
      <c r="AZ542" s="85" t="s">
        <v>66</v>
      </c>
      <c r="BA542" s="85" t="s">
        <v>66</v>
      </c>
    </row>
    <row r="543" spans="2:53" x14ac:dyDescent="0.25">
      <c r="B543" s="85">
        <v>2024</v>
      </c>
      <c r="C543" s="85">
        <v>891780111</v>
      </c>
      <c r="D543" s="86" t="s">
        <v>64</v>
      </c>
      <c r="E543" s="44" t="s">
        <v>4726</v>
      </c>
      <c r="F543" s="54" t="s">
        <v>4725</v>
      </c>
      <c r="G543" s="196">
        <v>0</v>
      </c>
      <c r="H543" s="88" t="s">
        <v>72</v>
      </c>
      <c r="I543" s="86" t="s">
        <v>65</v>
      </c>
      <c r="J543" s="43" t="s">
        <v>4630</v>
      </c>
      <c r="K543" s="43">
        <v>8610000</v>
      </c>
      <c r="L543" s="85" t="s">
        <v>67</v>
      </c>
      <c r="M543" s="43" t="s">
        <v>4724</v>
      </c>
      <c r="N543" s="43">
        <v>19612853</v>
      </c>
      <c r="O543" s="91">
        <v>14</v>
      </c>
      <c r="P543" s="284">
        <v>45302</v>
      </c>
      <c r="Q543" s="43">
        <v>2126349000</v>
      </c>
      <c r="R543" s="284">
        <v>45341</v>
      </c>
      <c r="S543" s="43">
        <v>8610000</v>
      </c>
      <c r="T543" s="88" t="s">
        <v>203</v>
      </c>
      <c r="U543" s="43">
        <v>85459497</v>
      </c>
      <c r="V543" s="43" t="s">
        <v>1747</v>
      </c>
      <c r="W543" s="284">
        <v>45341</v>
      </c>
      <c r="X543" s="284">
        <v>45341</v>
      </c>
      <c r="Y543" s="94" t="s">
        <v>74</v>
      </c>
      <c r="Z543" s="138">
        <v>45457</v>
      </c>
      <c r="AA543" s="54">
        <f t="shared" si="40"/>
        <v>116</v>
      </c>
      <c r="AB543" s="87">
        <v>0</v>
      </c>
      <c r="AC543" s="286">
        <v>0</v>
      </c>
      <c r="AD543" s="87">
        <v>0</v>
      </c>
      <c r="AE543" s="140" t="s">
        <v>74</v>
      </c>
      <c r="AF543" s="54">
        <f t="shared" si="41"/>
        <v>0</v>
      </c>
      <c r="AG543" s="87">
        <v>0</v>
      </c>
      <c r="AH543" s="87">
        <v>0</v>
      </c>
      <c r="AI543" s="140" t="s">
        <v>74</v>
      </c>
      <c r="AJ543" s="88">
        <v>0</v>
      </c>
      <c r="AK543" s="92" t="s">
        <v>74</v>
      </c>
      <c r="AL543" s="92" t="s">
        <v>74</v>
      </c>
      <c r="AM543" s="54">
        <f t="shared" si="42"/>
        <v>0</v>
      </c>
      <c r="AN543" s="54">
        <f>+K543+AC543-AH543</f>
        <v>8610000</v>
      </c>
      <c r="AO543" s="88" t="s">
        <v>66</v>
      </c>
      <c r="AP543" s="43">
        <v>8610000</v>
      </c>
      <c r="AQ543" s="88" t="s">
        <v>85</v>
      </c>
      <c r="AR543" s="87">
        <v>0</v>
      </c>
      <c r="AS543" s="96" t="s">
        <v>74</v>
      </c>
      <c r="AT543" s="282">
        <v>5460000</v>
      </c>
      <c r="AU543" s="98">
        <f t="shared" si="43"/>
        <v>3150000</v>
      </c>
      <c r="AV543" s="241">
        <f t="shared" si="44"/>
        <v>0.63414634146341464</v>
      </c>
      <c r="AW543" s="140" t="s">
        <v>74</v>
      </c>
      <c r="AX543" s="88" t="s">
        <v>86</v>
      </c>
      <c r="AY543" s="43" t="s">
        <v>4723</v>
      </c>
      <c r="AZ543" s="85" t="s">
        <v>66</v>
      </c>
      <c r="BA543" s="85" t="s">
        <v>66</v>
      </c>
    </row>
    <row r="544" spans="2:53" x14ac:dyDescent="0.25">
      <c r="B544" s="85">
        <v>2024</v>
      </c>
      <c r="C544" s="85">
        <v>891780111</v>
      </c>
      <c r="D544" s="86" t="s">
        <v>64</v>
      </c>
      <c r="E544" s="44" t="s">
        <v>4722</v>
      </c>
      <c r="F544" s="54" t="s">
        <v>4721</v>
      </c>
      <c r="G544" s="196">
        <v>0</v>
      </c>
      <c r="H544" s="88" t="s">
        <v>72</v>
      </c>
      <c r="I544" s="86" t="s">
        <v>65</v>
      </c>
      <c r="J544" s="43" t="s">
        <v>4630</v>
      </c>
      <c r="K544" s="43">
        <v>8610000</v>
      </c>
      <c r="L544" s="85" t="s">
        <v>67</v>
      </c>
      <c r="M544" s="43" t="s">
        <v>4720</v>
      </c>
      <c r="N544" s="43">
        <v>12550715</v>
      </c>
      <c r="O544" s="91">
        <v>14</v>
      </c>
      <c r="P544" s="284">
        <v>45302</v>
      </c>
      <c r="Q544" s="43">
        <v>2126349000</v>
      </c>
      <c r="R544" s="284">
        <v>45341</v>
      </c>
      <c r="S544" s="43">
        <v>8610000</v>
      </c>
      <c r="T544" s="88" t="s">
        <v>203</v>
      </c>
      <c r="U544" s="43">
        <v>85459497</v>
      </c>
      <c r="V544" s="43" t="s">
        <v>1747</v>
      </c>
      <c r="W544" s="284">
        <v>45341</v>
      </c>
      <c r="X544" s="284">
        <v>45341</v>
      </c>
      <c r="Y544" s="94" t="s">
        <v>74</v>
      </c>
      <c r="Z544" s="138">
        <v>45457</v>
      </c>
      <c r="AA544" s="54">
        <f t="shared" si="40"/>
        <v>116</v>
      </c>
      <c r="AB544" s="87">
        <v>0</v>
      </c>
      <c r="AC544" s="286">
        <v>0</v>
      </c>
      <c r="AD544" s="87">
        <v>0</v>
      </c>
      <c r="AE544" s="140" t="s">
        <v>74</v>
      </c>
      <c r="AF544" s="54">
        <f t="shared" si="41"/>
        <v>0</v>
      </c>
      <c r="AG544" s="87">
        <v>0</v>
      </c>
      <c r="AH544" s="87">
        <v>0</v>
      </c>
      <c r="AI544" s="140" t="s">
        <v>74</v>
      </c>
      <c r="AJ544" s="88">
        <v>0</v>
      </c>
      <c r="AK544" s="92" t="s">
        <v>74</v>
      </c>
      <c r="AL544" s="92" t="s">
        <v>74</v>
      </c>
      <c r="AM544" s="54">
        <f t="shared" si="42"/>
        <v>0</v>
      </c>
      <c r="AN544" s="54">
        <f>+K544+AC544-AH544</f>
        <v>8610000</v>
      </c>
      <c r="AO544" s="88" t="s">
        <v>66</v>
      </c>
      <c r="AP544" s="43">
        <v>8610000</v>
      </c>
      <c r="AQ544" s="88" t="s">
        <v>85</v>
      </c>
      <c r="AR544" s="87">
        <v>0</v>
      </c>
      <c r="AS544" s="96" t="s">
        <v>74</v>
      </c>
      <c r="AT544" s="282">
        <v>5460000</v>
      </c>
      <c r="AU544" s="98">
        <f t="shared" si="43"/>
        <v>3150000</v>
      </c>
      <c r="AV544" s="241">
        <f t="shared" si="44"/>
        <v>0.63414634146341464</v>
      </c>
      <c r="AW544" s="140" t="s">
        <v>74</v>
      </c>
      <c r="AX544" s="88" t="s">
        <v>86</v>
      </c>
      <c r="AY544" s="43" t="s">
        <v>4719</v>
      </c>
      <c r="AZ544" s="85" t="s">
        <v>66</v>
      </c>
      <c r="BA544" s="85" t="s">
        <v>66</v>
      </c>
    </row>
    <row r="545" spans="2:53" x14ac:dyDescent="0.25">
      <c r="B545" s="85">
        <v>2024</v>
      </c>
      <c r="C545" s="85">
        <v>891780111</v>
      </c>
      <c r="D545" s="86" t="s">
        <v>64</v>
      </c>
      <c r="E545" s="44" t="s">
        <v>4718</v>
      </c>
      <c r="F545" s="54" t="s">
        <v>4717</v>
      </c>
      <c r="G545" s="196">
        <v>0</v>
      </c>
      <c r="H545" s="88" t="s">
        <v>72</v>
      </c>
      <c r="I545" s="86" t="s">
        <v>65</v>
      </c>
      <c r="J545" s="43" t="s">
        <v>4716</v>
      </c>
      <c r="K545" s="43">
        <v>8610000</v>
      </c>
      <c r="L545" s="85" t="s">
        <v>67</v>
      </c>
      <c r="M545" s="43" t="s">
        <v>4715</v>
      </c>
      <c r="N545" s="43">
        <v>1082946193</v>
      </c>
      <c r="O545" s="91">
        <v>14</v>
      </c>
      <c r="P545" s="284">
        <v>45302</v>
      </c>
      <c r="Q545" s="43">
        <v>2126349000</v>
      </c>
      <c r="R545" s="284">
        <v>45341</v>
      </c>
      <c r="S545" s="43">
        <v>8610000</v>
      </c>
      <c r="T545" s="88" t="s">
        <v>203</v>
      </c>
      <c r="U545" s="43">
        <v>85459497</v>
      </c>
      <c r="V545" s="43" t="s">
        <v>1747</v>
      </c>
      <c r="W545" s="284">
        <v>45341</v>
      </c>
      <c r="X545" s="284">
        <v>45341</v>
      </c>
      <c r="Y545" s="94" t="s">
        <v>74</v>
      </c>
      <c r="Z545" s="138">
        <v>45457</v>
      </c>
      <c r="AA545" s="54">
        <f t="shared" si="40"/>
        <v>116</v>
      </c>
      <c r="AB545" s="87">
        <v>0</v>
      </c>
      <c r="AC545" s="286">
        <v>0</v>
      </c>
      <c r="AD545" s="87">
        <v>0</v>
      </c>
      <c r="AE545" s="140" t="s">
        <v>74</v>
      </c>
      <c r="AF545" s="54">
        <f t="shared" si="41"/>
        <v>0</v>
      </c>
      <c r="AG545" s="87">
        <v>0</v>
      </c>
      <c r="AH545" s="87">
        <v>0</v>
      </c>
      <c r="AI545" s="140" t="s">
        <v>74</v>
      </c>
      <c r="AJ545" s="88">
        <v>0</v>
      </c>
      <c r="AK545" s="92" t="s">
        <v>74</v>
      </c>
      <c r="AL545" s="92" t="s">
        <v>74</v>
      </c>
      <c r="AM545" s="54">
        <f t="shared" si="42"/>
        <v>0</v>
      </c>
      <c r="AN545" s="54">
        <f>+K545+AC545-AH545</f>
        <v>8610000</v>
      </c>
      <c r="AO545" s="88" t="s">
        <v>66</v>
      </c>
      <c r="AP545" s="43">
        <v>8610000</v>
      </c>
      <c r="AQ545" s="88" t="s">
        <v>85</v>
      </c>
      <c r="AR545" s="87">
        <v>0</v>
      </c>
      <c r="AS545" s="96" t="s">
        <v>74</v>
      </c>
      <c r="AT545" s="282">
        <v>3290000</v>
      </c>
      <c r="AU545" s="98">
        <f t="shared" si="43"/>
        <v>5320000</v>
      </c>
      <c r="AV545" s="241">
        <f t="shared" si="44"/>
        <v>0.38211382113821141</v>
      </c>
      <c r="AW545" s="140" t="s">
        <v>74</v>
      </c>
      <c r="AX545" s="88" t="s">
        <v>86</v>
      </c>
      <c r="AY545" s="43" t="s">
        <v>4714</v>
      </c>
      <c r="AZ545" s="85" t="s">
        <v>66</v>
      </c>
      <c r="BA545" s="85" t="s">
        <v>66</v>
      </c>
    </row>
    <row r="546" spans="2:53" x14ac:dyDescent="0.25">
      <c r="B546" s="85">
        <v>2024</v>
      </c>
      <c r="C546" s="85">
        <v>891780111</v>
      </c>
      <c r="D546" s="86" t="s">
        <v>64</v>
      </c>
      <c r="E546" s="44" t="s">
        <v>4713</v>
      </c>
      <c r="F546" s="54" t="s">
        <v>4712</v>
      </c>
      <c r="G546" s="196">
        <v>0</v>
      </c>
      <c r="H546" s="88" t="s">
        <v>72</v>
      </c>
      <c r="I546" s="86" t="s">
        <v>65</v>
      </c>
      <c r="J546" s="43" t="s">
        <v>4711</v>
      </c>
      <c r="K546" s="43">
        <v>17100000</v>
      </c>
      <c r="L546" s="85" t="s">
        <v>67</v>
      </c>
      <c r="M546" s="43" t="s">
        <v>4710</v>
      </c>
      <c r="N546" s="43">
        <v>1082911157</v>
      </c>
      <c r="O546" s="91">
        <v>13</v>
      </c>
      <c r="P546" s="140">
        <v>45302</v>
      </c>
      <c r="Q546" s="87">
        <v>4518689382</v>
      </c>
      <c r="R546" s="284">
        <v>45341</v>
      </c>
      <c r="S546" s="43">
        <v>17100000</v>
      </c>
      <c r="T546" s="88" t="s">
        <v>203</v>
      </c>
      <c r="U546" s="43">
        <v>84452087</v>
      </c>
      <c r="V546" s="43" t="s">
        <v>4321</v>
      </c>
      <c r="W546" s="284">
        <v>45341</v>
      </c>
      <c r="X546" s="284">
        <v>45341</v>
      </c>
      <c r="Y546" s="94" t="s">
        <v>74</v>
      </c>
      <c r="Z546" s="138">
        <v>45457</v>
      </c>
      <c r="AA546" s="54">
        <f t="shared" si="40"/>
        <v>116</v>
      </c>
      <c r="AB546" s="87">
        <v>0</v>
      </c>
      <c r="AC546" s="286">
        <v>0</v>
      </c>
      <c r="AD546" s="87">
        <v>0</v>
      </c>
      <c r="AE546" s="140" t="s">
        <v>74</v>
      </c>
      <c r="AF546" s="54">
        <f t="shared" si="41"/>
        <v>0</v>
      </c>
      <c r="AG546" s="87">
        <v>0</v>
      </c>
      <c r="AH546" s="87">
        <v>0</v>
      </c>
      <c r="AI546" s="140" t="s">
        <v>74</v>
      </c>
      <c r="AJ546" s="88">
        <v>0</v>
      </c>
      <c r="AK546" s="92" t="s">
        <v>74</v>
      </c>
      <c r="AL546" s="92" t="s">
        <v>74</v>
      </c>
      <c r="AM546" s="54">
        <f t="shared" si="42"/>
        <v>0</v>
      </c>
      <c r="AN546" s="54">
        <f>+K546+AC546-AH546</f>
        <v>17100000</v>
      </c>
      <c r="AO546" s="88" t="s">
        <v>66</v>
      </c>
      <c r="AP546" s="43">
        <v>17100000</v>
      </c>
      <c r="AQ546" s="88" t="s">
        <v>85</v>
      </c>
      <c r="AR546" s="87">
        <v>0</v>
      </c>
      <c r="AS546" s="96" t="s">
        <v>74</v>
      </c>
      <c r="AT546" s="282">
        <v>9750000</v>
      </c>
      <c r="AU546" s="98">
        <f t="shared" si="43"/>
        <v>7350000</v>
      </c>
      <c r="AV546" s="241">
        <f t="shared" si="44"/>
        <v>0.57017543859649122</v>
      </c>
      <c r="AW546" s="140" t="s">
        <v>74</v>
      </c>
      <c r="AX546" s="88" t="s">
        <v>86</v>
      </c>
      <c r="AY546" s="43" t="s">
        <v>4709</v>
      </c>
      <c r="AZ546" s="85" t="s">
        <v>66</v>
      </c>
      <c r="BA546" s="85" t="s">
        <v>66</v>
      </c>
    </row>
    <row r="547" spans="2:53" x14ac:dyDescent="0.25">
      <c r="B547" s="85">
        <v>2024</v>
      </c>
      <c r="C547" s="85">
        <v>891780111</v>
      </c>
      <c r="D547" s="86" t="s">
        <v>64</v>
      </c>
      <c r="E547" s="44" t="s">
        <v>4708</v>
      </c>
      <c r="F547" s="54" t="s">
        <v>4707</v>
      </c>
      <c r="G547" s="196">
        <v>0</v>
      </c>
      <c r="H547" s="88" t="s">
        <v>72</v>
      </c>
      <c r="I547" s="86" t="s">
        <v>65</v>
      </c>
      <c r="J547" s="43" t="s">
        <v>4706</v>
      </c>
      <c r="K547" s="43">
        <v>11700000</v>
      </c>
      <c r="L547" s="85" t="s">
        <v>67</v>
      </c>
      <c r="M547" s="43" t="s">
        <v>4705</v>
      </c>
      <c r="N547" s="43">
        <v>63546288</v>
      </c>
      <c r="O547" s="91">
        <v>13</v>
      </c>
      <c r="P547" s="140">
        <v>45302</v>
      </c>
      <c r="Q547" s="87">
        <v>4518689382</v>
      </c>
      <c r="R547" s="284">
        <v>45342</v>
      </c>
      <c r="S547" s="43">
        <v>11700000</v>
      </c>
      <c r="T547" s="88" t="s">
        <v>203</v>
      </c>
      <c r="U547" s="43">
        <v>57441846</v>
      </c>
      <c r="V547" s="43" t="s">
        <v>4704</v>
      </c>
      <c r="W547" s="284">
        <v>45342</v>
      </c>
      <c r="X547" s="284">
        <v>45342</v>
      </c>
      <c r="Y547" s="94" t="s">
        <v>74</v>
      </c>
      <c r="Z547" s="138">
        <v>45457</v>
      </c>
      <c r="AA547" s="54">
        <f t="shared" si="40"/>
        <v>115</v>
      </c>
      <c r="AB547" s="87">
        <v>0</v>
      </c>
      <c r="AC547" s="286">
        <v>0</v>
      </c>
      <c r="AD547" s="87">
        <v>0</v>
      </c>
      <c r="AE547" s="140" t="s">
        <v>74</v>
      </c>
      <c r="AF547" s="54">
        <f t="shared" si="41"/>
        <v>0</v>
      </c>
      <c r="AG547" s="87">
        <v>1</v>
      </c>
      <c r="AH547" s="87">
        <v>6750000</v>
      </c>
      <c r="AI547" s="140">
        <v>45390</v>
      </c>
      <c r="AJ547" s="88">
        <v>0</v>
      </c>
      <c r="AK547" s="92" t="s">
        <v>74</v>
      </c>
      <c r="AL547" s="92" t="s">
        <v>74</v>
      </c>
      <c r="AM547" s="54">
        <f t="shared" si="42"/>
        <v>0</v>
      </c>
      <c r="AN547" s="54">
        <f>+K547+AC547-AH547</f>
        <v>4950000</v>
      </c>
      <c r="AO547" s="88" t="s">
        <v>66</v>
      </c>
      <c r="AP547" s="43">
        <v>11700000</v>
      </c>
      <c r="AQ547" s="88" t="s">
        <v>85</v>
      </c>
      <c r="AR547" s="87">
        <v>0</v>
      </c>
      <c r="AS547" s="96" t="s">
        <v>74</v>
      </c>
      <c r="AT547" s="282">
        <v>4950000</v>
      </c>
      <c r="AU547" s="98">
        <f t="shared" si="43"/>
        <v>0</v>
      </c>
      <c r="AV547" s="241">
        <f t="shared" si="44"/>
        <v>1</v>
      </c>
      <c r="AW547" s="140" t="s">
        <v>74</v>
      </c>
      <c r="AX547" s="88" t="s">
        <v>1097</v>
      </c>
      <c r="AY547" s="43" t="s">
        <v>4703</v>
      </c>
      <c r="AZ547" s="85" t="s">
        <v>66</v>
      </c>
      <c r="BA547" s="85" t="s">
        <v>66</v>
      </c>
    </row>
    <row r="548" spans="2:53" x14ac:dyDescent="0.25">
      <c r="B548" s="85">
        <v>2024</v>
      </c>
      <c r="C548" s="85">
        <v>891780111</v>
      </c>
      <c r="D548" s="86" t="s">
        <v>64</v>
      </c>
      <c r="E548" s="44" t="s">
        <v>4702</v>
      </c>
      <c r="F548" s="54" t="s">
        <v>4701</v>
      </c>
      <c r="G548" s="196">
        <v>0</v>
      </c>
      <c r="H548" s="88" t="s">
        <v>72</v>
      </c>
      <c r="I548" s="86" t="s">
        <v>65</v>
      </c>
      <c r="J548" s="43" t="s">
        <v>4700</v>
      </c>
      <c r="K548" s="43">
        <v>11250000</v>
      </c>
      <c r="L548" s="85" t="s">
        <v>67</v>
      </c>
      <c r="M548" s="43" t="s">
        <v>4699</v>
      </c>
      <c r="N548" s="43">
        <v>1192789489</v>
      </c>
      <c r="O548" s="91">
        <v>14</v>
      </c>
      <c r="P548" s="284">
        <v>45302</v>
      </c>
      <c r="Q548" s="43">
        <v>2126349000</v>
      </c>
      <c r="R548" s="284">
        <v>45342</v>
      </c>
      <c r="S548" s="43">
        <v>11250000</v>
      </c>
      <c r="T548" s="88" t="s">
        <v>203</v>
      </c>
      <c r="U548" s="43">
        <v>36557666</v>
      </c>
      <c r="V548" s="43" t="s">
        <v>2345</v>
      </c>
      <c r="W548" s="284">
        <v>45342</v>
      </c>
      <c r="X548" s="284">
        <v>45342</v>
      </c>
      <c r="Y548" s="94" t="s">
        <v>74</v>
      </c>
      <c r="Z548" s="138">
        <v>45457</v>
      </c>
      <c r="AA548" s="54">
        <f t="shared" si="40"/>
        <v>115</v>
      </c>
      <c r="AB548" s="87">
        <v>0</v>
      </c>
      <c r="AC548" s="286">
        <v>0</v>
      </c>
      <c r="AD548" s="87">
        <v>0</v>
      </c>
      <c r="AE548" s="140" t="s">
        <v>74</v>
      </c>
      <c r="AF548" s="54">
        <f t="shared" si="41"/>
        <v>0</v>
      </c>
      <c r="AG548" s="87">
        <v>0</v>
      </c>
      <c r="AH548" s="87">
        <v>0</v>
      </c>
      <c r="AI548" s="140" t="s">
        <v>74</v>
      </c>
      <c r="AJ548" s="88">
        <v>0</v>
      </c>
      <c r="AK548" s="92" t="s">
        <v>74</v>
      </c>
      <c r="AL548" s="92" t="s">
        <v>74</v>
      </c>
      <c r="AM548" s="54">
        <f t="shared" si="42"/>
        <v>0</v>
      </c>
      <c r="AN548" s="54">
        <f>+K548+AC548-AH548</f>
        <v>11250000</v>
      </c>
      <c r="AO548" s="88" t="s">
        <v>66</v>
      </c>
      <c r="AP548" s="43">
        <v>11250000</v>
      </c>
      <c r="AQ548" s="88" t="s">
        <v>85</v>
      </c>
      <c r="AR548" s="87">
        <v>0</v>
      </c>
      <c r="AS548" s="96" t="s">
        <v>74</v>
      </c>
      <c r="AT548" s="282">
        <v>5000000</v>
      </c>
      <c r="AU548" s="98">
        <f t="shared" si="43"/>
        <v>6250000</v>
      </c>
      <c r="AV548" s="241">
        <f t="shared" si="44"/>
        <v>0.44444444444444442</v>
      </c>
      <c r="AW548" s="140" t="s">
        <v>74</v>
      </c>
      <c r="AX548" s="88" t="s">
        <v>86</v>
      </c>
      <c r="AY548" s="43" t="s">
        <v>4698</v>
      </c>
      <c r="AZ548" s="85" t="s">
        <v>66</v>
      </c>
      <c r="BA548" s="85" t="s">
        <v>66</v>
      </c>
    </row>
    <row r="549" spans="2:53" x14ac:dyDescent="0.25">
      <c r="B549" s="85">
        <v>2024</v>
      </c>
      <c r="C549" s="85">
        <v>891780111</v>
      </c>
      <c r="D549" s="86" t="s">
        <v>64</v>
      </c>
      <c r="E549" s="44" t="s">
        <v>4697</v>
      </c>
      <c r="F549" s="54" t="s">
        <v>4696</v>
      </c>
      <c r="G549" s="196">
        <v>0</v>
      </c>
      <c r="H549" s="88" t="s">
        <v>72</v>
      </c>
      <c r="I549" s="86" t="s">
        <v>65</v>
      </c>
      <c r="J549" s="43" t="s">
        <v>4695</v>
      </c>
      <c r="K549" s="43">
        <v>12060000</v>
      </c>
      <c r="L549" s="85" t="s">
        <v>67</v>
      </c>
      <c r="M549" s="43" t="s">
        <v>4694</v>
      </c>
      <c r="N549" s="43">
        <v>1066095376</v>
      </c>
      <c r="O549" s="91">
        <v>13</v>
      </c>
      <c r="P549" s="140">
        <v>45302</v>
      </c>
      <c r="Q549" s="87">
        <v>4518689382</v>
      </c>
      <c r="R549" s="284">
        <v>45342</v>
      </c>
      <c r="S549" s="43">
        <v>12060000</v>
      </c>
      <c r="T549" s="88" t="s">
        <v>203</v>
      </c>
      <c r="U549" s="43">
        <v>36557666</v>
      </c>
      <c r="V549" s="43" t="s">
        <v>2345</v>
      </c>
      <c r="W549" s="284">
        <v>45342</v>
      </c>
      <c r="X549" s="284">
        <v>45342</v>
      </c>
      <c r="Y549" s="94" t="s">
        <v>74</v>
      </c>
      <c r="Z549" s="138">
        <v>45457</v>
      </c>
      <c r="AA549" s="54">
        <f t="shared" si="40"/>
        <v>115</v>
      </c>
      <c r="AB549" s="87">
        <v>0</v>
      </c>
      <c r="AC549" s="286">
        <v>0</v>
      </c>
      <c r="AD549" s="87">
        <v>0</v>
      </c>
      <c r="AE549" s="140" t="s">
        <v>74</v>
      </c>
      <c r="AF549" s="54">
        <f t="shared" si="41"/>
        <v>0</v>
      </c>
      <c r="AG549" s="87">
        <v>0</v>
      </c>
      <c r="AH549" s="87">
        <v>0</v>
      </c>
      <c r="AI549" s="140" t="s">
        <v>74</v>
      </c>
      <c r="AJ549" s="88">
        <v>0</v>
      </c>
      <c r="AK549" s="92" t="s">
        <v>74</v>
      </c>
      <c r="AL549" s="92" t="s">
        <v>74</v>
      </c>
      <c r="AM549" s="54">
        <f t="shared" si="42"/>
        <v>0</v>
      </c>
      <c r="AN549" s="54">
        <f>+K549+AC549-AH549</f>
        <v>12060000</v>
      </c>
      <c r="AO549" s="88" t="s">
        <v>66</v>
      </c>
      <c r="AP549" s="43">
        <v>12060000</v>
      </c>
      <c r="AQ549" s="88" t="s">
        <v>85</v>
      </c>
      <c r="AR549" s="87">
        <v>0</v>
      </c>
      <c r="AS549" s="96" t="s">
        <v>74</v>
      </c>
      <c r="AT549" s="282">
        <v>8100000</v>
      </c>
      <c r="AU549" s="98">
        <f t="shared" si="43"/>
        <v>3960000</v>
      </c>
      <c r="AV549" s="241">
        <f t="shared" si="44"/>
        <v>0.67164179104477617</v>
      </c>
      <c r="AW549" s="140" t="s">
        <v>74</v>
      </c>
      <c r="AX549" s="88" t="s">
        <v>86</v>
      </c>
      <c r="AY549" s="43" t="s">
        <v>4693</v>
      </c>
      <c r="AZ549" s="85" t="s">
        <v>66</v>
      </c>
      <c r="BA549" s="85" t="s">
        <v>66</v>
      </c>
    </row>
    <row r="550" spans="2:53" x14ac:dyDescent="0.25">
      <c r="B550" s="85">
        <v>2024</v>
      </c>
      <c r="C550" s="85">
        <v>891780111</v>
      </c>
      <c r="D550" s="86" t="s">
        <v>64</v>
      </c>
      <c r="E550" s="44" t="s">
        <v>4692</v>
      </c>
      <c r="F550" s="54" t="s">
        <v>4691</v>
      </c>
      <c r="G550" s="196">
        <v>0</v>
      </c>
      <c r="H550" s="88" t="s">
        <v>72</v>
      </c>
      <c r="I550" s="86" t="s">
        <v>65</v>
      </c>
      <c r="J550" s="43" t="s">
        <v>4608</v>
      </c>
      <c r="K550" s="43">
        <v>10250000</v>
      </c>
      <c r="L550" s="85" t="s">
        <v>67</v>
      </c>
      <c r="M550" s="43" t="s">
        <v>4690</v>
      </c>
      <c r="N550" s="43">
        <v>1083027976</v>
      </c>
      <c r="O550" s="91">
        <v>14</v>
      </c>
      <c r="P550" s="284">
        <v>45302</v>
      </c>
      <c r="Q550" s="43">
        <v>2126349000</v>
      </c>
      <c r="R550" s="284">
        <v>45342</v>
      </c>
      <c r="S550" s="43">
        <v>10250000</v>
      </c>
      <c r="T550" s="88" t="s">
        <v>203</v>
      </c>
      <c r="U550" s="43">
        <v>85473390</v>
      </c>
      <c r="V550" s="43" t="s">
        <v>4424</v>
      </c>
      <c r="W550" s="284">
        <v>45342</v>
      </c>
      <c r="X550" s="284">
        <v>45342</v>
      </c>
      <c r="Y550" s="94" t="s">
        <v>74</v>
      </c>
      <c r="Z550" s="138">
        <v>45457</v>
      </c>
      <c r="AA550" s="54">
        <f t="shared" si="40"/>
        <v>115</v>
      </c>
      <c r="AB550" s="87">
        <v>0</v>
      </c>
      <c r="AC550" s="286">
        <v>0</v>
      </c>
      <c r="AD550" s="87">
        <v>0</v>
      </c>
      <c r="AE550" s="140" t="s">
        <v>74</v>
      </c>
      <c r="AF550" s="54">
        <f t="shared" si="41"/>
        <v>0</v>
      </c>
      <c r="AG550" s="87">
        <v>0</v>
      </c>
      <c r="AH550" s="87">
        <v>0</v>
      </c>
      <c r="AI550" s="140" t="s">
        <v>74</v>
      </c>
      <c r="AJ550" s="88">
        <v>0</v>
      </c>
      <c r="AK550" s="92" t="s">
        <v>74</v>
      </c>
      <c r="AL550" s="92" t="s">
        <v>74</v>
      </c>
      <c r="AM550" s="54">
        <f t="shared" si="42"/>
        <v>0</v>
      </c>
      <c r="AN550" s="54">
        <f>+K550+AC550-AH550</f>
        <v>10250000</v>
      </c>
      <c r="AO550" s="88" t="s">
        <v>66</v>
      </c>
      <c r="AP550" s="43">
        <v>10250000</v>
      </c>
      <c r="AQ550" s="88" t="s">
        <v>85</v>
      </c>
      <c r="AR550" s="87">
        <v>0</v>
      </c>
      <c r="AS550" s="96" t="s">
        <v>74</v>
      </c>
      <c r="AT550" s="282">
        <v>6500000</v>
      </c>
      <c r="AU550" s="98">
        <f t="shared" si="43"/>
        <v>3750000</v>
      </c>
      <c r="AV550" s="241">
        <f t="shared" si="44"/>
        <v>0.63414634146341464</v>
      </c>
      <c r="AW550" s="140" t="s">
        <v>74</v>
      </c>
      <c r="AX550" s="88" t="s">
        <v>86</v>
      </c>
      <c r="AY550" s="43" t="s">
        <v>4689</v>
      </c>
      <c r="AZ550" s="85" t="s">
        <v>66</v>
      </c>
      <c r="BA550" s="85" t="s">
        <v>66</v>
      </c>
    </row>
    <row r="551" spans="2:53" x14ac:dyDescent="0.25">
      <c r="B551" s="85">
        <v>2024</v>
      </c>
      <c r="C551" s="85">
        <v>891780111</v>
      </c>
      <c r="D551" s="86" t="s">
        <v>64</v>
      </c>
      <c r="E551" s="44" t="s">
        <v>4688</v>
      </c>
      <c r="F551" s="54" t="s">
        <v>4687</v>
      </c>
      <c r="G551" s="196">
        <v>0</v>
      </c>
      <c r="H551" s="88" t="s">
        <v>72</v>
      </c>
      <c r="I551" s="86" t="s">
        <v>65</v>
      </c>
      <c r="J551" s="43" t="s">
        <v>4686</v>
      </c>
      <c r="K551" s="43">
        <v>8610000</v>
      </c>
      <c r="L551" s="85" t="s">
        <v>67</v>
      </c>
      <c r="M551" s="43" t="s">
        <v>4685</v>
      </c>
      <c r="N551" s="43">
        <v>1084738546</v>
      </c>
      <c r="O551" s="91">
        <v>14</v>
      </c>
      <c r="P551" s="284">
        <v>45302</v>
      </c>
      <c r="Q551" s="43">
        <v>2126349000</v>
      </c>
      <c r="R551" s="284">
        <v>45342</v>
      </c>
      <c r="S551" s="43">
        <v>8610000</v>
      </c>
      <c r="T551" s="88" t="s">
        <v>203</v>
      </c>
      <c r="U551" s="43">
        <v>85473390</v>
      </c>
      <c r="V551" s="43" t="s">
        <v>4424</v>
      </c>
      <c r="W551" s="284">
        <v>45342</v>
      </c>
      <c r="X551" s="284">
        <v>45342</v>
      </c>
      <c r="Y551" s="94" t="s">
        <v>74</v>
      </c>
      <c r="Z551" s="138">
        <v>45457</v>
      </c>
      <c r="AA551" s="54">
        <f t="shared" si="40"/>
        <v>115</v>
      </c>
      <c r="AB551" s="87">
        <v>0</v>
      </c>
      <c r="AC551" s="286">
        <v>0</v>
      </c>
      <c r="AD551" s="87">
        <v>0</v>
      </c>
      <c r="AE551" s="140" t="s">
        <v>74</v>
      </c>
      <c r="AF551" s="54">
        <f t="shared" si="41"/>
        <v>0</v>
      </c>
      <c r="AG551" s="87">
        <v>0</v>
      </c>
      <c r="AH551" s="87">
        <v>0</v>
      </c>
      <c r="AI551" s="140" t="s">
        <v>74</v>
      </c>
      <c r="AJ551" s="88">
        <v>0</v>
      </c>
      <c r="AK551" s="92" t="s">
        <v>74</v>
      </c>
      <c r="AL551" s="92" t="s">
        <v>74</v>
      </c>
      <c r="AM551" s="54">
        <f t="shared" si="42"/>
        <v>0</v>
      </c>
      <c r="AN551" s="54">
        <f>+K551+AC551-AH551</f>
        <v>8610000</v>
      </c>
      <c r="AO551" s="88" t="s">
        <v>66</v>
      </c>
      <c r="AP551" s="43">
        <v>8610000</v>
      </c>
      <c r="AQ551" s="88" t="s">
        <v>85</v>
      </c>
      <c r="AR551" s="87">
        <v>0</v>
      </c>
      <c r="AS551" s="96" t="s">
        <v>74</v>
      </c>
      <c r="AT551" s="282">
        <v>5460000</v>
      </c>
      <c r="AU551" s="98">
        <f t="shared" si="43"/>
        <v>3150000</v>
      </c>
      <c r="AV551" s="241">
        <f t="shared" si="44"/>
        <v>0.63414634146341464</v>
      </c>
      <c r="AW551" s="140" t="s">
        <v>74</v>
      </c>
      <c r="AX551" s="88" t="s">
        <v>86</v>
      </c>
      <c r="AY551" s="43" t="s">
        <v>4684</v>
      </c>
      <c r="AZ551" s="85" t="s">
        <v>66</v>
      </c>
      <c r="BA551" s="85" t="s">
        <v>66</v>
      </c>
    </row>
    <row r="552" spans="2:53" x14ac:dyDescent="0.25">
      <c r="B552" s="85">
        <v>2024</v>
      </c>
      <c r="C552" s="85">
        <v>891780111</v>
      </c>
      <c r="D552" s="86" t="s">
        <v>64</v>
      </c>
      <c r="E552" s="44" t="s">
        <v>4683</v>
      </c>
      <c r="F552" s="54" t="s">
        <v>4682</v>
      </c>
      <c r="G552" s="196">
        <v>0</v>
      </c>
      <c r="H552" s="88" t="s">
        <v>72</v>
      </c>
      <c r="I552" s="86" t="s">
        <v>65</v>
      </c>
      <c r="J552" s="43" t="s">
        <v>4681</v>
      </c>
      <c r="K552" s="43">
        <v>8610000</v>
      </c>
      <c r="L552" s="85" t="s">
        <v>67</v>
      </c>
      <c r="M552" s="43" t="s">
        <v>4680</v>
      </c>
      <c r="N552" s="43">
        <v>1083002832</v>
      </c>
      <c r="O552" s="91">
        <v>14</v>
      </c>
      <c r="P552" s="284">
        <v>45302</v>
      </c>
      <c r="Q552" s="43">
        <v>2126349000</v>
      </c>
      <c r="R552" s="284">
        <v>45342</v>
      </c>
      <c r="S552" s="43">
        <v>8610000</v>
      </c>
      <c r="T552" s="88" t="s">
        <v>203</v>
      </c>
      <c r="U552" s="43">
        <v>85475141</v>
      </c>
      <c r="V552" s="43" t="s">
        <v>4679</v>
      </c>
      <c r="W552" s="284">
        <v>45342</v>
      </c>
      <c r="X552" s="284">
        <v>45342</v>
      </c>
      <c r="Y552" s="94" t="s">
        <v>74</v>
      </c>
      <c r="Z552" s="138">
        <v>45457</v>
      </c>
      <c r="AA552" s="54">
        <f t="shared" si="40"/>
        <v>115</v>
      </c>
      <c r="AB552" s="87">
        <v>0</v>
      </c>
      <c r="AC552" s="286">
        <v>0</v>
      </c>
      <c r="AD552" s="87">
        <v>0</v>
      </c>
      <c r="AE552" s="140" t="s">
        <v>74</v>
      </c>
      <c r="AF552" s="54">
        <f t="shared" si="41"/>
        <v>0</v>
      </c>
      <c r="AG552" s="87">
        <v>0</v>
      </c>
      <c r="AH552" s="87">
        <v>0</v>
      </c>
      <c r="AI552" s="140" t="s">
        <v>74</v>
      </c>
      <c r="AJ552" s="88">
        <v>0</v>
      </c>
      <c r="AK552" s="92" t="s">
        <v>74</v>
      </c>
      <c r="AL552" s="92" t="s">
        <v>74</v>
      </c>
      <c r="AM552" s="54">
        <f t="shared" si="42"/>
        <v>0</v>
      </c>
      <c r="AN552" s="54">
        <f>+K552+AC552-AH552</f>
        <v>8610000</v>
      </c>
      <c r="AO552" s="88" t="s">
        <v>66</v>
      </c>
      <c r="AP552" s="43">
        <v>8610000</v>
      </c>
      <c r="AQ552" s="88" t="s">
        <v>85</v>
      </c>
      <c r="AR552" s="87">
        <v>0</v>
      </c>
      <c r="AS552" s="96" t="s">
        <v>74</v>
      </c>
      <c r="AT552" s="282">
        <v>5390000</v>
      </c>
      <c r="AU552" s="98">
        <f t="shared" si="43"/>
        <v>3220000</v>
      </c>
      <c r="AV552" s="241">
        <f t="shared" si="44"/>
        <v>0.62601626016260159</v>
      </c>
      <c r="AW552" s="140" t="s">
        <v>74</v>
      </c>
      <c r="AX552" s="88" t="s">
        <v>86</v>
      </c>
      <c r="AY552" s="43" t="s">
        <v>4678</v>
      </c>
      <c r="AZ552" s="85" t="s">
        <v>66</v>
      </c>
      <c r="BA552" s="85" t="s">
        <v>66</v>
      </c>
    </row>
    <row r="553" spans="2:53" x14ac:dyDescent="0.25">
      <c r="B553" s="85">
        <v>2024</v>
      </c>
      <c r="C553" s="85">
        <v>891780111</v>
      </c>
      <c r="D553" s="86" t="s">
        <v>64</v>
      </c>
      <c r="E553" s="44" t="s">
        <v>4677</v>
      </c>
      <c r="F553" s="54" t="s">
        <v>4676</v>
      </c>
      <c r="G553" s="196">
        <v>0</v>
      </c>
      <c r="H553" s="88" t="s">
        <v>72</v>
      </c>
      <c r="I553" s="86" t="s">
        <v>65</v>
      </c>
      <c r="J553" s="43" t="s">
        <v>4675</v>
      </c>
      <c r="K553" s="43">
        <v>14850000</v>
      </c>
      <c r="L553" s="85" t="s">
        <v>67</v>
      </c>
      <c r="M553" s="43" t="s">
        <v>4674</v>
      </c>
      <c r="N553" s="43">
        <v>1081820476</v>
      </c>
      <c r="O553" s="91">
        <v>13</v>
      </c>
      <c r="P553" s="140">
        <v>45302</v>
      </c>
      <c r="Q553" s="87">
        <v>4518689382</v>
      </c>
      <c r="R553" s="284">
        <v>45342</v>
      </c>
      <c r="S553" s="43">
        <v>14850000</v>
      </c>
      <c r="T553" s="88" t="s">
        <v>203</v>
      </c>
      <c r="U553" s="43">
        <v>1192791759</v>
      </c>
      <c r="V553" s="43" t="s">
        <v>3082</v>
      </c>
      <c r="W553" s="284">
        <v>45342</v>
      </c>
      <c r="X553" s="284">
        <v>45342</v>
      </c>
      <c r="Y553" s="94" t="s">
        <v>74</v>
      </c>
      <c r="Z553" s="138">
        <v>45457</v>
      </c>
      <c r="AA553" s="54">
        <f t="shared" si="40"/>
        <v>115</v>
      </c>
      <c r="AB553" s="87">
        <v>0</v>
      </c>
      <c r="AC553" s="286">
        <v>0</v>
      </c>
      <c r="AD553" s="87">
        <v>0</v>
      </c>
      <c r="AE553" s="140" t="s">
        <v>74</v>
      </c>
      <c r="AF553" s="54">
        <f t="shared" si="41"/>
        <v>0</v>
      </c>
      <c r="AG553" s="87">
        <v>0</v>
      </c>
      <c r="AH553" s="87">
        <v>0</v>
      </c>
      <c r="AI553" s="140" t="s">
        <v>74</v>
      </c>
      <c r="AJ553" s="88">
        <v>0</v>
      </c>
      <c r="AK553" s="92" t="s">
        <v>74</v>
      </c>
      <c r="AL553" s="92" t="s">
        <v>74</v>
      </c>
      <c r="AM553" s="54">
        <f t="shared" si="42"/>
        <v>0</v>
      </c>
      <c r="AN553" s="54">
        <f>+K553+AC553-AH553</f>
        <v>14850000</v>
      </c>
      <c r="AO553" s="88" t="s">
        <v>66</v>
      </c>
      <c r="AP553" s="43">
        <v>14850000</v>
      </c>
      <c r="AQ553" s="88" t="s">
        <v>85</v>
      </c>
      <c r="AR553" s="87">
        <v>0</v>
      </c>
      <c r="AS553" s="96" t="s">
        <v>74</v>
      </c>
      <c r="AT553" s="282">
        <v>9900000</v>
      </c>
      <c r="AU553" s="98">
        <f t="shared" si="43"/>
        <v>4950000</v>
      </c>
      <c r="AV553" s="241">
        <f t="shared" si="44"/>
        <v>0.66666666666666663</v>
      </c>
      <c r="AW553" s="140" t="s">
        <v>74</v>
      </c>
      <c r="AX553" s="88" t="s">
        <v>86</v>
      </c>
      <c r="AY553" s="43" t="s">
        <v>4673</v>
      </c>
      <c r="AZ553" s="85" t="s">
        <v>66</v>
      </c>
      <c r="BA553" s="85" t="s">
        <v>66</v>
      </c>
    </row>
    <row r="554" spans="2:53" x14ac:dyDescent="0.25">
      <c r="B554" s="85">
        <v>2024</v>
      </c>
      <c r="C554" s="85">
        <v>891780111</v>
      </c>
      <c r="D554" s="86" t="s">
        <v>64</v>
      </c>
      <c r="E554" s="44" t="s">
        <v>4672</v>
      </c>
      <c r="F554" s="54" t="s">
        <v>4671</v>
      </c>
      <c r="G554" s="196">
        <v>0</v>
      </c>
      <c r="H554" s="88" t="s">
        <v>72</v>
      </c>
      <c r="I554" s="86" t="s">
        <v>65</v>
      </c>
      <c r="J554" s="43" t="s">
        <v>4476</v>
      </c>
      <c r="K554" s="43">
        <v>10167000</v>
      </c>
      <c r="L554" s="85" t="s">
        <v>67</v>
      </c>
      <c r="M554" s="43" t="s">
        <v>4670</v>
      </c>
      <c r="N554" s="43">
        <v>1082925224</v>
      </c>
      <c r="O554" s="91">
        <v>13</v>
      </c>
      <c r="P554" s="140">
        <v>45302</v>
      </c>
      <c r="Q554" s="87">
        <v>4518689382</v>
      </c>
      <c r="R554" s="284">
        <v>45342</v>
      </c>
      <c r="S554" s="43">
        <v>10167000</v>
      </c>
      <c r="T554" s="88" t="s">
        <v>203</v>
      </c>
      <c r="U554" s="43">
        <v>36557666</v>
      </c>
      <c r="V554" s="43" t="s">
        <v>2345</v>
      </c>
      <c r="W554" s="284">
        <v>45342</v>
      </c>
      <c r="X554" s="284">
        <v>45342</v>
      </c>
      <c r="Y554" s="94" t="s">
        <v>74</v>
      </c>
      <c r="Z554" s="138">
        <v>45457</v>
      </c>
      <c r="AA554" s="54">
        <f t="shared" si="40"/>
        <v>115</v>
      </c>
      <c r="AB554" s="87">
        <v>0</v>
      </c>
      <c r="AC554" s="286">
        <v>0</v>
      </c>
      <c r="AD554" s="87">
        <v>0</v>
      </c>
      <c r="AE554" s="140" t="s">
        <v>74</v>
      </c>
      <c r="AF554" s="54">
        <f t="shared" si="41"/>
        <v>0</v>
      </c>
      <c r="AG554" s="87">
        <v>0</v>
      </c>
      <c r="AH554" s="87">
        <v>0</v>
      </c>
      <c r="AI554" s="140" t="s">
        <v>74</v>
      </c>
      <c r="AJ554" s="88">
        <v>0</v>
      </c>
      <c r="AK554" s="92" t="s">
        <v>74</v>
      </c>
      <c r="AL554" s="92" t="s">
        <v>74</v>
      </c>
      <c r="AM554" s="54">
        <f t="shared" si="42"/>
        <v>0</v>
      </c>
      <c r="AN554" s="54">
        <f>+K554+AC554-AH554</f>
        <v>10167000</v>
      </c>
      <c r="AO554" s="88" t="s">
        <v>66</v>
      </c>
      <c r="AP554" s="43">
        <v>10167000</v>
      </c>
      <c r="AQ554" s="88" t="s">
        <v>85</v>
      </c>
      <c r="AR554" s="87">
        <v>0</v>
      </c>
      <c r="AS554" s="96" t="s">
        <v>74</v>
      </c>
      <c r="AT554" s="282">
        <v>6333000</v>
      </c>
      <c r="AU554" s="98">
        <f t="shared" si="43"/>
        <v>3834000</v>
      </c>
      <c r="AV554" s="241">
        <f t="shared" si="44"/>
        <v>0.622897609914429</v>
      </c>
      <c r="AW554" s="140" t="s">
        <v>74</v>
      </c>
      <c r="AX554" s="88" t="s">
        <v>86</v>
      </c>
      <c r="AY554" s="43" t="s">
        <v>4669</v>
      </c>
      <c r="AZ554" s="85" t="s">
        <v>66</v>
      </c>
      <c r="BA554" s="85" t="s">
        <v>66</v>
      </c>
    </row>
    <row r="555" spans="2:53" x14ac:dyDescent="0.25">
      <c r="B555" s="85">
        <v>2024</v>
      </c>
      <c r="C555" s="85">
        <v>891780111</v>
      </c>
      <c r="D555" s="86" t="s">
        <v>64</v>
      </c>
      <c r="E555" s="44" t="s">
        <v>4668</v>
      </c>
      <c r="F555" s="54" t="s">
        <v>4667</v>
      </c>
      <c r="G555" s="196">
        <v>0</v>
      </c>
      <c r="H555" s="88" t="s">
        <v>72</v>
      </c>
      <c r="I555" s="86" t="s">
        <v>65</v>
      </c>
      <c r="J555" s="43" t="s">
        <v>4630</v>
      </c>
      <c r="K555" s="43">
        <v>8610000</v>
      </c>
      <c r="L555" s="85" t="s">
        <v>67</v>
      </c>
      <c r="M555" s="43" t="s">
        <v>4666</v>
      </c>
      <c r="N555" s="43">
        <v>1082944401</v>
      </c>
      <c r="O555" s="91">
        <v>14</v>
      </c>
      <c r="P555" s="284">
        <v>45302</v>
      </c>
      <c r="Q555" s="43">
        <v>2126349000</v>
      </c>
      <c r="R555" s="284">
        <v>45342</v>
      </c>
      <c r="S555" s="43">
        <v>8610000</v>
      </c>
      <c r="T555" s="88" t="s">
        <v>203</v>
      </c>
      <c r="U555" s="43">
        <v>85459497</v>
      </c>
      <c r="V555" s="43" t="s">
        <v>1747</v>
      </c>
      <c r="W555" s="284">
        <v>45342</v>
      </c>
      <c r="X555" s="284">
        <v>45342</v>
      </c>
      <c r="Y555" s="94" t="s">
        <v>74</v>
      </c>
      <c r="Z555" s="138">
        <v>45457</v>
      </c>
      <c r="AA555" s="54">
        <f t="shared" si="40"/>
        <v>115</v>
      </c>
      <c r="AB555" s="87">
        <v>0</v>
      </c>
      <c r="AC555" s="286">
        <v>0</v>
      </c>
      <c r="AD555" s="87">
        <v>0</v>
      </c>
      <c r="AE555" s="140" t="s">
        <v>74</v>
      </c>
      <c r="AF555" s="54">
        <f t="shared" si="41"/>
        <v>0</v>
      </c>
      <c r="AG555" s="87">
        <v>0</v>
      </c>
      <c r="AH555" s="87">
        <v>0</v>
      </c>
      <c r="AI555" s="140" t="s">
        <v>74</v>
      </c>
      <c r="AJ555" s="88">
        <v>0</v>
      </c>
      <c r="AK555" s="92" t="s">
        <v>74</v>
      </c>
      <c r="AL555" s="92" t="s">
        <v>74</v>
      </c>
      <c r="AM555" s="54">
        <f t="shared" si="42"/>
        <v>0</v>
      </c>
      <c r="AN555" s="54">
        <f>+K555+AC555-AH555</f>
        <v>8610000</v>
      </c>
      <c r="AO555" s="88" t="s">
        <v>66</v>
      </c>
      <c r="AP555" s="43">
        <v>8610000</v>
      </c>
      <c r="AQ555" s="88" t="s">
        <v>85</v>
      </c>
      <c r="AR555" s="87">
        <v>0</v>
      </c>
      <c r="AS555" s="96" t="s">
        <v>74</v>
      </c>
      <c r="AT555" s="282">
        <v>5460000</v>
      </c>
      <c r="AU555" s="98">
        <f t="shared" si="43"/>
        <v>3150000</v>
      </c>
      <c r="AV555" s="241">
        <f t="shared" si="44"/>
        <v>0.63414634146341464</v>
      </c>
      <c r="AW555" s="140" t="s">
        <v>74</v>
      </c>
      <c r="AX555" s="88" t="s">
        <v>86</v>
      </c>
      <c r="AY555" s="43" t="s">
        <v>4665</v>
      </c>
      <c r="AZ555" s="85" t="s">
        <v>66</v>
      </c>
      <c r="BA555" s="85" t="s">
        <v>66</v>
      </c>
    </row>
    <row r="556" spans="2:53" x14ac:dyDescent="0.25">
      <c r="B556" s="85">
        <v>2024</v>
      </c>
      <c r="C556" s="85">
        <v>891780111</v>
      </c>
      <c r="D556" s="86" t="s">
        <v>64</v>
      </c>
      <c r="E556" s="44" t="s">
        <v>4664</v>
      </c>
      <c r="F556" s="54" t="s">
        <v>4663</v>
      </c>
      <c r="G556" s="196">
        <v>0</v>
      </c>
      <c r="H556" s="88" t="s">
        <v>72</v>
      </c>
      <c r="I556" s="86" t="s">
        <v>65</v>
      </c>
      <c r="J556" s="43" t="s">
        <v>4630</v>
      </c>
      <c r="K556" s="43">
        <v>8610000</v>
      </c>
      <c r="L556" s="85" t="s">
        <v>67</v>
      </c>
      <c r="M556" s="43" t="s">
        <v>4662</v>
      </c>
      <c r="N556" s="43">
        <v>1083030981</v>
      </c>
      <c r="O556" s="91">
        <v>14</v>
      </c>
      <c r="P556" s="284">
        <v>45302</v>
      </c>
      <c r="Q556" s="43">
        <v>2126349000</v>
      </c>
      <c r="R556" s="284">
        <v>45342</v>
      </c>
      <c r="S556" s="43">
        <v>8610000</v>
      </c>
      <c r="T556" s="88" t="s">
        <v>203</v>
      </c>
      <c r="U556" s="43">
        <v>85459497</v>
      </c>
      <c r="V556" s="43" t="s">
        <v>1747</v>
      </c>
      <c r="W556" s="284">
        <v>45342</v>
      </c>
      <c r="X556" s="284">
        <v>45342</v>
      </c>
      <c r="Y556" s="94" t="s">
        <v>74</v>
      </c>
      <c r="Z556" s="138">
        <v>45457</v>
      </c>
      <c r="AA556" s="54">
        <f t="shared" si="40"/>
        <v>115</v>
      </c>
      <c r="AB556" s="87">
        <v>0</v>
      </c>
      <c r="AC556" s="286">
        <v>0</v>
      </c>
      <c r="AD556" s="87">
        <v>0</v>
      </c>
      <c r="AE556" s="140" t="s">
        <v>74</v>
      </c>
      <c r="AF556" s="54">
        <f t="shared" si="41"/>
        <v>0</v>
      </c>
      <c r="AG556" s="87">
        <v>0</v>
      </c>
      <c r="AH556" s="87">
        <v>0</v>
      </c>
      <c r="AI556" s="140" t="s">
        <v>74</v>
      </c>
      <c r="AJ556" s="88">
        <v>0</v>
      </c>
      <c r="AK556" s="92" t="s">
        <v>74</v>
      </c>
      <c r="AL556" s="92" t="s">
        <v>74</v>
      </c>
      <c r="AM556" s="54">
        <f t="shared" si="42"/>
        <v>0</v>
      </c>
      <c r="AN556" s="54">
        <f>+K556+AC556-AH556</f>
        <v>8610000</v>
      </c>
      <c r="AO556" s="88" t="s">
        <v>66</v>
      </c>
      <c r="AP556" s="43">
        <v>8610000</v>
      </c>
      <c r="AQ556" s="88" t="s">
        <v>85</v>
      </c>
      <c r="AR556" s="87">
        <v>0</v>
      </c>
      <c r="AS556" s="96" t="s">
        <v>74</v>
      </c>
      <c r="AT556" s="282">
        <v>5460000</v>
      </c>
      <c r="AU556" s="98">
        <f t="shared" si="43"/>
        <v>3150000</v>
      </c>
      <c r="AV556" s="241">
        <f t="shared" si="44"/>
        <v>0.63414634146341464</v>
      </c>
      <c r="AW556" s="140" t="s">
        <v>74</v>
      </c>
      <c r="AX556" s="88" t="s">
        <v>86</v>
      </c>
      <c r="AY556" s="43" t="s">
        <v>4661</v>
      </c>
      <c r="AZ556" s="85" t="s">
        <v>66</v>
      </c>
      <c r="BA556" s="85" t="s">
        <v>66</v>
      </c>
    </row>
    <row r="557" spans="2:53" x14ac:dyDescent="0.25">
      <c r="B557" s="85">
        <v>2024</v>
      </c>
      <c r="C557" s="85">
        <v>891780111</v>
      </c>
      <c r="D557" s="86" t="s">
        <v>64</v>
      </c>
      <c r="E557" s="44" t="s">
        <v>4660</v>
      </c>
      <c r="F557" s="54" t="s">
        <v>4659</v>
      </c>
      <c r="G557" s="196">
        <v>0</v>
      </c>
      <c r="H557" s="88" t="s">
        <v>72</v>
      </c>
      <c r="I557" s="86" t="s">
        <v>65</v>
      </c>
      <c r="J557" s="43" t="s">
        <v>4658</v>
      </c>
      <c r="K557" s="43">
        <v>12100000</v>
      </c>
      <c r="L557" s="85" t="s">
        <v>67</v>
      </c>
      <c r="M557" s="43" t="s">
        <v>4657</v>
      </c>
      <c r="N557" s="43">
        <v>1143379940</v>
      </c>
      <c r="O557" s="91">
        <v>13</v>
      </c>
      <c r="P557" s="140">
        <v>45302</v>
      </c>
      <c r="Q557" s="87">
        <v>4518689382</v>
      </c>
      <c r="R557" s="284">
        <v>45342</v>
      </c>
      <c r="S557" s="43">
        <v>12100000</v>
      </c>
      <c r="T557" s="88" t="s">
        <v>203</v>
      </c>
      <c r="U557" s="43">
        <v>57461216</v>
      </c>
      <c r="V557" s="43" t="s">
        <v>1733</v>
      </c>
      <c r="W557" s="284">
        <v>45342</v>
      </c>
      <c r="X557" s="284">
        <v>45342</v>
      </c>
      <c r="Y557" s="94" t="s">
        <v>74</v>
      </c>
      <c r="Z557" s="138">
        <v>45457</v>
      </c>
      <c r="AA557" s="54">
        <f t="shared" si="40"/>
        <v>115</v>
      </c>
      <c r="AB557" s="87">
        <v>0</v>
      </c>
      <c r="AC557" s="286">
        <v>0</v>
      </c>
      <c r="AD557" s="87">
        <v>0</v>
      </c>
      <c r="AE557" s="140" t="s">
        <v>74</v>
      </c>
      <c r="AF557" s="54">
        <f t="shared" si="41"/>
        <v>0</v>
      </c>
      <c r="AG557" s="87">
        <v>0</v>
      </c>
      <c r="AH557" s="87">
        <v>0</v>
      </c>
      <c r="AI557" s="140" t="s">
        <v>74</v>
      </c>
      <c r="AJ557" s="88">
        <v>0</v>
      </c>
      <c r="AK557" s="92" t="s">
        <v>74</v>
      </c>
      <c r="AL557" s="92" t="s">
        <v>74</v>
      </c>
      <c r="AM557" s="54">
        <f t="shared" si="42"/>
        <v>0</v>
      </c>
      <c r="AN557" s="54">
        <f>+K557+AC557-AH557</f>
        <v>12100000</v>
      </c>
      <c r="AO557" s="88" t="s">
        <v>66</v>
      </c>
      <c r="AP557" s="43">
        <v>12100000</v>
      </c>
      <c r="AQ557" s="88" t="s">
        <v>85</v>
      </c>
      <c r="AR557" s="87">
        <v>0</v>
      </c>
      <c r="AS557" s="96" t="s">
        <v>74</v>
      </c>
      <c r="AT557" s="282">
        <v>7600000</v>
      </c>
      <c r="AU557" s="98">
        <f t="shared" si="43"/>
        <v>4500000</v>
      </c>
      <c r="AV557" s="241">
        <f t="shared" si="44"/>
        <v>0.62809917355371903</v>
      </c>
      <c r="AW557" s="140" t="s">
        <v>74</v>
      </c>
      <c r="AX557" s="88" t="s">
        <v>86</v>
      </c>
      <c r="AY557" s="43" t="s">
        <v>4656</v>
      </c>
      <c r="AZ557" s="85" t="s">
        <v>66</v>
      </c>
      <c r="BA557" s="85" t="s">
        <v>66</v>
      </c>
    </row>
    <row r="558" spans="2:53" x14ac:dyDescent="0.25">
      <c r="B558" s="85">
        <v>2024</v>
      </c>
      <c r="C558" s="85">
        <v>891780111</v>
      </c>
      <c r="D558" s="86" t="s">
        <v>64</v>
      </c>
      <c r="E558" s="44" t="s">
        <v>4655</v>
      </c>
      <c r="F558" s="54" t="s">
        <v>4654</v>
      </c>
      <c r="G558" s="196">
        <v>0</v>
      </c>
      <c r="H558" s="88" t="s">
        <v>72</v>
      </c>
      <c r="I558" s="86" t="s">
        <v>65</v>
      </c>
      <c r="J558" s="43" t="s">
        <v>4653</v>
      </c>
      <c r="K558" s="43">
        <v>8610000</v>
      </c>
      <c r="L558" s="85" t="s">
        <v>67</v>
      </c>
      <c r="M558" s="43" t="s">
        <v>4652</v>
      </c>
      <c r="N558" s="43">
        <v>36726128</v>
      </c>
      <c r="O558" s="91">
        <v>14</v>
      </c>
      <c r="P558" s="284">
        <v>45302</v>
      </c>
      <c r="Q558" s="43">
        <v>2126349000</v>
      </c>
      <c r="R558" s="284">
        <v>45342</v>
      </c>
      <c r="S558" s="43">
        <v>8610000</v>
      </c>
      <c r="T558" s="88" t="s">
        <v>203</v>
      </c>
      <c r="U558" s="43">
        <v>7633817</v>
      </c>
      <c r="V558" s="43" t="s">
        <v>1660</v>
      </c>
      <c r="W558" s="284">
        <v>45342</v>
      </c>
      <c r="X558" s="284">
        <v>45342</v>
      </c>
      <c r="Y558" s="94" t="s">
        <v>74</v>
      </c>
      <c r="Z558" s="138">
        <v>45457</v>
      </c>
      <c r="AA558" s="54">
        <f t="shared" si="40"/>
        <v>115</v>
      </c>
      <c r="AB558" s="87">
        <v>0</v>
      </c>
      <c r="AC558" s="286">
        <v>0</v>
      </c>
      <c r="AD558" s="87">
        <v>0</v>
      </c>
      <c r="AE558" s="140" t="s">
        <v>74</v>
      </c>
      <c r="AF558" s="54">
        <f t="shared" si="41"/>
        <v>0</v>
      </c>
      <c r="AG558" s="87">
        <v>0</v>
      </c>
      <c r="AH558" s="87">
        <v>0</v>
      </c>
      <c r="AI558" s="140" t="s">
        <v>74</v>
      </c>
      <c r="AJ558" s="88">
        <v>0</v>
      </c>
      <c r="AK558" s="92" t="s">
        <v>74</v>
      </c>
      <c r="AL558" s="92" t="s">
        <v>74</v>
      </c>
      <c r="AM558" s="54">
        <f t="shared" si="42"/>
        <v>0</v>
      </c>
      <c r="AN558" s="54">
        <f>+K558+AC558-AH558</f>
        <v>8610000</v>
      </c>
      <c r="AO558" s="88" t="s">
        <v>66</v>
      </c>
      <c r="AP558" s="43">
        <v>8610000</v>
      </c>
      <c r="AQ558" s="88" t="s">
        <v>85</v>
      </c>
      <c r="AR558" s="87">
        <v>0</v>
      </c>
      <c r="AS558" s="96" t="s">
        <v>74</v>
      </c>
      <c r="AT558" s="282">
        <v>5390000</v>
      </c>
      <c r="AU558" s="98">
        <f t="shared" si="43"/>
        <v>3220000</v>
      </c>
      <c r="AV558" s="241">
        <f t="shared" si="44"/>
        <v>0.62601626016260159</v>
      </c>
      <c r="AW558" s="140" t="s">
        <v>74</v>
      </c>
      <c r="AX558" s="88" t="s">
        <v>86</v>
      </c>
      <c r="AY558" s="43" t="s">
        <v>4651</v>
      </c>
      <c r="AZ558" s="85" t="s">
        <v>66</v>
      </c>
      <c r="BA558" s="85" t="s">
        <v>66</v>
      </c>
    </row>
    <row r="559" spans="2:53" x14ac:dyDescent="0.25">
      <c r="B559" s="85">
        <v>2024</v>
      </c>
      <c r="C559" s="85">
        <v>891780111</v>
      </c>
      <c r="D559" s="86" t="s">
        <v>64</v>
      </c>
      <c r="E559" s="44" t="s">
        <v>4650</v>
      </c>
      <c r="F559" s="54" t="s">
        <v>4649</v>
      </c>
      <c r="G559" s="196">
        <v>0</v>
      </c>
      <c r="H559" s="88" t="s">
        <v>72</v>
      </c>
      <c r="I559" s="86" t="s">
        <v>65</v>
      </c>
      <c r="J559" s="43" t="s">
        <v>4410</v>
      </c>
      <c r="K559" s="43">
        <v>8610000</v>
      </c>
      <c r="L559" s="85" t="s">
        <v>67</v>
      </c>
      <c r="M559" s="43" t="s">
        <v>4648</v>
      </c>
      <c r="N559" s="43">
        <v>36723382</v>
      </c>
      <c r="O559" s="91">
        <v>14</v>
      </c>
      <c r="P559" s="284">
        <v>45302</v>
      </c>
      <c r="Q559" s="43">
        <v>2126349000</v>
      </c>
      <c r="R559" s="284">
        <v>45342</v>
      </c>
      <c r="S559" s="43">
        <v>8610000</v>
      </c>
      <c r="T559" s="88" t="s">
        <v>203</v>
      </c>
      <c r="U559" s="43">
        <v>7633817</v>
      </c>
      <c r="V559" s="43" t="s">
        <v>1660</v>
      </c>
      <c r="W559" s="284">
        <v>45342</v>
      </c>
      <c r="X559" s="284">
        <v>45342</v>
      </c>
      <c r="Y559" s="94" t="s">
        <v>74</v>
      </c>
      <c r="Z559" s="138">
        <v>45457</v>
      </c>
      <c r="AA559" s="54">
        <f t="shared" si="40"/>
        <v>115</v>
      </c>
      <c r="AB559" s="87">
        <v>0</v>
      </c>
      <c r="AC559" s="286">
        <v>0</v>
      </c>
      <c r="AD559" s="87">
        <v>0</v>
      </c>
      <c r="AE559" s="140" t="s">
        <v>74</v>
      </c>
      <c r="AF559" s="54">
        <f t="shared" si="41"/>
        <v>0</v>
      </c>
      <c r="AG559" s="87">
        <v>0</v>
      </c>
      <c r="AH559" s="87">
        <v>0</v>
      </c>
      <c r="AI559" s="140" t="s">
        <v>74</v>
      </c>
      <c r="AJ559" s="88">
        <v>0</v>
      </c>
      <c r="AK559" s="92" t="s">
        <v>74</v>
      </c>
      <c r="AL559" s="92" t="s">
        <v>74</v>
      </c>
      <c r="AM559" s="54">
        <f t="shared" si="42"/>
        <v>0</v>
      </c>
      <c r="AN559" s="54">
        <f>+K559+AC559-AH559</f>
        <v>8610000</v>
      </c>
      <c r="AO559" s="88" t="s">
        <v>66</v>
      </c>
      <c r="AP559" s="43">
        <v>8610000</v>
      </c>
      <c r="AQ559" s="88" t="s">
        <v>85</v>
      </c>
      <c r="AR559" s="87">
        <v>0</v>
      </c>
      <c r="AS559" s="96" t="s">
        <v>74</v>
      </c>
      <c r="AT559" s="282">
        <v>5390000</v>
      </c>
      <c r="AU559" s="98">
        <f t="shared" si="43"/>
        <v>3220000</v>
      </c>
      <c r="AV559" s="241">
        <f t="shared" si="44"/>
        <v>0.62601626016260159</v>
      </c>
      <c r="AW559" s="140" t="s">
        <v>74</v>
      </c>
      <c r="AX559" s="88" t="s">
        <v>86</v>
      </c>
      <c r="AY559" s="43" t="s">
        <v>4647</v>
      </c>
      <c r="AZ559" s="85" t="s">
        <v>66</v>
      </c>
      <c r="BA559" s="85" t="s">
        <v>66</v>
      </c>
    </row>
    <row r="560" spans="2:53" x14ac:dyDescent="0.25">
      <c r="B560" s="85">
        <v>2024</v>
      </c>
      <c r="C560" s="85">
        <v>891780111</v>
      </c>
      <c r="D560" s="86" t="s">
        <v>64</v>
      </c>
      <c r="E560" s="44" t="s">
        <v>4646</v>
      </c>
      <c r="F560" s="54" t="s">
        <v>4645</v>
      </c>
      <c r="G560" s="196">
        <v>0</v>
      </c>
      <c r="H560" s="88" t="s">
        <v>72</v>
      </c>
      <c r="I560" s="86" t="s">
        <v>65</v>
      </c>
      <c r="J560" s="43" t="s">
        <v>4410</v>
      </c>
      <c r="K560" s="43">
        <v>8610000</v>
      </c>
      <c r="L560" s="85" t="s">
        <v>67</v>
      </c>
      <c r="M560" s="43" t="s">
        <v>4644</v>
      </c>
      <c r="N560" s="43">
        <v>85150457</v>
      </c>
      <c r="O560" s="91">
        <v>14</v>
      </c>
      <c r="P560" s="284">
        <v>45302</v>
      </c>
      <c r="Q560" s="43">
        <v>2126349000</v>
      </c>
      <c r="R560" s="284">
        <v>45342</v>
      </c>
      <c r="S560" s="43">
        <v>8610000</v>
      </c>
      <c r="T560" s="88" t="s">
        <v>203</v>
      </c>
      <c r="U560" s="43">
        <v>7633817</v>
      </c>
      <c r="V560" s="43" t="s">
        <v>1660</v>
      </c>
      <c r="W560" s="284">
        <v>45342</v>
      </c>
      <c r="X560" s="284">
        <v>45342</v>
      </c>
      <c r="Y560" s="94" t="s">
        <v>74</v>
      </c>
      <c r="Z560" s="138">
        <v>45457</v>
      </c>
      <c r="AA560" s="54">
        <f t="shared" si="40"/>
        <v>115</v>
      </c>
      <c r="AB560" s="87">
        <v>0</v>
      </c>
      <c r="AC560" s="286">
        <v>0</v>
      </c>
      <c r="AD560" s="87">
        <v>0</v>
      </c>
      <c r="AE560" s="140" t="s">
        <v>74</v>
      </c>
      <c r="AF560" s="54">
        <f t="shared" si="41"/>
        <v>0</v>
      </c>
      <c r="AG560" s="87">
        <v>0</v>
      </c>
      <c r="AH560" s="87">
        <v>0</v>
      </c>
      <c r="AI560" s="140" t="s">
        <v>74</v>
      </c>
      <c r="AJ560" s="88">
        <v>0</v>
      </c>
      <c r="AK560" s="92" t="s">
        <v>74</v>
      </c>
      <c r="AL560" s="92" t="s">
        <v>74</v>
      </c>
      <c r="AM560" s="54">
        <f t="shared" si="42"/>
        <v>0</v>
      </c>
      <c r="AN560" s="54">
        <f>+K560+AC560-AH560</f>
        <v>8610000</v>
      </c>
      <c r="AO560" s="88" t="s">
        <v>66</v>
      </c>
      <c r="AP560" s="43">
        <v>8610000</v>
      </c>
      <c r="AQ560" s="88" t="s">
        <v>85</v>
      </c>
      <c r="AR560" s="87">
        <v>0</v>
      </c>
      <c r="AS560" s="96" t="s">
        <v>74</v>
      </c>
      <c r="AT560" s="282">
        <v>5390000</v>
      </c>
      <c r="AU560" s="98">
        <f t="shared" si="43"/>
        <v>3220000</v>
      </c>
      <c r="AV560" s="241">
        <f t="shared" si="44"/>
        <v>0.62601626016260159</v>
      </c>
      <c r="AW560" s="140" t="s">
        <v>74</v>
      </c>
      <c r="AX560" s="88" t="s">
        <v>86</v>
      </c>
      <c r="AY560" s="43" t="s">
        <v>4643</v>
      </c>
      <c r="AZ560" s="85" t="s">
        <v>66</v>
      </c>
      <c r="BA560" s="85" t="s">
        <v>66</v>
      </c>
    </row>
    <row r="561" spans="2:53" x14ac:dyDescent="0.25">
      <c r="B561" s="85">
        <v>2024</v>
      </c>
      <c r="C561" s="85">
        <v>891780111</v>
      </c>
      <c r="D561" s="86" t="s">
        <v>64</v>
      </c>
      <c r="E561" s="44" t="s">
        <v>4642</v>
      </c>
      <c r="F561" s="54" t="s">
        <v>4641</v>
      </c>
      <c r="G561" s="196">
        <v>0</v>
      </c>
      <c r="H561" s="88" t="s">
        <v>72</v>
      </c>
      <c r="I561" s="86" t="s">
        <v>65</v>
      </c>
      <c r="J561" s="43" t="s">
        <v>4640</v>
      </c>
      <c r="K561" s="43">
        <v>8610000</v>
      </c>
      <c r="L561" s="85" t="s">
        <v>67</v>
      </c>
      <c r="M561" s="43" t="s">
        <v>4639</v>
      </c>
      <c r="N561" s="43">
        <v>1004364827</v>
      </c>
      <c r="O561" s="91">
        <v>14</v>
      </c>
      <c r="P561" s="284">
        <v>45302</v>
      </c>
      <c r="Q561" s="43">
        <v>2126349000</v>
      </c>
      <c r="R561" s="284">
        <v>45342</v>
      </c>
      <c r="S561" s="43">
        <v>8610000</v>
      </c>
      <c r="T561" s="88" t="s">
        <v>203</v>
      </c>
      <c r="U561" s="43">
        <v>85450705</v>
      </c>
      <c r="V561" s="43" t="s">
        <v>4638</v>
      </c>
      <c r="W561" s="284">
        <v>45342</v>
      </c>
      <c r="X561" s="284">
        <v>45342</v>
      </c>
      <c r="Y561" s="94" t="s">
        <v>74</v>
      </c>
      <c r="Z561" s="138">
        <v>45457</v>
      </c>
      <c r="AA561" s="54">
        <f t="shared" si="40"/>
        <v>115</v>
      </c>
      <c r="AB561" s="87">
        <v>0</v>
      </c>
      <c r="AC561" s="286">
        <v>0</v>
      </c>
      <c r="AD561" s="87">
        <v>0</v>
      </c>
      <c r="AE561" s="140" t="s">
        <v>74</v>
      </c>
      <c r="AF561" s="54">
        <f t="shared" si="41"/>
        <v>0</v>
      </c>
      <c r="AG561" s="87">
        <v>0</v>
      </c>
      <c r="AH561" s="87">
        <v>0</v>
      </c>
      <c r="AI561" s="140" t="s">
        <v>74</v>
      </c>
      <c r="AJ561" s="88">
        <v>0</v>
      </c>
      <c r="AK561" s="92" t="s">
        <v>74</v>
      </c>
      <c r="AL561" s="92" t="s">
        <v>74</v>
      </c>
      <c r="AM561" s="54">
        <f t="shared" si="42"/>
        <v>0</v>
      </c>
      <c r="AN561" s="54">
        <f>+K561+AC561-AH561</f>
        <v>8610000</v>
      </c>
      <c r="AO561" s="88" t="s">
        <v>66</v>
      </c>
      <c r="AP561" s="43">
        <v>8610000</v>
      </c>
      <c r="AQ561" s="88" t="s">
        <v>85</v>
      </c>
      <c r="AR561" s="87">
        <v>0</v>
      </c>
      <c r="AS561" s="96" t="s">
        <v>74</v>
      </c>
      <c r="AT561" s="282">
        <v>5460000</v>
      </c>
      <c r="AU561" s="98">
        <f t="shared" si="43"/>
        <v>3150000</v>
      </c>
      <c r="AV561" s="241">
        <f t="shared" si="44"/>
        <v>0.63414634146341464</v>
      </c>
      <c r="AW561" s="140" t="s">
        <v>74</v>
      </c>
      <c r="AX561" s="88" t="s">
        <v>86</v>
      </c>
      <c r="AY561" s="43" t="s">
        <v>4637</v>
      </c>
      <c r="AZ561" s="85" t="s">
        <v>66</v>
      </c>
      <c r="BA561" s="85" t="s">
        <v>66</v>
      </c>
    </row>
    <row r="562" spans="2:53" x14ac:dyDescent="0.25">
      <c r="B562" s="85">
        <v>2024</v>
      </c>
      <c r="C562" s="85">
        <v>891780111</v>
      </c>
      <c r="D562" s="86" t="s">
        <v>64</v>
      </c>
      <c r="E562" s="44" t="s">
        <v>4636</v>
      </c>
      <c r="F562" s="54" t="s">
        <v>4635</v>
      </c>
      <c r="G562" s="196">
        <v>0</v>
      </c>
      <c r="H562" s="88" t="s">
        <v>72</v>
      </c>
      <c r="I562" s="86" t="s">
        <v>65</v>
      </c>
      <c r="J562" s="43" t="s">
        <v>4630</v>
      </c>
      <c r="K562" s="43">
        <v>8610000</v>
      </c>
      <c r="L562" s="85" t="s">
        <v>67</v>
      </c>
      <c r="M562" s="43" t="s">
        <v>4634</v>
      </c>
      <c r="N562" s="43">
        <v>1082991395</v>
      </c>
      <c r="O562" s="91">
        <v>14</v>
      </c>
      <c r="P562" s="284">
        <v>45302</v>
      </c>
      <c r="Q562" s="43">
        <v>2126349000</v>
      </c>
      <c r="R562" s="284">
        <v>45342</v>
      </c>
      <c r="S562" s="43">
        <v>8610000</v>
      </c>
      <c r="T562" s="88" t="s">
        <v>203</v>
      </c>
      <c r="U562" s="43">
        <v>85459497</v>
      </c>
      <c r="V562" s="43" t="s">
        <v>1747</v>
      </c>
      <c r="W562" s="284">
        <v>45342</v>
      </c>
      <c r="X562" s="284">
        <v>45342</v>
      </c>
      <c r="Y562" s="94" t="s">
        <v>74</v>
      </c>
      <c r="Z562" s="138">
        <v>45457</v>
      </c>
      <c r="AA562" s="54">
        <f t="shared" si="40"/>
        <v>115</v>
      </c>
      <c r="AB562" s="87">
        <v>0</v>
      </c>
      <c r="AC562" s="286">
        <v>0</v>
      </c>
      <c r="AD562" s="87">
        <v>0</v>
      </c>
      <c r="AE562" s="140" t="s">
        <v>74</v>
      </c>
      <c r="AF562" s="54">
        <f t="shared" si="41"/>
        <v>0</v>
      </c>
      <c r="AG562" s="87">
        <v>0</v>
      </c>
      <c r="AH562" s="87">
        <v>0</v>
      </c>
      <c r="AI562" s="140" t="s">
        <v>74</v>
      </c>
      <c r="AJ562" s="88">
        <v>0</v>
      </c>
      <c r="AK562" s="92" t="s">
        <v>74</v>
      </c>
      <c r="AL562" s="92" t="s">
        <v>74</v>
      </c>
      <c r="AM562" s="54">
        <f t="shared" si="42"/>
        <v>0</v>
      </c>
      <c r="AN562" s="54">
        <f>+K562+AC562-AH562</f>
        <v>8610000</v>
      </c>
      <c r="AO562" s="88" t="s">
        <v>66</v>
      </c>
      <c r="AP562" s="43">
        <v>8610000</v>
      </c>
      <c r="AQ562" s="88" t="s">
        <v>85</v>
      </c>
      <c r="AR562" s="87">
        <v>0</v>
      </c>
      <c r="AS562" s="96" t="s">
        <v>74</v>
      </c>
      <c r="AT562" s="282">
        <v>5460000</v>
      </c>
      <c r="AU562" s="98">
        <f t="shared" si="43"/>
        <v>3150000</v>
      </c>
      <c r="AV562" s="241">
        <f t="shared" si="44"/>
        <v>0.63414634146341464</v>
      </c>
      <c r="AW562" s="140" t="s">
        <v>74</v>
      </c>
      <c r="AX562" s="88" t="s">
        <v>86</v>
      </c>
      <c r="AY562" s="43" t="s">
        <v>4633</v>
      </c>
      <c r="AZ562" s="85" t="s">
        <v>66</v>
      </c>
      <c r="BA562" s="85" t="s">
        <v>66</v>
      </c>
    </row>
    <row r="563" spans="2:53" x14ac:dyDescent="0.25">
      <c r="B563" s="85">
        <v>2024</v>
      </c>
      <c r="C563" s="85">
        <v>891780111</v>
      </c>
      <c r="D563" s="86" t="s">
        <v>64</v>
      </c>
      <c r="E563" s="44" t="s">
        <v>4632</v>
      </c>
      <c r="F563" s="54" t="s">
        <v>4631</v>
      </c>
      <c r="G563" s="196">
        <v>0</v>
      </c>
      <c r="H563" s="88" t="s">
        <v>72</v>
      </c>
      <c r="I563" s="86" t="s">
        <v>65</v>
      </c>
      <c r="J563" s="43" t="s">
        <v>4630</v>
      </c>
      <c r="K563" s="43">
        <v>8610000</v>
      </c>
      <c r="L563" s="85" t="s">
        <v>67</v>
      </c>
      <c r="M563" s="43" t="s">
        <v>4629</v>
      </c>
      <c r="N563" s="43">
        <v>1082944952</v>
      </c>
      <c r="O563" s="91">
        <v>14</v>
      </c>
      <c r="P563" s="284">
        <v>45302</v>
      </c>
      <c r="Q563" s="43">
        <v>2126349000</v>
      </c>
      <c r="R563" s="284">
        <v>45342</v>
      </c>
      <c r="S563" s="43">
        <v>8610000</v>
      </c>
      <c r="T563" s="88" t="s">
        <v>203</v>
      </c>
      <c r="U563" s="43">
        <v>85459497</v>
      </c>
      <c r="V563" s="43" t="s">
        <v>1747</v>
      </c>
      <c r="W563" s="284">
        <v>45342</v>
      </c>
      <c r="X563" s="284">
        <v>45342</v>
      </c>
      <c r="Y563" s="94" t="s">
        <v>74</v>
      </c>
      <c r="Z563" s="138">
        <v>45457</v>
      </c>
      <c r="AA563" s="54">
        <f t="shared" si="40"/>
        <v>115</v>
      </c>
      <c r="AB563" s="87">
        <v>0</v>
      </c>
      <c r="AC563" s="286">
        <v>0</v>
      </c>
      <c r="AD563" s="87">
        <v>0</v>
      </c>
      <c r="AE563" s="140" t="s">
        <v>74</v>
      </c>
      <c r="AF563" s="54">
        <f t="shared" si="41"/>
        <v>0</v>
      </c>
      <c r="AG563" s="87">
        <v>0</v>
      </c>
      <c r="AH563" s="87">
        <v>0</v>
      </c>
      <c r="AI563" s="140" t="s">
        <v>74</v>
      </c>
      <c r="AJ563" s="88">
        <v>0</v>
      </c>
      <c r="AK563" s="92" t="s">
        <v>74</v>
      </c>
      <c r="AL563" s="92" t="s">
        <v>74</v>
      </c>
      <c r="AM563" s="54">
        <f t="shared" si="42"/>
        <v>0</v>
      </c>
      <c r="AN563" s="54">
        <f>+K563+AC563-AH563</f>
        <v>8610000</v>
      </c>
      <c r="AO563" s="88" t="s">
        <v>66</v>
      </c>
      <c r="AP563" s="43">
        <v>8610000</v>
      </c>
      <c r="AQ563" s="88" t="s">
        <v>85</v>
      </c>
      <c r="AR563" s="87">
        <v>0</v>
      </c>
      <c r="AS563" s="96" t="s">
        <v>74</v>
      </c>
      <c r="AT563" s="282">
        <v>5460000</v>
      </c>
      <c r="AU563" s="98">
        <f t="shared" si="43"/>
        <v>3150000</v>
      </c>
      <c r="AV563" s="241">
        <f t="shared" si="44"/>
        <v>0.63414634146341464</v>
      </c>
      <c r="AW563" s="140" t="s">
        <v>74</v>
      </c>
      <c r="AX563" s="88" t="s">
        <v>86</v>
      </c>
      <c r="AY563" s="43" t="s">
        <v>4628</v>
      </c>
      <c r="AZ563" s="85" t="s">
        <v>66</v>
      </c>
      <c r="BA563" s="85" t="s">
        <v>66</v>
      </c>
    </row>
    <row r="564" spans="2:53" x14ac:dyDescent="0.25">
      <c r="B564" s="85">
        <v>2024</v>
      </c>
      <c r="C564" s="85">
        <v>891780111</v>
      </c>
      <c r="D564" s="86" t="s">
        <v>64</v>
      </c>
      <c r="E564" s="44" t="s">
        <v>4627</v>
      </c>
      <c r="F564" s="54" t="s">
        <v>4626</v>
      </c>
      <c r="G564" s="196">
        <v>0</v>
      </c>
      <c r="H564" s="88" t="s">
        <v>72</v>
      </c>
      <c r="I564" s="86" t="s">
        <v>65</v>
      </c>
      <c r="J564" s="43" t="s">
        <v>4625</v>
      </c>
      <c r="K564" s="43">
        <v>8610000</v>
      </c>
      <c r="L564" s="85" t="s">
        <v>67</v>
      </c>
      <c r="M564" s="43" t="s">
        <v>4624</v>
      </c>
      <c r="N564" s="43">
        <v>84458834</v>
      </c>
      <c r="O564" s="91">
        <v>14</v>
      </c>
      <c r="P564" s="284">
        <v>45302</v>
      </c>
      <c r="Q564" s="43">
        <v>2126349000</v>
      </c>
      <c r="R564" s="284">
        <v>45342</v>
      </c>
      <c r="S564" s="43">
        <v>8610000</v>
      </c>
      <c r="T564" s="88" t="s">
        <v>203</v>
      </c>
      <c r="U564" s="43">
        <v>1082863147</v>
      </c>
      <c r="V564" s="43" t="s">
        <v>4623</v>
      </c>
      <c r="W564" s="284">
        <v>45342</v>
      </c>
      <c r="X564" s="284">
        <v>45342</v>
      </c>
      <c r="Y564" s="94" t="s">
        <v>74</v>
      </c>
      <c r="Z564" s="138">
        <v>45457</v>
      </c>
      <c r="AA564" s="54">
        <f t="shared" si="40"/>
        <v>115</v>
      </c>
      <c r="AB564" s="87">
        <v>0</v>
      </c>
      <c r="AC564" s="286">
        <v>0</v>
      </c>
      <c r="AD564" s="87">
        <v>0</v>
      </c>
      <c r="AE564" s="140" t="s">
        <v>74</v>
      </c>
      <c r="AF564" s="54">
        <f t="shared" si="41"/>
        <v>0</v>
      </c>
      <c r="AG564" s="87">
        <v>0</v>
      </c>
      <c r="AH564" s="87">
        <v>0</v>
      </c>
      <c r="AI564" s="140" t="s">
        <v>74</v>
      </c>
      <c r="AJ564" s="88">
        <v>0</v>
      </c>
      <c r="AK564" s="92" t="s">
        <v>74</v>
      </c>
      <c r="AL564" s="92" t="s">
        <v>74</v>
      </c>
      <c r="AM564" s="54">
        <f t="shared" si="42"/>
        <v>0</v>
      </c>
      <c r="AN564" s="54">
        <f>+K564+AC564-AH564</f>
        <v>8610000</v>
      </c>
      <c r="AO564" s="88" t="s">
        <v>66</v>
      </c>
      <c r="AP564" s="43">
        <v>8610000</v>
      </c>
      <c r="AQ564" s="88" t="s">
        <v>85</v>
      </c>
      <c r="AR564" s="87">
        <v>0</v>
      </c>
      <c r="AS564" s="96" t="s">
        <v>74</v>
      </c>
      <c r="AT564" s="282">
        <v>5460000</v>
      </c>
      <c r="AU564" s="98">
        <f t="shared" si="43"/>
        <v>3150000</v>
      </c>
      <c r="AV564" s="241">
        <f t="shared" si="44"/>
        <v>0.63414634146341464</v>
      </c>
      <c r="AW564" s="140" t="s">
        <v>74</v>
      </c>
      <c r="AX564" s="88" t="s">
        <v>86</v>
      </c>
      <c r="AY564" s="43" t="s">
        <v>4622</v>
      </c>
      <c r="AZ564" s="85" t="s">
        <v>66</v>
      </c>
      <c r="BA564" s="85" t="s">
        <v>66</v>
      </c>
    </row>
    <row r="565" spans="2:53" x14ac:dyDescent="0.25">
      <c r="B565" s="85">
        <v>2024</v>
      </c>
      <c r="C565" s="85">
        <v>891780111</v>
      </c>
      <c r="D565" s="86" t="s">
        <v>64</v>
      </c>
      <c r="E565" s="44" t="s">
        <v>4621</v>
      </c>
      <c r="F565" s="54" t="s">
        <v>4620</v>
      </c>
      <c r="G565" s="196">
        <v>0</v>
      </c>
      <c r="H565" s="88" t="s">
        <v>72</v>
      </c>
      <c r="I565" s="86" t="s">
        <v>65</v>
      </c>
      <c r="J565" s="43" t="s">
        <v>4619</v>
      </c>
      <c r="K565" s="43">
        <v>8610000</v>
      </c>
      <c r="L565" s="85" t="s">
        <v>67</v>
      </c>
      <c r="M565" s="43" t="s">
        <v>4618</v>
      </c>
      <c r="N565" s="43">
        <v>1102859409</v>
      </c>
      <c r="O565" s="91">
        <v>14</v>
      </c>
      <c r="P565" s="284">
        <v>45302</v>
      </c>
      <c r="Q565" s="43">
        <v>2126349000</v>
      </c>
      <c r="R565" s="284">
        <v>45342</v>
      </c>
      <c r="S565" s="43">
        <v>8610000</v>
      </c>
      <c r="T565" s="88" t="s">
        <v>203</v>
      </c>
      <c r="U565" s="43">
        <v>84450555</v>
      </c>
      <c r="V565" s="43" t="s">
        <v>4617</v>
      </c>
      <c r="W565" s="284">
        <v>45342</v>
      </c>
      <c r="X565" s="284">
        <v>45342</v>
      </c>
      <c r="Y565" s="94" t="s">
        <v>74</v>
      </c>
      <c r="Z565" s="138">
        <v>45457</v>
      </c>
      <c r="AA565" s="54">
        <f t="shared" si="40"/>
        <v>115</v>
      </c>
      <c r="AB565" s="87">
        <v>0</v>
      </c>
      <c r="AC565" s="286">
        <v>0</v>
      </c>
      <c r="AD565" s="87">
        <v>0</v>
      </c>
      <c r="AE565" s="140" t="s">
        <v>74</v>
      </c>
      <c r="AF565" s="54">
        <f t="shared" si="41"/>
        <v>0</v>
      </c>
      <c r="AG565" s="87">
        <v>0</v>
      </c>
      <c r="AH565" s="87">
        <v>0</v>
      </c>
      <c r="AI565" s="140" t="s">
        <v>74</v>
      </c>
      <c r="AJ565" s="88">
        <v>0</v>
      </c>
      <c r="AK565" s="92" t="s">
        <v>74</v>
      </c>
      <c r="AL565" s="92" t="s">
        <v>74</v>
      </c>
      <c r="AM565" s="54">
        <f t="shared" si="42"/>
        <v>0</v>
      </c>
      <c r="AN565" s="54">
        <f>+K565+AC565-AH565</f>
        <v>8610000</v>
      </c>
      <c r="AO565" s="88" t="s">
        <v>66</v>
      </c>
      <c r="AP565" s="43">
        <v>8610000</v>
      </c>
      <c r="AQ565" s="88" t="s">
        <v>85</v>
      </c>
      <c r="AR565" s="87">
        <v>0</v>
      </c>
      <c r="AS565" s="96" t="s">
        <v>74</v>
      </c>
      <c r="AT565" s="282">
        <v>5460000</v>
      </c>
      <c r="AU565" s="98">
        <f t="shared" si="43"/>
        <v>3150000</v>
      </c>
      <c r="AV565" s="241">
        <f t="shared" si="44"/>
        <v>0.63414634146341464</v>
      </c>
      <c r="AW565" s="140" t="s">
        <v>74</v>
      </c>
      <c r="AX565" s="88" t="s">
        <v>86</v>
      </c>
      <c r="AY565" s="43" t="s">
        <v>4616</v>
      </c>
      <c r="AZ565" s="85" t="s">
        <v>66</v>
      </c>
      <c r="BA565" s="85" t="s">
        <v>66</v>
      </c>
    </row>
    <row r="566" spans="2:53" x14ac:dyDescent="0.25">
      <c r="B566" s="85">
        <v>2024</v>
      </c>
      <c r="C566" s="85">
        <v>891780111</v>
      </c>
      <c r="D566" s="86" t="s">
        <v>64</v>
      </c>
      <c r="E566" s="44" t="s">
        <v>4615</v>
      </c>
      <c r="F566" s="54" t="s">
        <v>4614</v>
      </c>
      <c r="G566" s="196">
        <v>0</v>
      </c>
      <c r="H566" s="88" t="s">
        <v>72</v>
      </c>
      <c r="I566" s="86" t="s">
        <v>65</v>
      </c>
      <c r="J566" s="43" t="s">
        <v>4613</v>
      </c>
      <c r="K566" s="43">
        <v>14640000</v>
      </c>
      <c r="L566" s="85" t="s">
        <v>67</v>
      </c>
      <c r="M566" s="43" t="s">
        <v>4612</v>
      </c>
      <c r="N566" s="43">
        <v>1082863010</v>
      </c>
      <c r="O566" s="91">
        <v>13</v>
      </c>
      <c r="P566" s="140">
        <v>45302</v>
      </c>
      <c r="Q566" s="87">
        <v>4518689382</v>
      </c>
      <c r="R566" s="284">
        <v>45342</v>
      </c>
      <c r="S566" s="43">
        <v>14640000</v>
      </c>
      <c r="T566" s="88" t="s">
        <v>203</v>
      </c>
      <c r="U566" s="43">
        <v>36557666</v>
      </c>
      <c r="V566" s="43" t="s">
        <v>2345</v>
      </c>
      <c r="W566" s="284">
        <v>45342</v>
      </c>
      <c r="X566" s="284">
        <v>45342</v>
      </c>
      <c r="Y566" s="94" t="s">
        <v>74</v>
      </c>
      <c r="Z566" s="138">
        <v>45457</v>
      </c>
      <c r="AA566" s="54">
        <f t="shared" si="40"/>
        <v>115</v>
      </c>
      <c r="AB566" s="87">
        <v>0</v>
      </c>
      <c r="AC566" s="286">
        <v>0</v>
      </c>
      <c r="AD566" s="87">
        <v>0</v>
      </c>
      <c r="AE566" s="140" t="s">
        <v>74</v>
      </c>
      <c r="AF566" s="54">
        <f t="shared" si="41"/>
        <v>0</v>
      </c>
      <c r="AG566" s="87">
        <v>0</v>
      </c>
      <c r="AH566" s="87">
        <v>0</v>
      </c>
      <c r="AI566" s="140" t="s">
        <v>74</v>
      </c>
      <c r="AJ566" s="88">
        <v>0</v>
      </c>
      <c r="AK566" s="92" t="s">
        <v>74</v>
      </c>
      <c r="AL566" s="92" t="s">
        <v>74</v>
      </c>
      <c r="AM566" s="54">
        <f t="shared" si="42"/>
        <v>0</v>
      </c>
      <c r="AN566" s="54">
        <f>+K566+AC566-AH566</f>
        <v>14640000</v>
      </c>
      <c r="AO566" s="88" t="s">
        <v>66</v>
      </c>
      <c r="AP566" s="43">
        <v>14640000</v>
      </c>
      <c r="AQ566" s="88" t="s">
        <v>85</v>
      </c>
      <c r="AR566" s="87">
        <v>0</v>
      </c>
      <c r="AS566" s="96" t="s">
        <v>74</v>
      </c>
      <c r="AT566" s="282">
        <v>9120000</v>
      </c>
      <c r="AU566" s="98">
        <f t="shared" si="43"/>
        <v>5520000</v>
      </c>
      <c r="AV566" s="241">
        <f t="shared" si="44"/>
        <v>0.62295081967213117</v>
      </c>
      <c r="AW566" s="140" t="s">
        <v>74</v>
      </c>
      <c r="AX566" s="88" t="s">
        <v>86</v>
      </c>
      <c r="AY566" s="43" t="s">
        <v>4611</v>
      </c>
      <c r="AZ566" s="85" t="s">
        <v>66</v>
      </c>
      <c r="BA566" s="85" t="s">
        <v>66</v>
      </c>
    </row>
    <row r="567" spans="2:53" x14ac:dyDescent="0.25">
      <c r="B567" s="85">
        <v>2024</v>
      </c>
      <c r="C567" s="85">
        <v>891780111</v>
      </c>
      <c r="D567" s="86" t="s">
        <v>64</v>
      </c>
      <c r="E567" s="44" t="s">
        <v>4610</v>
      </c>
      <c r="F567" s="54" t="s">
        <v>4609</v>
      </c>
      <c r="G567" s="196">
        <v>0</v>
      </c>
      <c r="H567" s="88" t="s">
        <v>72</v>
      </c>
      <c r="I567" s="86" t="s">
        <v>65</v>
      </c>
      <c r="J567" s="43" t="s">
        <v>4608</v>
      </c>
      <c r="K567" s="43">
        <v>10250000</v>
      </c>
      <c r="L567" s="85" t="s">
        <v>67</v>
      </c>
      <c r="M567" s="43" t="s">
        <v>4607</v>
      </c>
      <c r="N567" s="43">
        <v>57463940</v>
      </c>
      <c r="O567" s="91">
        <v>14</v>
      </c>
      <c r="P567" s="284">
        <v>45302</v>
      </c>
      <c r="Q567" s="43">
        <v>2126349000</v>
      </c>
      <c r="R567" s="284">
        <v>45345</v>
      </c>
      <c r="S567" s="43">
        <v>10250000</v>
      </c>
      <c r="T567" s="88" t="s">
        <v>203</v>
      </c>
      <c r="U567" s="43">
        <v>85473390</v>
      </c>
      <c r="V567" s="43" t="s">
        <v>4424</v>
      </c>
      <c r="W567" s="284">
        <v>45345</v>
      </c>
      <c r="X567" s="284">
        <v>45345</v>
      </c>
      <c r="Y567" s="94" t="s">
        <v>74</v>
      </c>
      <c r="Z567" s="138">
        <v>45457</v>
      </c>
      <c r="AA567" s="54">
        <f t="shared" si="40"/>
        <v>112</v>
      </c>
      <c r="AB567" s="87">
        <v>0</v>
      </c>
      <c r="AC567" s="286">
        <v>0</v>
      </c>
      <c r="AD567" s="87">
        <v>0</v>
      </c>
      <c r="AE567" s="140" t="s">
        <v>74</v>
      </c>
      <c r="AF567" s="54">
        <f t="shared" si="41"/>
        <v>0</v>
      </c>
      <c r="AG567" s="87">
        <v>0</v>
      </c>
      <c r="AH567" s="87">
        <v>0</v>
      </c>
      <c r="AI567" s="140" t="s">
        <v>74</v>
      </c>
      <c r="AJ567" s="88">
        <v>0</v>
      </c>
      <c r="AK567" s="92" t="s">
        <v>74</v>
      </c>
      <c r="AL567" s="92" t="s">
        <v>74</v>
      </c>
      <c r="AM567" s="54">
        <f t="shared" si="42"/>
        <v>0</v>
      </c>
      <c r="AN567" s="54">
        <f>+K567+AC567-AH567</f>
        <v>10250000</v>
      </c>
      <c r="AO567" s="88" t="s">
        <v>66</v>
      </c>
      <c r="AP567" s="43">
        <v>10250000</v>
      </c>
      <c r="AQ567" s="88" t="s">
        <v>85</v>
      </c>
      <c r="AR567" s="87">
        <v>0</v>
      </c>
      <c r="AS567" s="96" t="s">
        <v>74</v>
      </c>
      <c r="AT567" s="282">
        <v>5000000</v>
      </c>
      <c r="AU567" s="98">
        <f t="shared" si="43"/>
        <v>5250000</v>
      </c>
      <c r="AV567" s="241">
        <f t="shared" si="44"/>
        <v>0.48780487804878048</v>
      </c>
      <c r="AW567" s="140" t="s">
        <v>74</v>
      </c>
      <c r="AX567" s="88" t="s">
        <v>86</v>
      </c>
      <c r="AY567" s="43" t="s">
        <v>4606</v>
      </c>
      <c r="AZ567" s="85" t="s">
        <v>66</v>
      </c>
      <c r="BA567" s="85" t="s">
        <v>66</v>
      </c>
    </row>
    <row r="568" spans="2:53" x14ac:dyDescent="0.25">
      <c r="B568" s="85">
        <v>2024</v>
      </c>
      <c r="C568" s="85">
        <v>891780111</v>
      </c>
      <c r="D568" s="86" t="s">
        <v>64</v>
      </c>
      <c r="E568" s="44" t="s">
        <v>4605</v>
      </c>
      <c r="F568" s="54" t="s">
        <v>4604</v>
      </c>
      <c r="G568" s="196">
        <v>0</v>
      </c>
      <c r="H568" s="88" t="s">
        <v>72</v>
      </c>
      <c r="I568" s="86" t="s">
        <v>65</v>
      </c>
      <c r="J568" s="43" t="s">
        <v>4603</v>
      </c>
      <c r="K568" s="43">
        <v>10250000</v>
      </c>
      <c r="L568" s="85" t="s">
        <v>67</v>
      </c>
      <c r="M568" s="43" t="s">
        <v>4602</v>
      </c>
      <c r="N568" s="43">
        <v>1003241053</v>
      </c>
      <c r="O568" s="91">
        <v>14</v>
      </c>
      <c r="P568" s="284">
        <v>45302</v>
      </c>
      <c r="Q568" s="43">
        <v>2126349000</v>
      </c>
      <c r="R568" s="284">
        <v>45345</v>
      </c>
      <c r="S568" s="43">
        <v>10250000</v>
      </c>
      <c r="T568" s="88" t="s">
        <v>203</v>
      </c>
      <c r="U568" s="43">
        <v>85473390</v>
      </c>
      <c r="V568" s="43" t="s">
        <v>4424</v>
      </c>
      <c r="W568" s="284">
        <v>45345</v>
      </c>
      <c r="X568" s="284">
        <v>45345</v>
      </c>
      <c r="Y568" s="94" t="s">
        <v>74</v>
      </c>
      <c r="Z568" s="138">
        <v>45457</v>
      </c>
      <c r="AA568" s="54">
        <f t="shared" si="40"/>
        <v>112</v>
      </c>
      <c r="AB568" s="87">
        <v>0</v>
      </c>
      <c r="AC568" s="286">
        <v>0</v>
      </c>
      <c r="AD568" s="87">
        <v>0</v>
      </c>
      <c r="AE568" s="140" t="s">
        <v>74</v>
      </c>
      <c r="AF568" s="54">
        <f t="shared" si="41"/>
        <v>0</v>
      </c>
      <c r="AG568" s="87">
        <v>0</v>
      </c>
      <c r="AH568" s="87">
        <v>0</v>
      </c>
      <c r="AI568" s="140" t="s">
        <v>74</v>
      </c>
      <c r="AJ568" s="88">
        <v>0</v>
      </c>
      <c r="AK568" s="92" t="s">
        <v>74</v>
      </c>
      <c r="AL568" s="92" t="s">
        <v>74</v>
      </c>
      <c r="AM568" s="54">
        <f t="shared" si="42"/>
        <v>0</v>
      </c>
      <c r="AN568" s="54">
        <f>+K568+AC568-AH568</f>
        <v>10250000</v>
      </c>
      <c r="AO568" s="88" t="s">
        <v>66</v>
      </c>
      <c r="AP568" s="43">
        <v>10250000</v>
      </c>
      <c r="AQ568" s="88" t="s">
        <v>85</v>
      </c>
      <c r="AR568" s="87">
        <v>0</v>
      </c>
      <c r="AS568" s="96" t="s">
        <v>74</v>
      </c>
      <c r="AT568" s="282">
        <v>5000000</v>
      </c>
      <c r="AU568" s="98">
        <f t="shared" si="43"/>
        <v>5250000</v>
      </c>
      <c r="AV568" s="241">
        <f t="shared" si="44"/>
        <v>0.48780487804878048</v>
      </c>
      <c r="AW568" s="140" t="s">
        <v>74</v>
      </c>
      <c r="AX568" s="88" t="s">
        <v>86</v>
      </c>
      <c r="AY568" s="43" t="s">
        <v>4601</v>
      </c>
      <c r="AZ568" s="85" t="s">
        <v>66</v>
      </c>
      <c r="BA568" s="85" t="s">
        <v>66</v>
      </c>
    </row>
    <row r="569" spans="2:53" x14ac:dyDescent="0.25">
      <c r="B569" s="85">
        <v>2024</v>
      </c>
      <c r="C569" s="85">
        <v>891780111</v>
      </c>
      <c r="D569" s="86" t="s">
        <v>64</v>
      </c>
      <c r="E569" s="44" t="s">
        <v>4600</v>
      </c>
      <c r="F569" s="54" t="s">
        <v>4599</v>
      </c>
      <c r="G569" s="196">
        <v>0</v>
      </c>
      <c r="H569" s="88" t="s">
        <v>72</v>
      </c>
      <c r="I569" s="86" t="s">
        <v>65</v>
      </c>
      <c r="J569" s="43" t="s">
        <v>4598</v>
      </c>
      <c r="K569" s="43">
        <v>8610000</v>
      </c>
      <c r="L569" s="85" t="s">
        <v>67</v>
      </c>
      <c r="M569" s="43" t="s">
        <v>4597</v>
      </c>
      <c r="N569" s="43">
        <v>39069270</v>
      </c>
      <c r="O569" s="91">
        <v>14</v>
      </c>
      <c r="P569" s="284">
        <v>45302</v>
      </c>
      <c r="Q569" s="43">
        <v>2126349000</v>
      </c>
      <c r="R569" s="284">
        <v>45345</v>
      </c>
      <c r="S569" s="43">
        <v>8610000</v>
      </c>
      <c r="T569" s="88" t="s">
        <v>203</v>
      </c>
      <c r="U569" s="43">
        <v>85473390</v>
      </c>
      <c r="V569" s="43" t="s">
        <v>4424</v>
      </c>
      <c r="W569" s="284">
        <v>45345</v>
      </c>
      <c r="X569" s="284">
        <v>45345</v>
      </c>
      <c r="Y569" s="94" t="s">
        <v>74</v>
      </c>
      <c r="Z569" s="138">
        <v>45457</v>
      </c>
      <c r="AA569" s="54">
        <f t="shared" si="40"/>
        <v>112</v>
      </c>
      <c r="AB569" s="87">
        <v>0</v>
      </c>
      <c r="AC569" s="286">
        <v>0</v>
      </c>
      <c r="AD569" s="87">
        <v>0</v>
      </c>
      <c r="AE569" s="140" t="s">
        <v>74</v>
      </c>
      <c r="AF569" s="54">
        <f t="shared" si="41"/>
        <v>0</v>
      </c>
      <c r="AG569" s="87">
        <v>0</v>
      </c>
      <c r="AH569" s="87">
        <v>0</v>
      </c>
      <c r="AI569" s="140" t="s">
        <v>74</v>
      </c>
      <c r="AJ569" s="88">
        <v>0</v>
      </c>
      <c r="AK569" s="92" t="s">
        <v>74</v>
      </c>
      <c r="AL569" s="92" t="s">
        <v>74</v>
      </c>
      <c r="AM569" s="54">
        <f t="shared" si="42"/>
        <v>0</v>
      </c>
      <c r="AN569" s="54">
        <f>+K569+AC569-AH569</f>
        <v>8610000</v>
      </c>
      <c r="AO569" s="88" t="s">
        <v>66</v>
      </c>
      <c r="AP569" s="43">
        <v>8610000</v>
      </c>
      <c r="AQ569" s="88" t="s">
        <v>85</v>
      </c>
      <c r="AR569" s="87">
        <v>0</v>
      </c>
      <c r="AS569" s="96" t="s">
        <v>74</v>
      </c>
      <c r="AT569" s="282">
        <v>4200000</v>
      </c>
      <c r="AU569" s="98">
        <f t="shared" si="43"/>
        <v>4410000</v>
      </c>
      <c r="AV569" s="241">
        <f t="shared" si="44"/>
        <v>0.48780487804878048</v>
      </c>
      <c r="AW569" s="140" t="s">
        <v>74</v>
      </c>
      <c r="AX569" s="88" t="s">
        <v>86</v>
      </c>
      <c r="AY569" s="43" t="s">
        <v>4596</v>
      </c>
      <c r="AZ569" s="85" t="s">
        <v>66</v>
      </c>
      <c r="BA569" s="85" t="s">
        <v>66</v>
      </c>
    </row>
    <row r="570" spans="2:53" x14ac:dyDescent="0.25">
      <c r="B570" s="85">
        <v>2024</v>
      </c>
      <c r="C570" s="85">
        <v>891780111</v>
      </c>
      <c r="D570" s="86" t="s">
        <v>64</v>
      </c>
      <c r="E570" s="44" t="s">
        <v>4595</v>
      </c>
      <c r="F570" s="54" t="s">
        <v>4594</v>
      </c>
      <c r="G570" s="196">
        <v>0</v>
      </c>
      <c r="H570" s="88" t="s">
        <v>72</v>
      </c>
      <c r="I570" s="86" t="s">
        <v>65</v>
      </c>
      <c r="J570" s="43" t="s">
        <v>4593</v>
      </c>
      <c r="K570" s="43">
        <v>8610000</v>
      </c>
      <c r="L570" s="85" t="s">
        <v>67</v>
      </c>
      <c r="M570" s="43" t="s">
        <v>4592</v>
      </c>
      <c r="N570" s="43">
        <v>1221971298</v>
      </c>
      <c r="O570" s="91">
        <v>14</v>
      </c>
      <c r="P570" s="284">
        <v>45302</v>
      </c>
      <c r="Q570" s="43">
        <v>2126349000</v>
      </c>
      <c r="R570" s="284">
        <v>45345</v>
      </c>
      <c r="S570" s="43">
        <v>8610000</v>
      </c>
      <c r="T570" s="88" t="s">
        <v>203</v>
      </c>
      <c r="U570" s="43">
        <v>85473390</v>
      </c>
      <c r="V570" s="43" t="s">
        <v>4424</v>
      </c>
      <c r="W570" s="284">
        <v>45345</v>
      </c>
      <c r="X570" s="284">
        <v>45345</v>
      </c>
      <c r="Y570" s="94" t="s">
        <v>74</v>
      </c>
      <c r="Z570" s="138">
        <v>45457</v>
      </c>
      <c r="AA570" s="54">
        <f t="shared" si="40"/>
        <v>112</v>
      </c>
      <c r="AB570" s="87">
        <v>0</v>
      </c>
      <c r="AC570" s="286">
        <v>0</v>
      </c>
      <c r="AD570" s="87">
        <v>0</v>
      </c>
      <c r="AE570" s="140" t="s">
        <v>74</v>
      </c>
      <c r="AF570" s="54">
        <f t="shared" si="41"/>
        <v>0</v>
      </c>
      <c r="AG570" s="87">
        <v>0</v>
      </c>
      <c r="AH570" s="87">
        <v>0</v>
      </c>
      <c r="AI570" s="140" t="s">
        <v>74</v>
      </c>
      <c r="AJ570" s="88">
        <v>0</v>
      </c>
      <c r="AK570" s="92" t="s">
        <v>74</v>
      </c>
      <c r="AL570" s="92" t="s">
        <v>74</v>
      </c>
      <c r="AM570" s="54">
        <f t="shared" si="42"/>
        <v>0</v>
      </c>
      <c r="AN570" s="54">
        <f>+K570+AC570-AH570</f>
        <v>8610000</v>
      </c>
      <c r="AO570" s="88" t="s">
        <v>66</v>
      </c>
      <c r="AP570" s="43">
        <v>8610000</v>
      </c>
      <c r="AQ570" s="88" t="s">
        <v>85</v>
      </c>
      <c r="AR570" s="87">
        <v>0</v>
      </c>
      <c r="AS570" s="96" t="s">
        <v>74</v>
      </c>
      <c r="AT570" s="282">
        <v>4200000</v>
      </c>
      <c r="AU570" s="98">
        <f t="shared" si="43"/>
        <v>4410000</v>
      </c>
      <c r="AV570" s="241">
        <f t="shared" si="44"/>
        <v>0.48780487804878048</v>
      </c>
      <c r="AW570" s="140" t="s">
        <v>74</v>
      </c>
      <c r="AX570" s="88" t="s">
        <v>86</v>
      </c>
      <c r="AY570" s="43" t="s">
        <v>4591</v>
      </c>
      <c r="AZ570" s="85" t="s">
        <v>66</v>
      </c>
      <c r="BA570" s="85" t="s">
        <v>66</v>
      </c>
    </row>
    <row r="571" spans="2:53" x14ac:dyDescent="0.25">
      <c r="B571" s="85">
        <v>2024</v>
      </c>
      <c r="C571" s="85">
        <v>891780111</v>
      </c>
      <c r="D571" s="86" t="s">
        <v>64</v>
      </c>
      <c r="E571" s="44" t="s">
        <v>4590</v>
      </c>
      <c r="F571" s="54" t="s">
        <v>4589</v>
      </c>
      <c r="G571" s="196">
        <v>0</v>
      </c>
      <c r="H571" s="88" t="s">
        <v>72</v>
      </c>
      <c r="I571" s="86" t="s">
        <v>65</v>
      </c>
      <c r="J571" s="43" t="s">
        <v>4588</v>
      </c>
      <c r="K571" s="43">
        <v>8610000</v>
      </c>
      <c r="L571" s="85" t="s">
        <v>67</v>
      </c>
      <c r="M571" s="43" t="s">
        <v>4587</v>
      </c>
      <c r="N571" s="43">
        <v>1083039302</v>
      </c>
      <c r="O571" s="91">
        <v>14</v>
      </c>
      <c r="P571" s="284">
        <v>45302</v>
      </c>
      <c r="Q571" s="43">
        <v>2126349000</v>
      </c>
      <c r="R571" s="284">
        <v>45345</v>
      </c>
      <c r="S571" s="43">
        <v>8610000</v>
      </c>
      <c r="T571" s="88" t="s">
        <v>203</v>
      </c>
      <c r="U571" s="43">
        <v>85473390</v>
      </c>
      <c r="V571" s="43" t="s">
        <v>4424</v>
      </c>
      <c r="W571" s="284">
        <v>45345</v>
      </c>
      <c r="X571" s="284">
        <v>45345</v>
      </c>
      <c r="Y571" s="94" t="s">
        <v>74</v>
      </c>
      <c r="Z571" s="138">
        <v>45457</v>
      </c>
      <c r="AA571" s="54">
        <f t="shared" si="40"/>
        <v>112</v>
      </c>
      <c r="AB571" s="87">
        <v>0</v>
      </c>
      <c r="AC571" s="286">
        <v>0</v>
      </c>
      <c r="AD571" s="87">
        <v>0</v>
      </c>
      <c r="AE571" s="140" t="s">
        <v>74</v>
      </c>
      <c r="AF571" s="54">
        <f t="shared" si="41"/>
        <v>0</v>
      </c>
      <c r="AG571" s="87">
        <v>0</v>
      </c>
      <c r="AH571" s="87">
        <v>0</v>
      </c>
      <c r="AI571" s="140" t="s">
        <v>74</v>
      </c>
      <c r="AJ571" s="88">
        <v>0</v>
      </c>
      <c r="AK571" s="92" t="s">
        <v>74</v>
      </c>
      <c r="AL571" s="92" t="s">
        <v>74</v>
      </c>
      <c r="AM571" s="54">
        <f t="shared" si="42"/>
        <v>0</v>
      </c>
      <c r="AN571" s="54">
        <f>+K571+AC571-AH571</f>
        <v>8610000</v>
      </c>
      <c r="AO571" s="88" t="s">
        <v>66</v>
      </c>
      <c r="AP571" s="43">
        <v>8610000</v>
      </c>
      <c r="AQ571" s="88" t="s">
        <v>85</v>
      </c>
      <c r="AR571" s="87">
        <v>0</v>
      </c>
      <c r="AS571" s="96" t="s">
        <v>74</v>
      </c>
      <c r="AT571" s="282">
        <v>4200000</v>
      </c>
      <c r="AU571" s="98">
        <f t="shared" si="43"/>
        <v>4410000</v>
      </c>
      <c r="AV571" s="241">
        <f t="shared" si="44"/>
        <v>0.48780487804878048</v>
      </c>
      <c r="AW571" s="140" t="s">
        <v>74</v>
      </c>
      <c r="AX571" s="88" t="s">
        <v>86</v>
      </c>
      <c r="AY571" s="43" t="s">
        <v>4586</v>
      </c>
      <c r="AZ571" s="85" t="s">
        <v>66</v>
      </c>
      <c r="BA571" s="85" t="s">
        <v>66</v>
      </c>
    </row>
    <row r="572" spans="2:53" x14ac:dyDescent="0.25">
      <c r="B572" s="85">
        <v>2024</v>
      </c>
      <c r="C572" s="85">
        <v>891780111</v>
      </c>
      <c r="D572" s="86" t="s">
        <v>64</v>
      </c>
      <c r="E572" s="44" t="s">
        <v>4585</v>
      </c>
      <c r="F572" s="54" t="s">
        <v>4584</v>
      </c>
      <c r="G572" s="196">
        <v>0</v>
      </c>
      <c r="H572" s="88" t="s">
        <v>72</v>
      </c>
      <c r="I572" s="86" t="s">
        <v>65</v>
      </c>
      <c r="J572" s="43" t="s">
        <v>4583</v>
      </c>
      <c r="K572" s="43">
        <v>10250000</v>
      </c>
      <c r="L572" s="85" t="s">
        <v>67</v>
      </c>
      <c r="M572" s="43" t="s">
        <v>4582</v>
      </c>
      <c r="N572" s="43">
        <v>12597246</v>
      </c>
      <c r="O572" s="91">
        <v>14</v>
      </c>
      <c r="P572" s="284">
        <v>45302</v>
      </c>
      <c r="Q572" s="43">
        <v>2126349000</v>
      </c>
      <c r="R572" s="284">
        <v>45345</v>
      </c>
      <c r="S572" s="43">
        <v>10250000</v>
      </c>
      <c r="T572" s="88" t="s">
        <v>203</v>
      </c>
      <c r="U572" s="43">
        <v>85473390</v>
      </c>
      <c r="V572" s="43" t="s">
        <v>4424</v>
      </c>
      <c r="W572" s="284">
        <v>45345</v>
      </c>
      <c r="X572" s="284">
        <v>45345</v>
      </c>
      <c r="Y572" s="94" t="s">
        <v>74</v>
      </c>
      <c r="Z572" s="138">
        <v>45457</v>
      </c>
      <c r="AA572" s="54">
        <f t="shared" si="40"/>
        <v>112</v>
      </c>
      <c r="AB572" s="87">
        <v>0</v>
      </c>
      <c r="AC572" s="286">
        <v>0</v>
      </c>
      <c r="AD572" s="87">
        <v>0</v>
      </c>
      <c r="AE572" s="140" t="s">
        <v>74</v>
      </c>
      <c r="AF572" s="54">
        <f t="shared" si="41"/>
        <v>0</v>
      </c>
      <c r="AG572" s="87">
        <v>0</v>
      </c>
      <c r="AH572" s="87">
        <v>0</v>
      </c>
      <c r="AI572" s="140" t="s">
        <v>74</v>
      </c>
      <c r="AJ572" s="88">
        <v>0</v>
      </c>
      <c r="AK572" s="92" t="s">
        <v>74</v>
      </c>
      <c r="AL572" s="92" t="s">
        <v>74</v>
      </c>
      <c r="AM572" s="54">
        <f t="shared" si="42"/>
        <v>0</v>
      </c>
      <c r="AN572" s="54">
        <f>+K572+AC572-AH572</f>
        <v>10250000</v>
      </c>
      <c r="AO572" s="88" t="s">
        <v>66</v>
      </c>
      <c r="AP572" s="43">
        <v>10250000</v>
      </c>
      <c r="AQ572" s="88" t="s">
        <v>85</v>
      </c>
      <c r="AR572" s="87">
        <v>0</v>
      </c>
      <c r="AS572" s="96" t="s">
        <v>74</v>
      </c>
      <c r="AT572" s="282">
        <v>5000000</v>
      </c>
      <c r="AU572" s="98">
        <f t="shared" si="43"/>
        <v>5250000</v>
      </c>
      <c r="AV572" s="241">
        <f t="shared" si="44"/>
        <v>0.48780487804878048</v>
      </c>
      <c r="AW572" s="140" t="s">
        <v>74</v>
      </c>
      <c r="AX572" s="88" t="s">
        <v>86</v>
      </c>
      <c r="AY572" s="43" t="s">
        <v>4581</v>
      </c>
      <c r="AZ572" s="85" t="s">
        <v>66</v>
      </c>
      <c r="BA572" s="85" t="s">
        <v>66</v>
      </c>
    </row>
    <row r="573" spans="2:53" x14ac:dyDescent="0.25">
      <c r="B573" s="85">
        <v>2024</v>
      </c>
      <c r="C573" s="85">
        <v>891780111</v>
      </c>
      <c r="D573" s="86" t="s">
        <v>64</v>
      </c>
      <c r="E573" s="44" t="s">
        <v>4580</v>
      </c>
      <c r="F573" s="54" t="s">
        <v>4579</v>
      </c>
      <c r="G573" s="196">
        <v>0</v>
      </c>
      <c r="H573" s="88" t="s">
        <v>72</v>
      </c>
      <c r="I573" s="86" t="s">
        <v>65</v>
      </c>
      <c r="J573" s="43" t="s">
        <v>4578</v>
      </c>
      <c r="K573" s="43">
        <v>8400000</v>
      </c>
      <c r="L573" s="85" t="s">
        <v>67</v>
      </c>
      <c r="M573" s="43" t="s">
        <v>4577</v>
      </c>
      <c r="N573" s="43">
        <v>9694501</v>
      </c>
      <c r="O573" s="91">
        <v>14</v>
      </c>
      <c r="P573" s="284">
        <v>45302</v>
      </c>
      <c r="Q573" s="43">
        <v>2126349000</v>
      </c>
      <c r="R573" s="284">
        <v>45345</v>
      </c>
      <c r="S573" s="43">
        <v>8400000</v>
      </c>
      <c r="T573" s="88" t="s">
        <v>203</v>
      </c>
      <c r="U573" s="43">
        <v>79732773</v>
      </c>
      <c r="V573" s="43" t="s">
        <v>1382</v>
      </c>
      <c r="W573" s="284">
        <v>45345</v>
      </c>
      <c r="X573" s="284">
        <v>45345</v>
      </c>
      <c r="Y573" s="94" t="s">
        <v>74</v>
      </c>
      <c r="Z573" s="138">
        <v>45457</v>
      </c>
      <c r="AA573" s="54">
        <f t="shared" si="40"/>
        <v>112</v>
      </c>
      <c r="AB573" s="87">
        <v>0</v>
      </c>
      <c r="AC573" s="286">
        <v>0</v>
      </c>
      <c r="AD573" s="87">
        <v>0</v>
      </c>
      <c r="AE573" s="140" t="s">
        <v>74</v>
      </c>
      <c r="AF573" s="54">
        <f t="shared" si="41"/>
        <v>0</v>
      </c>
      <c r="AG573" s="87">
        <v>0</v>
      </c>
      <c r="AH573" s="87">
        <v>0</v>
      </c>
      <c r="AI573" s="140" t="s">
        <v>74</v>
      </c>
      <c r="AJ573" s="88">
        <v>0</v>
      </c>
      <c r="AK573" s="92" t="s">
        <v>74</v>
      </c>
      <c r="AL573" s="92" t="s">
        <v>74</v>
      </c>
      <c r="AM573" s="54">
        <f t="shared" si="42"/>
        <v>0</v>
      </c>
      <c r="AN573" s="54">
        <f>+K573+AC573-AH573</f>
        <v>8400000</v>
      </c>
      <c r="AO573" s="88" t="s">
        <v>66</v>
      </c>
      <c r="AP573" s="43">
        <v>8400000</v>
      </c>
      <c r="AQ573" s="88" t="s">
        <v>85</v>
      </c>
      <c r="AR573" s="87">
        <v>0</v>
      </c>
      <c r="AS573" s="96" t="s">
        <v>74</v>
      </c>
      <c r="AT573" s="282">
        <v>2100000</v>
      </c>
      <c r="AU573" s="98">
        <f t="shared" si="43"/>
        <v>6300000</v>
      </c>
      <c r="AV573" s="241">
        <f t="shared" si="44"/>
        <v>0.25</v>
      </c>
      <c r="AW573" s="140" t="s">
        <v>74</v>
      </c>
      <c r="AX573" s="88" t="s">
        <v>86</v>
      </c>
      <c r="AY573" s="43" t="s">
        <v>4576</v>
      </c>
      <c r="AZ573" s="85" t="s">
        <v>66</v>
      </c>
      <c r="BA573" s="85" t="s">
        <v>66</v>
      </c>
    </row>
    <row r="574" spans="2:53" x14ac:dyDescent="0.25">
      <c r="B574" s="85">
        <v>2024</v>
      </c>
      <c r="C574" s="85">
        <v>891780111</v>
      </c>
      <c r="D574" s="86" t="s">
        <v>64</v>
      </c>
      <c r="E574" s="44" t="s">
        <v>4575</v>
      </c>
      <c r="F574" s="54" t="s">
        <v>4574</v>
      </c>
      <c r="G574" s="196">
        <v>0</v>
      </c>
      <c r="H574" s="88" t="s">
        <v>72</v>
      </c>
      <c r="I574" s="86" t="s">
        <v>65</v>
      </c>
      <c r="J574" s="43" t="s">
        <v>4573</v>
      </c>
      <c r="K574" s="43">
        <v>13200000</v>
      </c>
      <c r="L574" s="85" t="s">
        <v>67</v>
      </c>
      <c r="M574" s="43" t="s">
        <v>4572</v>
      </c>
      <c r="N574" s="43">
        <v>1083020392</v>
      </c>
      <c r="O574" s="91">
        <v>13</v>
      </c>
      <c r="P574" s="140">
        <v>45302</v>
      </c>
      <c r="Q574" s="87">
        <v>4518689382</v>
      </c>
      <c r="R574" s="284">
        <v>45345</v>
      </c>
      <c r="S574" s="43">
        <v>13200000</v>
      </c>
      <c r="T574" s="88" t="s">
        <v>203</v>
      </c>
      <c r="U574" s="43">
        <v>85460949</v>
      </c>
      <c r="V574" s="43" t="s">
        <v>4571</v>
      </c>
      <c r="W574" s="284">
        <v>45345</v>
      </c>
      <c r="X574" s="284">
        <v>45345</v>
      </c>
      <c r="Y574" s="94" t="s">
        <v>74</v>
      </c>
      <c r="Z574" s="138">
        <v>45457</v>
      </c>
      <c r="AA574" s="54">
        <f t="shared" si="40"/>
        <v>112</v>
      </c>
      <c r="AB574" s="87">
        <v>0</v>
      </c>
      <c r="AC574" s="286">
        <v>0</v>
      </c>
      <c r="AD574" s="87">
        <v>0</v>
      </c>
      <c r="AE574" s="140" t="s">
        <v>74</v>
      </c>
      <c r="AF574" s="54">
        <f t="shared" si="41"/>
        <v>0</v>
      </c>
      <c r="AG574" s="87">
        <v>0</v>
      </c>
      <c r="AH574" s="87">
        <v>0</v>
      </c>
      <c r="AI574" s="140" t="s">
        <v>74</v>
      </c>
      <c r="AJ574" s="88">
        <v>0</v>
      </c>
      <c r="AK574" s="92" t="s">
        <v>74</v>
      </c>
      <c r="AL574" s="92" t="s">
        <v>74</v>
      </c>
      <c r="AM574" s="54">
        <f t="shared" si="42"/>
        <v>0</v>
      </c>
      <c r="AN574" s="54">
        <f>+K574+AC574-AH574</f>
        <v>13200000</v>
      </c>
      <c r="AO574" s="88" t="s">
        <v>66</v>
      </c>
      <c r="AP574" s="43">
        <v>13200000</v>
      </c>
      <c r="AQ574" s="88" t="s">
        <v>85</v>
      </c>
      <c r="AR574" s="87">
        <v>0</v>
      </c>
      <c r="AS574" s="96" t="s">
        <v>74</v>
      </c>
      <c r="AT574" s="282">
        <v>6600000</v>
      </c>
      <c r="AU574" s="98">
        <f t="shared" si="43"/>
        <v>6600000</v>
      </c>
      <c r="AV574" s="241">
        <f t="shared" si="44"/>
        <v>0.5</v>
      </c>
      <c r="AW574" s="140" t="s">
        <v>74</v>
      </c>
      <c r="AX574" s="88" t="s">
        <v>86</v>
      </c>
      <c r="AY574" s="43" t="s">
        <v>4570</v>
      </c>
      <c r="AZ574" s="85" t="s">
        <v>66</v>
      </c>
      <c r="BA574" s="85" t="s">
        <v>66</v>
      </c>
    </row>
    <row r="575" spans="2:53" x14ac:dyDescent="0.25">
      <c r="B575" s="85">
        <v>2024</v>
      </c>
      <c r="C575" s="85">
        <v>891780111</v>
      </c>
      <c r="D575" s="86" t="s">
        <v>64</v>
      </c>
      <c r="E575" s="44" t="s">
        <v>4569</v>
      </c>
      <c r="F575" s="54" t="s">
        <v>4568</v>
      </c>
      <c r="G575" s="196">
        <v>0</v>
      </c>
      <c r="H575" s="88" t="s">
        <v>72</v>
      </c>
      <c r="I575" s="86" t="s">
        <v>65</v>
      </c>
      <c r="J575" s="43" t="s">
        <v>4567</v>
      </c>
      <c r="K575" s="43">
        <v>12000000</v>
      </c>
      <c r="L575" s="85" t="s">
        <v>67</v>
      </c>
      <c r="M575" s="43" t="s">
        <v>4566</v>
      </c>
      <c r="N575" s="43">
        <v>39143698</v>
      </c>
      <c r="O575" s="91">
        <v>13</v>
      </c>
      <c r="P575" s="140">
        <v>45302</v>
      </c>
      <c r="Q575" s="87">
        <v>4518689382</v>
      </c>
      <c r="R575" s="284">
        <v>45345</v>
      </c>
      <c r="S575" s="43">
        <v>12000000</v>
      </c>
      <c r="T575" s="88" t="s">
        <v>203</v>
      </c>
      <c r="U575" s="43">
        <v>36557666</v>
      </c>
      <c r="V575" s="43" t="s">
        <v>2345</v>
      </c>
      <c r="W575" s="284">
        <v>45345</v>
      </c>
      <c r="X575" s="284">
        <v>45345</v>
      </c>
      <c r="Y575" s="94" t="s">
        <v>74</v>
      </c>
      <c r="Z575" s="138">
        <v>45457</v>
      </c>
      <c r="AA575" s="54">
        <f t="shared" si="40"/>
        <v>112</v>
      </c>
      <c r="AB575" s="87">
        <v>0</v>
      </c>
      <c r="AC575" s="286">
        <v>0</v>
      </c>
      <c r="AD575" s="87">
        <v>0</v>
      </c>
      <c r="AE575" s="140" t="s">
        <v>74</v>
      </c>
      <c r="AF575" s="54">
        <f t="shared" si="41"/>
        <v>0</v>
      </c>
      <c r="AG575" s="87">
        <v>0</v>
      </c>
      <c r="AH575" s="87">
        <v>0</v>
      </c>
      <c r="AI575" s="140" t="s">
        <v>74</v>
      </c>
      <c r="AJ575" s="88">
        <v>0</v>
      </c>
      <c r="AK575" s="92" t="s">
        <v>74</v>
      </c>
      <c r="AL575" s="92" t="s">
        <v>74</v>
      </c>
      <c r="AM575" s="54">
        <f t="shared" si="42"/>
        <v>0</v>
      </c>
      <c r="AN575" s="54">
        <f>+K575+AC575-AH575</f>
        <v>12000000</v>
      </c>
      <c r="AO575" s="88" t="s">
        <v>66</v>
      </c>
      <c r="AP575" s="43">
        <v>12000000</v>
      </c>
      <c r="AQ575" s="88" t="s">
        <v>85</v>
      </c>
      <c r="AR575" s="87">
        <v>0</v>
      </c>
      <c r="AS575" s="96" t="s">
        <v>74</v>
      </c>
      <c r="AT575" s="282">
        <v>6000000</v>
      </c>
      <c r="AU575" s="98">
        <f t="shared" si="43"/>
        <v>6000000</v>
      </c>
      <c r="AV575" s="241">
        <f t="shared" si="44"/>
        <v>0.5</v>
      </c>
      <c r="AW575" s="140" t="s">
        <v>74</v>
      </c>
      <c r="AX575" s="88" t="s">
        <v>86</v>
      </c>
      <c r="AY575" s="43" t="s">
        <v>4565</v>
      </c>
      <c r="AZ575" s="85" t="s">
        <v>66</v>
      </c>
      <c r="BA575" s="85" t="s">
        <v>66</v>
      </c>
    </row>
    <row r="576" spans="2:53" x14ac:dyDescent="0.25">
      <c r="B576" s="85">
        <v>2024</v>
      </c>
      <c r="C576" s="85">
        <v>891780111</v>
      </c>
      <c r="D576" s="86" t="s">
        <v>64</v>
      </c>
      <c r="E576" s="44" t="s">
        <v>4564</v>
      </c>
      <c r="F576" s="54" t="s">
        <v>4563</v>
      </c>
      <c r="G576" s="196">
        <v>0</v>
      </c>
      <c r="H576" s="88" t="s">
        <v>72</v>
      </c>
      <c r="I576" s="86" t="s">
        <v>65</v>
      </c>
      <c r="J576" s="43" t="s">
        <v>4562</v>
      </c>
      <c r="K576" s="43">
        <v>10800000</v>
      </c>
      <c r="L576" s="85" t="s">
        <v>67</v>
      </c>
      <c r="M576" s="43" t="s">
        <v>4561</v>
      </c>
      <c r="N576" s="43">
        <v>57460431</v>
      </c>
      <c r="O576" s="91">
        <v>13</v>
      </c>
      <c r="P576" s="140">
        <v>45302</v>
      </c>
      <c r="Q576" s="87">
        <v>4518689382</v>
      </c>
      <c r="R576" s="284">
        <v>45345</v>
      </c>
      <c r="S576" s="43">
        <v>10800000</v>
      </c>
      <c r="T576" s="88" t="s">
        <v>203</v>
      </c>
      <c r="U576" s="43">
        <v>1082889541</v>
      </c>
      <c r="V576" s="43" t="s">
        <v>4560</v>
      </c>
      <c r="W576" s="284">
        <v>45345</v>
      </c>
      <c r="X576" s="284">
        <v>45345</v>
      </c>
      <c r="Y576" s="94" t="s">
        <v>74</v>
      </c>
      <c r="Z576" s="138">
        <v>45457</v>
      </c>
      <c r="AA576" s="54">
        <f t="shared" si="40"/>
        <v>112</v>
      </c>
      <c r="AB576" s="87">
        <v>0</v>
      </c>
      <c r="AC576" s="286">
        <v>0</v>
      </c>
      <c r="AD576" s="87">
        <v>0</v>
      </c>
      <c r="AE576" s="140" t="s">
        <v>74</v>
      </c>
      <c r="AF576" s="54">
        <f t="shared" si="41"/>
        <v>0</v>
      </c>
      <c r="AG576" s="87">
        <v>0</v>
      </c>
      <c r="AH576" s="87">
        <v>0</v>
      </c>
      <c r="AI576" s="140" t="s">
        <v>74</v>
      </c>
      <c r="AJ576" s="88">
        <v>0</v>
      </c>
      <c r="AK576" s="92" t="s">
        <v>74</v>
      </c>
      <c r="AL576" s="92" t="s">
        <v>74</v>
      </c>
      <c r="AM576" s="54">
        <f t="shared" si="42"/>
        <v>0</v>
      </c>
      <c r="AN576" s="54">
        <f>+K576+AC576-AH576</f>
        <v>10800000</v>
      </c>
      <c r="AO576" s="88" t="s">
        <v>66</v>
      </c>
      <c r="AP576" s="43">
        <v>10800000</v>
      </c>
      <c r="AQ576" s="88" t="s">
        <v>85</v>
      </c>
      <c r="AR576" s="87">
        <v>0</v>
      </c>
      <c r="AS576" s="96" t="s">
        <v>74</v>
      </c>
      <c r="AT576" s="282">
        <v>5400000</v>
      </c>
      <c r="AU576" s="98">
        <f t="shared" si="43"/>
        <v>5400000</v>
      </c>
      <c r="AV576" s="241">
        <f t="shared" si="44"/>
        <v>0.5</v>
      </c>
      <c r="AW576" s="140" t="s">
        <v>74</v>
      </c>
      <c r="AX576" s="88" t="s">
        <v>86</v>
      </c>
      <c r="AY576" s="43" t="s">
        <v>4559</v>
      </c>
      <c r="AZ576" s="85" t="s">
        <v>66</v>
      </c>
      <c r="BA576" s="85" t="s">
        <v>66</v>
      </c>
    </row>
    <row r="577" spans="2:53" x14ac:dyDescent="0.25">
      <c r="B577" s="85">
        <v>2024</v>
      </c>
      <c r="C577" s="85">
        <v>891780111</v>
      </c>
      <c r="D577" s="86" t="s">
        <v>64</v>
      </c>
      <c r="E577" s="44" t="s">
        <v>4558</v>
      </c>
      <c r="F577" s="54" t="s">
        <v>4557</v>
      </c>
      <c r="G577" s="196">
        <v>0</v>
      </c>
      <c r="H577" s="88" t="s">
        <v>72</v>
      </c>
      <c r="I577" s="86" t="s">
        <v>65</v>
      </c>
      <c r="J577" s="43" t="s">
        <v>4556</v>
      </c>
      <c r="K577" s="43">
        <v>13200000</v>
      </c>
      <c r="L577" s="85" t="s">
        <v>67</v>
      </c>
      <c r="M577" s="43" t="s">
        <v>4555</v>
      </c>
      <c r="N577" s="43">
        <v>22463844</v>
      </c>
      <c r="O577" s="91">
        <v>13</v>
      </c>
      <c r="P577" s="140">
        <v>45302</v>
      </c>
      <c r="Q577" s="87">
        <v>4518689382</v>
      </c>
      <c r="R577" s="284">
        <v>45345</v>
      </c>
      <c r="S577" s="43">
        <v>13200000</v>
      </c>
      <c r="T577" s="88" t="s">
        <v>203</v>
      </c>
      <c r="U577" s="43">
        <v>1082964146</v>
      </c>
      <c r="V577" s="43" t="s">
        <v>4056</v>
      </c>
      <c r="W577" s="284">
        <v>45345</v>
      </c>
      <c r="X577" s="284">
        <v>45345</v>
      </c>
      <c r="Y577" s="94" t="s">
        <v>74</v>
      </c>
      <c r="Z577" s="138">
        <v>45457</v>
      </c>
      <c r="AA577" s="54">
        <f t="shared" si="40"/>
        <v>112</v>
      </c>
      <c r="AB577" s="87">
        <v>0</v>
      </c>
      <c r="AC577" s="286">
        <v>0</v>
      </c>
      <c r="AD577" s="87">
        <v>0</v>
      </c>
      <c r="AE577" s="140" t="s">
        <v>74</v>
      </c>
      <c r="AF577" s="54">
        <f t="shared" si="41"/>
        <v>0</v>
      </c>
      <c r="AG577" s="87">
        <v>0</v>
      </c>
      <c r="AH577" s="87">
        <v>0</v>
      </c>
      <c r="AI577" s="140" t="s">
        <v>74</v>
      </c>
      <c r="AJ577" s="88">
        <v>0</v>
      </c>
      <c r="AK577" s="92" t="s">
        <v>74</v>
      </c>
      <c r="AL577" s="92" t="s">
        <v>74</v>
      </c>
      <c r="AM577" s="54">
        <f t="shared" si="42"/>
        <v>0</v>
      </c>
      <c r="AN577" s="54">
        <f>+K577+AC577-AH577</f>
        <v>13200000</v>
      </c>
      <c r="AO577" s="88" t="s">
        <v>66</v>
      </c>
      <c r="AP577" s="43">
        <v>13200000</v>
      </c>
      <c r="AQ577" s="88" t="s">
        <v>85</v>
      </c>
      <c r="AR577" s="87">
        <v>0</v>
      </c>
      <c r="AS577" s="96" t="s">
        <v>74</v>
      </c>
      <c r="AT577" s="282">
        <v>6600000</v>
      </c>
      <c r="AU577" s="98">
        <f t="shared" si="43"/>
        <v>6600000</v>
      </c>
      <c r="AV577" s="241">
        <f t="shared" si="44"/>
        <v>0.5</v>
      </c>
      <c r="AW577" s="140" t="s">
        <v>74</v>
      </c>
      <c r="AX577" s="88" t="s">
        <v>86</v>
      </c>
      <c r="AY577" s="43" t="s">
        <v>4554</v>
      </c>
      <c r="AZ577" s="85" t="s">
        <v>66</v>
      </c>
      <c r="BA577" s="85" t="s">
        <v>66</v>
      </c>
    </row>
    <row r="578" spans="2:53" x14ac:dyDescent="0.25">
      <c r="B578" s="85">
        <v>2024</v>
      </c>
      <c r="C578" s="85">
        <v>891780111</v>
      </c>
      <c r="D578" s="86" t="s">
        <v>64</v>
      </c>
      <c r="E578" s="44" t="s">
        <v>4553</v>
      </c>
      <c r="F578" s="54" t="s">
        <v>4552</v>
      </c>
      <c r="G578" s="196">
        <v>0</v>
      </c>
      <c r="H578" s="88" t="s">
        <v>72</v>
      </c>
      <c r="I578" s="86" t="s">
        <v>2705</v>
      </c>
      <c r="J578" s="43" t="s">
        <v>4551</v>
      </c>
      <c r="K578" s="43">
        <v>11600000</v>
      </c>
      <c r="L578" s="85" t="s">
        <v>67</v>
      </c>
      <c r="M578" s="43" t="s">
        <v>4550</v>
      </c>
      <c r="N578" s="43">
        <v>1114880053</v>
      </c>
      <c r="O578" s="91">
        <v>389</v>
      </c>
      <c r="P578" s="284">
        <v>45338</v>
      </c>
      <c r="Q578" s="43">
        <v>11600000</v>
      </c>
      <c r="R578" s="284">
        <v>45345</v>
      </c>
      <c r="S578" s="43">
        <v>11600000</v>
      </c>
      <c r="T578" s="88" t="s">
        <v>203</v>
      </c>
      <c r="U578" s="43">
        <v>36559959</v>
      </c>
      <c r="V578" s="43" t="s">
        <v>3512</v>
      </c>
      <c r="W578" s="284">
        <v>45345</v>
      </c>
      <c r="X578" s="284">
        <v>45345</v>
      </c>
      <c r="Y578" s="94" t="s">
        <v>74</v>
      </c>
      <c r="Z578" s="284">
        <v>45383</v>
      </c>
      <c r="AA578" s="54">
        <f t="shared" si="40"/>
        <v>38</v>
      </c>
      <c r="AB578" s="87">
        <v>0</v>
      </c>
      <c r="AC578" s="286">
        <v>0</v>
      </c>
      <c r="AD578" s="87">
        <v>0</v>
      </c>
      <c r="AE578" s="140" t="s">
        <v>74</v>
      </c>
      <c r="AF578" s="54">
        <f t="shared" si="41"/>
        <v>0</v>
      </c>
      <c r="AG578" s="87">
        <v>0</v>
      </c>
      <c r="AH578" s="87">
        <v>0</v>
      </c>
      <c r="AI578" s="140" t="s">
        <v>74</v>
      </c>
      <c r="AJ578" s="88">
        <v>0</v>
      </c>
      <c r="AK578" s="92" t="s">
        <v>74</v>
      </c>
      <c r="AL578" s="92" t="s">
        <v>74</v>
      </c>
      <c r="AM578" s="54">
        <f t="shared" si="42"/>
        <v>0</v>
      </c>
      <c r="AN578" s="54">
        <f>+K578+AC578-AH578</f>
        <v>11600000</v>
      </c>
      <c r="AO578" s="88" t="s">
        <v>85</v>
      </c>
      <c r="AP578" s="43">
        <v>0</v>
      </c>
      <c r="AQ578" s="88" t="s">
        <v>85</v>
      </c>
      <c r="AR578" s="87">
        <v>0</v>
      </c>
      <c r="AS578" s="96" t="s">
        <v>74</v>
      </c>
      <c r="AT578" s="282">
        <v>0</v>
      </c>
      <c r="AU578" s="98">
        <f t="shared" si="43"/>
        <v>11600000</v>
      </c>
      <c r="AV578" s="241">
        <f t="shared" si="44"/>
        <v>0</v>
      </c>
      <c r="AW578" s="140" t="s">
        <v>74</v>
      </c>
      <c r="AX578" s="88" t="s">
        <v>86</v>
      </c>
      <c r="AY578" s="43" t="s">
        <v>4549</v>
      </c>
      <c r="AZ578" s="85" t="s">
        <v>66</v>
      </c>
      <c r="BA578" s="85" t="s">
        <v>66</v>
      </c>
    </row>
    <row r="579" spans="2:53" x14ac:dyDescent="0.25">
      <c r="B579" s="85">
        <v>2024</v>
      </c>
      <c r="C579" s="85">
        <v>891780111</v>
      </c>
      <c r="D579" s="86" t="s">
        <v>64</v>
      </c>
      <c r="E579" s="44" t="s">
        <v>4548</v>
      </c>
      <c r="F579" s="54" t="s">
        <v>4547</v>
      </c>
      <c r="G579" s="196">
        <v>0</v>
      </c>
      <c r="H579" s="88" t="s">
        <v>72</v>
      </c>
      <c r="I579" s="86" t="s">
        <v>65</v>
      </c>
      <c r="J579" s="43" t="s">
        <v>4546</v>
      </c>
      <c r="K579" s="43">
        <v>8400000</v>
      </c>
      <c r="L579" s="85" t="s">
        <v>67</v>
      </c>
      <c r="M579" s="43" t="s">
        <v>4545</v>
      </c>
      <c r="N579" s="43">
        <v>1080670248</v>
      </c>
      <c r="O579" s="91">
        <v>14</v>
      </c>
      <c r="P579" s="284">
        <v>45302</v>
      </c>
      <c r="Q579" s="43">
        <v>2126349000</v>
      </c>
      <c r="R579" s="284">
        <v>45345</v>
      </c>
      <c r="S579" s="43">
        <v>8400000</v>
      </c>
      <c r="T579" s="88" t="s">
        <v>203</v>
      </c>
      <c r="U579" s="43">
        <v>57444673</v>
      </c>
      <c r="V579" s="43" t="s">
        <v>1985</v>
      </c>
      <c r="W579" s="284">
        <v>45345</v>
      </c>
      <c r="X579" s="284">
        <v>45345</v>
      </c>
      <c r="Y579" s="94" t="s">
        <v>74</v>
      </c>
      <c r="Z579" s="138">
        <v>45457</v>
      </c>
      <c r="AA579" s="54">
        <f t="shared" si="40"/>
        <v>112</v>
      </c>
      <c r="AB579" s="87">
        <v>0</v>
      </c>
      <c r="AC579" s="286">
        <v>0</v>
      </c>
      <c r="AD579" s="87">
        <v>0</v>
      </c>
      <c r="AE579" s="140" t="s">
        <v>74</v>
      </c>
      <c r="AF579" s="54">
        <f t="shared" si="41"/>
        <v>0</v>
      </c>
      <c r="AG579" s="87">
        <v>0</v>
      </c>
      <c r="AH579" s="87">
        <v>0</v>
      </c>
      <c r="AI579" s="140" t="s">
        <v>74</v>
      </c>
      <c r="AJ579" s="88">
        <v>0</v>
      </c>
      <c r="AK579" s="92" t="s">
        <v>74</v>
      </c>
      <c r="AL579" s="92" t="s">
        <v>74</v>
      </c>
      <c r="AM579" s="54">
        <f t="shared" si="42"/>
        <v>0</v>
      </c>
      <c r="AN579" s="54">
        <f>+K579+AC579-AH579</f>
        <v>8400000</v>
      </c>
      <c r="AO579" s="88" t="s">
        <v>66</v>
      </c>
      <c r="AP579" s="43">
        <v>8400000</v>
      </c>
      <c r="AQ579" s="88" t="s">
        <v>85</v>
      </c>
      <c r="AR579" s="87">
        <v>0</v>
      </c>
      <c r="AS579" s="96" t="s">
        <v>74</v>
      </c>
      <c r="AT579" s="282">
        <v>4200000</v>
      </c>
      <c r="AU579" s="98">
        <f t="shared" si="43"/>
        <v>4200000</v>
      </c>
      <c r="AV579" s="241">
        <f t="shared" si="44"/>
        <v>0.5</v>
      </c>
      <c r="AW579" s="140" t="s">
        <v>74</v>
      </c>
      <c r="AX579" s="88" t="s">
        <v>86</v>
      </c>
      <c r="AY579" s="43" t="s">
        <v>4544</v>
      </c>
      <c r="AZ579" s="85" t="s">
        <v>66</v>
      </c>
      <c r="BA579" s="85" t="s">
        <v>66</v>
      </c>
    </row>
    <row r="580" spans="2:53" x14ac:dyDescent="0.25">
      <c r="B580" s="85">
        <v>2024</v>
      </c>
      <c r="C580" s="85">
        <v>891780111</v>
      </c>
      <c r="D580" s="86" t="s">
        <v>64</v>
      </c>
      <c r="E580" s="44" t="s">
        <v>4543</v>
      </c>
      <c r="F580" s="54" t="s">
        <v>4542</v>
      </c>
      <c r="G580" s="196">
        <v>0</v>
      </c>
      <c r="H580" s="88" t="s">
        <v>72</v>
      </c>
      <c r="I580" s="86" t="s">
        <v>65</v>
      </c>
      <c r="J580" s="43" t="s">
        <v>4541</v>
      </c>
      <c r="K580" s="43">
        <v>11500000</v>
      </c>
      <c r="L580" s="85" t="s">
        <v>67</v>
      </c>
      <c r="M580" s="43" t="s">
        <v>4540</v>
      </c>
      <c r="N580" s="43">
        <v>1103122639</v>
      </c>
      <c r="O580" s="91">
        <v>13</v>
      </c>
      <c r="P580" s="140">
        <v>45302</v>
      </c>
      <c r="Q580" s="87">
        <v>4518689382</v>
      </c>
      <c r="R580" s="284">
        <v>45345</v>
      </c>
      <c r="S580" s="43">
        <v>11500000</v>
      </c>
      <c r="T580" s="88" t="s">
        <v>203</v>
      </c>
      <c r="U580" s="43">
        <v>36557666</v>
      </c>
      <c r="V580" s="43" t="s">
        <v>2345</v>
      </c>
      <c r="W580" s="284">
        <v>45345</v>
      </c>
      <c r="X580" s="284">
        <v>45345</v>
      </c>
      <c r="Y580" s="94" t="s">
        <v>74</v>
      </c>
      <c r="Z580" s="138">
        <v>45457</v>
      </c>
      <c r="AA580" s="54">
        <f t="shared" si="40"/>
        <v>112</v>
      </c>
      <c r="AB580" s="87">
        <v>0</v>
      </c>
      <c r="AC580" s="286">
        <v>0</v>
      </c>
      <c r="AD580" s="87">
        <v>0</v>
      </c>
      <c r="AE580" s="140" t="s">
        <v>74</v>
      </c>
      <c r="AF580" s="54">
        <f t="shared" si="41"/>
        <v>0</v>
      </c>
      <c r="AG580" s="87">
        <v>0</v>
      </c>
      <c r="AH580" s="87">
        <v>0</v>
      </c>
      <c r="AI580" s="140" t="s">
        <v>74</v>
      </c>
      <c r="AJ580" s="88">
        <v>0</v>
      </c>
      <c r="AK580" s="92" t="s">
        <v>74</v>
      </c>
      <c r="AL580" s="92" t="s">
        <v>74</v>
      </c>
      <c r="AM580" s="54">
        <f t="shared" si="42"/>
        <v>0</v>
      </c>
      <c r="AN580" s="54">
        <f>+K580+AC580-AH580</f>
        <v>11500000</v>
      </c>
      <c r="AO580" s="88" t="s">
        <v>66</v>
      </c>
      <c r="AP580" s="43">
        <v>11500000</v>
      </c>
      <c r="AQ580" s="88" t="s">
        <v>85</v>
      </c>
      <c r="AR580" s="87">
        <v>0</v>
      </c>
      <c r="AS580" s="96" t="s">
        <v>74</v>
      </c>
      <c r="AT580" s="282">
        <v>6000000</v>
      </c>
      <c r="AU580" s="98">
        <f t="shared" si="43"/>
        <v>5500000</v>
      </c>
      <c r="AV580" s="241">
        <f t="shared" si="44"/>
        <v>0.52173913043478259</v>
      </c>
      <c r="AW580" s="140" t="s">
        <v>74</v>
      </c>
      <c r="AX580" s="88" t="s">
        <v>86</v>
      </c>
      <c r="AY580" s="43" t="s">
        <v>4539</v>
      </c>
      <c r="AZ580" s="85" t="s">
        <v>66</v>
      </c>
      <c r="BA580" s="85" t="s">
        <v>66</v>
      </c>
    </row>
    <row r="581" spans="2:53" x14ac:dyDescent="0.25">
      <c r="B581" s="85">
        <v>2024</v>
      </c>
      <c r="C581" s="85">
        <v>891780111</v>
      </c>
      <c r="D581" s="86" t="s">
        <v>64</v>
      </c>
      <c r="E581" s="44" t="s">
        <v>4538</v>
      </c>
      <c r="F581" s="54" t="s">
        <v>4537</v>
      </c>
      <c r="G581" s="196">
        <v>0</v>
      </c>
      <c r="H581" s="88" t="s">
        <v>72</v>
      </c>
      <c r="I581" s="86" t="s">
        <v>65</v>
      </c>
      <c r="J581" s="43" t="s">
        <v>4536</v>
      </c>
      <c r="K581" s="43">
        <v>9583000</v>
      </c>
      <c r="L581" s="85" t="s">
        <v>67</v>
      </c>
      <c r="M581" s="43" t="s">
        <v>4535</v>
      </c>
      <c r="N581" s="43">
        <v>1082984727</v>
      </c>
      <c r="O581" s="91">
        <v>14</v>
      </c>
      <c r="P581" s="284">
        <v>45302</v>
      </c>
      <c r="Q581" s="43">
        <v>2126349000</v>
      </c>
      <c r="R581" s="284">
        <v>45345</v>
      </c>
      <c r="S581" s="43">
        <v>9583000</v>
      </c>
      <c r="T581" s="88" t="s">
        <v>203</v>
      </c>
      <c r="U581" s="43">
        <v>85152695</v>
      </c>
      <c r="V581" s="43" t="s">
        <v>4147</v>
      </c>
      <c r="W581" s="284">
        <v>45345</v>
      </c>
      <c r="X581" s="284">
        <v>45345</v>
      </c>
      <c r="Y581" s="94" t="s">
        <v>74</v>
      </c>
      <c r="Z581" s="138">
        <v>45457</v>
      </c>
      <c r="AA581" s="54">
        <f t="shared" si="40"/>
        <v>112</v>
      </c>
      <c r="AB581" s="87">
        <v>0</v>
      </c>
      <c r="AC581" s="286">
        <v>0</v>
      </c>
      <c r="AD581" s="87">
        <v>0</v>
      </c>
      <c r="AE581" s="140" t="s">
        <v>74</v>
      </c>
      <c r="AF581" s="54">
        <f t="shared" si="41"/>
        <v>0</v>
      </c>
      <c r="AG581" s="87">
        <v>0</v>
      </c>
      <c r="AH581" s="87">
        <v>0</v>
      </c>
      <c r="AI581" s="140" t="s">
        <v>74</v>
      </c>
      <c r="AJ581" s="88">
        <v>0</v>
      </c>
      <c r="AK581" s="92" t="s">
        <v>74</v>
      </c>
      <c r="AL581" s="92" t="s">
        <v>74</v>
      </c>
      <c r="AM581" s="54">
        <f t="shared" si="42"/>
        <v>0</v>
      </c>
      <c r="AN581" s="54">
        <f>+K581+AC581-AH581</f>
        <v>9583000</v>
      </c>
      <c r="AO581" s="88" t="s">
        <v>66</v>
      </c>
      <c r="AP581" s="43">
        <v>9583000</v>
      </c>
      <c r="AQ581" s="88" t="s">
        <v>85</v>
      </c>
      <c r="AR581" s="87">
        <v>0</v>
      </c>
      <c r="AS581" s="96" t="s">
        <v>74</v>
      </c>
      <c r="AT581" s="282">
        <v>5000000</v>
      </c>
      <c r="AU581" s="98">
        <f t="shared" si="43"/>
        <v>4583000</v>
      </c>
      <c r="AV581" s="241">
        <f t="shared" si="44"/>
        <v>0.52175727851403531</v>
      </c>
      <c r="AW581" s="140" t="s">
        <v>74</v>
      </c>
      <c r="AX581" s="88" t="s">
        <v>86</v>
      </c>
      <c r="AY581" s="43" t="s">
        <v>4534</v>
      </c>
      <c r="AZ581" s="85" t="s">
        <v>66</v>
      </c>
      <c r="BA581" s="85" t="s">
        <v>66</v>
      </c>
    </row>
    <row r="582" spans="2:53" x14ac:dyDescent="0.25">
      <c r="B582" s="85">
        <v>2024</v>
      </c>
      <c r="C582" s="85">
        <v>891780111</v>
      </c>
      <c r="D582" s="86" t="s">
        <v>64</v>
      </c>
      <c r="E582" s="44" t="s">
        <v>4533</v>
      </c>
      <c r="F582" s="54" t="s">
        <v>4532</v>
      </c>
      <c r="G582" s="196">
        <v>0</v>
      </c>
      <c r="H582" s="88" t="s">
        <v>72</v>
      </c>
      <c r="I582" s="86" t="s">
        <v>65</v>
      </c>
      <c r="J582" s="43" t="s">
        <v>4531</v>
      </c>
      <c r="K582" s="43">
        <v>12200000</v>
      </c>
      <c r="L582" s="85" t="s">
        <v>67</v>
      </c>
      <c r="M582" s="43" t="s">
        <v>4530</v>
      </c>
      <c r="N582" s="43">
        <v>1082961721</v>
      </c>
      <c r="O582" s="91">
        <v>13</v>
      </c>
      <c r="P582" s="140">
        <v>45302</v>
      </c>
      <c r="Q582" s="87">
        <v>4518689382</v>
      </c>
      <c r="R582" s="284">
        <v>45345</v>
      </c>
      <c r="S582" s="43">
        <v>12200000</v>
      </c>
      <c r="T582" s="88" t="s">
        <v>203</v>
      </c>
      <c r="U582" s="43">
        <v>36557666</v>
      </c>
      <c r="V582" s="43" t="s">
        <v>2345</v>
      </c>
      <c r="W582" s="284">
        <v>45345</v>
      </c>
      <c r="X582" s="284">
        <v>45345</v>
      </c>
      <c r="Y582" s="94" t="s">
        <v>74</v>
      </c>
      <c r="Z582" s="138">
        <v>45457</v>
      </c>
      <c r="AA582" s="54">
        <f t="shared" si="40"/>
        <v>112</v>
      </c>
      <c r="AB582" s="87">
        <v>0</v>
      </c>
      <c r="AC582" s="286">
        <v>0</v>
      </c>
      <c r="AD582" s="87">
        <v>0</v>
      </c>
      <c r="AE582" s="140" t="s">
        <v>74</v>
      </c>
      <c r="AF582" s="54">
        <f t="shared" si="41"/>
        <v>0</v>
      </c>
      <c r="AG582" s="87">
        <v>0</v>
      </c>
      <c r="AH582" s="87">
        <v>0</v>
      </c>
      <c r="AI582" s="140" t="s">
        <v>74</v>
      </c>
      <c r="AJ582" s="88">
        <v>0</v>
      </c>
      <c r="AK582" s="92" t="s">
        <v>74</v>
      </c>
      <c r="AL582" s="92" t="s">
        <v>74</v>
      </c>
      <c r="AM582" s="54">
        <f t="shared" si="42"/>
        <v>0</v>
      </c>
      <c r="AN582" s="54">
        <f>+K582+AC582-AH582</f>
        <v>12200000</v>
      </c>
      <c r="AO582" s="88" t="s">
        <v>66</v>
      </c>
      <c r="AP582" s="43">
        <v>12200000</v>
      </c>
      <c r="AQ582" s="88" t="s">
        <v>85</v>
      </c>
      <c r="AR582" s="87">
        <v>0</v>
      </c>
      <c r="AS582" s="96" t="s">
        <v>74</v>
      </c>
      <c r="AT582" s="282">
        <v>6000000</v>
      </c>
      <c r="AU582" s="98">
        <f t="shared" si="43"/>
        <v>6200000</v>
      </c>
      <c r="AV582" s="241">
        <f t="shared" si="44"/>
        <v>0.49180327868852458</v>
      </c>
      <c r="AW582" s="140" t="s">
        <v>74</v>
      </c>
      <c r="AX582" s="88" t="s">
        <v>86</v>
      </c>
      <c r="AY582" s="43" t="s">
        <v>4529</v>
      </c>
      <c r="AZ582" s="85" t="s">
        <v>66</v>
      </c>
      <c r="BA582" s="85" t="s">
        <v>66</v>
      </c>
    </row>
    <row r="583" spans="2:53" x14ac:dyDescent="0.25">
      <c r="B583" s="85">
        <v>2024</v>
      </c>
      <c r="C583" s="85">
        <v>891780111</v>
      </c>
      <c r="D583" s="86" t="s">
        <v>64</v>
      </c>
      <c r="E583" s="44" t="s">
        <v>4528</v>
      </c>
      <c r="F583" s="54" t="s">
        <v>4527</v>
      </c>
      <c r="G583" s="196">
        <v>0</v>
      </c>
      <c r="H583" s="88" t="s">
        <v>72</v>
      </c>
      <c r="I583" s="86" t="s">
        <v>65</v>
      </c>
      <c r="J583" s="43" t="s">
        <v>4486</v>
      </c>
      <c r="K583" s="43">
        <v>8610000</v>
      </c>
      <c r="L583" s="85" t="s">
        <v>67</v>
      </c>
      <c r="M583" s="43" t="s">
        <v>4526</v>
      </c>
      <c r="N583" s="43">
        <v>1083039448</v>
      </c>
      <c r="O583" s="91">
        <v>14</v>
      </c>
      <c r="P583" s="284">
        <v>45302</v>
      </c>
      <c r="Q583" s="43">
        <v>2126349000</v>
      </c>
      <c r="R583" s="284">
        <v>45345</v>
      </c>
      <c r="S583" s="43">
        <v>8610000</v>
      </c>
      <c r="T583" s="88" t="s">
        <v>203</v>
      </c>
      <c r="U583" s="43">
        <v>85473390</v>
      </c>
      <c r="V583" s="43" t="s">
        <v>4424</v>
      </c>
      <c r="W583" s="284">
        <v>45345</v>
      </c>
      <c r="X583" s="284">
        <v>45345</v>
      </c>
      <c r="Y583" s="94" t="s">
        <v>74</v>
      </c>
      <c r="Z583" s="138">
        <v>45457</v>
      </c>
      <c r="AA583" s="54">
        <f t="shared" si="40"/>
        <v>112</v>
      </c>
      <c r="AB583" s="87">
        <v>0</v>
      </c>
      <c r="AC583" s="286">
        <v>0</v>
      </c>
      <c r="AD583" s="87">
        <v>0</v>
      </c>
      <c r="AE583" s="140" t="s">
        <v>74</v>
      </c>
      <c r="AF583" s="54">
        <f t="shared" si="41"/>
        <v>0</v>
      </c>
      <c r="AG583" s="87">
        <v>0</v>
      </c>
      <c r="AH583" s="87">
        <v>0</v>
      </c>
      <c r="AI583" s="140" t="s">
        <v>74</v>
      </c>
      <c r="AJ583" s="88">
        <v>0</v>
      </c>
      <c r="AK583" s="92" t="s">
        <v>74</v>
      </c>
      <c r="AL583" s="92" t="s">
        <v>74</v>
      </c>
      <c r="AM583" s="54">
        <f t="shared" si="42"/>
        <v>0</v>
      </c>
      <c r="AN583" s="54">
        <f>+K583+AC583-AH583</f>
        <v>8610000</v>
      </c>
      <c r="AO583" s="88" t="s">
        <v>66</v>
      </c>
      <c r="AP583" s="43">
        <v>8610000</v>
      </c>
      <c r="AQ583" s="88" t="s">
        <v>85</v>
      </c>
      <c r="AR583" s="87">
        <v>0</v>
      </c>
      <c r="AS583" s="96" t="s">
        <v>74</v>
      </c>
      <c r="AT583" s="282">
        <v>5460000</v>
      </c>
      <c r="AU583" s="98">
        <f t="shared" si="43"/>
        <v>3150000</v>
      </c>
      <c r="AV583" s="241">
        <f t="shared" si="44"/>
        <v>0.63414634146341464</v>
      </c>
      <c r="AW583" s="140" t="s">
        <v>74</v>
      </c>
      <c r="AX583" s="88" t="s">
        <v>86</v>
      </c>
      <c r="AY583" s="43" t="s">
        <v>4525</v>
      </c>
      <c r="AZ583" s="85" t="s">
        <v>66</v>
      </c>
      <c r="BA583" s="85" t="s">
        <v>66</v>
      </c>
    </row>
    <row r="584" spans="2:53" x14ac:dyDescent="0.25">
      <c r="B584" s="85">
        <v>2024</v>
      </c>
      <c r="C584" s="85">
        <v>891780111</v>
      </c>
      <c r="D584" s="86" t="s">
        <v>64</v>
      </c>
      <c r="E584" s="44" t="s">
        <v>4524</v>
      </c>
      <c r="F584" s="54" t="s">
        <v>4523</v>
      </c>
      <c r="G584" s="196">
        <v>0</v>
      </c>
      <c r="H584" s="88" t="s">
        <v>72</v>
      </c>
      <c r="I584" s="86" t="s">
        <v>65</v>
      </c>
      <c r="J584" s="43" t="s">
        <v>4522</v>
      </c>
      <c r="K584" s="43">
        <v>11610000</v>
      </c>
      <c r="L584" s="85" t="s">
        <v>67</v>
      </c>
      <c r="M584" s="43" t="s">
        <v>4521</v>
      </c>
      <c r="N584" s="43">
        <v>1083019153</v>
      </c>
      <c r="O584" s="91">
        <v>13</v>
      </c>
      <c r="P584" s="140">
        <v>45302</v>
      </c>
      <c r="Q584" s="87">
        <v>4518689382</v>
      </c>
      <c r="R584" s="284">
        <v>45345</v>
      </c>
      <c r="S584" s="43">
        <v>11610000</v>
      </c>
      <c r="T584" s="88" t="s">
        <v>203</v>
      </c>
      <c r="U584" s="43">
        <v>41947381</v>
      </c>
      <c r="V584" s="43" t="s">
        <v>4300</v>
      </c>
      <c r="W584" s="284">
        <v>45345</v>
      </c>
      <c r="X584" s="284">
        <v>45345</v>
      </c>
      <c r="Y584" s="94" t="s">
        <v>74</v>
      </c>
      <c r="Z584" s="284">
        <v>45466</v>
      </c>
      <c r="AA584" s="54">
        <f t="shared" ref="AA584:AA647" si="45">+IF(Y584="1800-01-01",Z584-X584,Z584-Y584)</f>
        <v>121</v>
      </c>
      <c r="AB584" s="87">
        <v>0</v>
      </c>
      <c r="AC584" s="286">
        <v>0</v>
      </c>
      <c r="AD584" s="87">
        <v>0</v>
      </c>
      <c r="AE584" s="140" t="s">
        <v>74</v>
      </c>
      <c r="AF584" s="54">
        <f t="shared" ref="AF584:AF647" si="46">+IF(AE584="1800-01-01",0,AE584-Z584)</f>
        <v>0</v>
      </c>
      <c r="AG584" s="87">
        <v>0</v>
      </c>
      <c r="AH584" s="87">
        <v>0</v>
      </c>
      <c r="AI584" s="140" t="s">
        <v>74</v>
      </c>
      <c r="AJ584" s="88">
        <v>0</v>
      </c>
      <c r="AK584" s="92" t="s">
        <v>74</v>
      </c>
      <c r="AL584" s="92" t="s">
        <v>74</v>
      </c>
      <c r="AM584" s="54">
        <f t="shared" ref="AM584:AM647" si="47">+IF(AK584="1800-01-01",0,AL584-AK584)</f>
        <v>0</v>
      </c>
      <c r="AN584" s="54">
        <f>+K584+AC584-AH584</f>
        <v>11610000</v>
      </c>
      <c r="AO584" s="88" t="s">
        <v>66</v>
      </c>
      <c r="AP584" s="43">
        <v>11610000</v>
      </c>
      <c r="AQ584" s="88" t="s">
        <v>85</v>
      </c>
      <c r="AR584" s="87">
        <v>0</v>
      </c>
      <c r="AS584" s="96" t="s">
        <v>74</v>
      </c>
      <c r="AT584" s="282">
        <v>2700000</v>
      </c>
      <c r="AU584" s="98">
        <f t="shared" ref="AU584:AU647" si="48">AN584-AT584</f>
        <v>8910000</v>
      </c>
      <c r="AV584" s="241">
        <f t="shared" ref="AV584:AV647" si="49">+IFERROR(AT584/AN584,"_")</f>
        <v>0.23255813953488372</v>
      </c>
      <c r="AW584" s="140" t="s">
        <v>74</v>
      </c>
      <c r="AX584" s="88" t="s">
        <v>86</v>
      </c>
      <c r="AY584" s="43" t="s">
        <v>4520</v>
      </c>
      <c r="AZ584" s="85" t="s">
        <v>66</v>
      </c>
      <c r="BA584" s="85" t="s">
        <v>66</v>
      </c>
    </row>
    <row r="585" spans="2:53" x14ac:dyDescent="0.25">
      <c r="B585" s="85">
        <v>2024</v>
      </c>
      <c r="C585" s="85">
        <v>891780111</v>
      </c>
      <c r="D585" s="86" t="s">
        <v>64</v>
      </c>
      <c r="E585" s="44" t="s">
        <v>4519</v>
      </c>
      <c r="F585" s="54" t="s">
        <v>4518</v>
      </c>
      <c r="G585" s="196">
        <v>0</v>
      </c>
      <c r="H585" s="88" t="s">
        <v>72</v>
      </c>
      <c r="I585" s="86" t="s">
        <v>65</v>
      </c>
      <c r="J585" s="43" t="s">
        <v>4517</v>
      </c>
      <c r="K585" s="43">
        <v>14850000</v>
      </c>
      <c r="L585" s="85" t="s">
        <v>67</v>
      </c>
      <c r="M585" s="43" t="s">
        <v>4516</v>
      </c>
      <c r="N585" s="43">
        <v>1082410248</v>
      </c>
      <c r="O585" s="91">
        <v>13</v>
      </c>
      <c r="P585" s="140">
        <v>45302</v>
      </c>
      <c r="Q585" s="87">
        <v>4518689382</v>
      </c>
      <c r="R585" s="284">
        <v>45345</v>
      </c>
      <c r="S585" s="43">
        <v>14850000</v>
      </c>
      <c r="T585" s="88" t="s">
        <v>203</v>
      </c>
      <c r="U585" s="43">
        <v>1192791759</v>
      </c>
      <c r="V585" s="43" t="s">
        <v>3082</v>
      </c>
      <c r="W585" s="284">
        <v>45345</v>
      </c>
      <c r="X585" s="284">
        <v>45345</v>
      </c>
      <c r="Y585" s="94" t="s">
        <v>74</v>
      </c>
      <c r="Z585" s="138">
        <v>45457</v>
      </c>
      <c r="AA585" s="54">
        <f t="shared" si="45"/>
        <v>112</v>
      </c>
      <c r="AB585" s="87">
        <v>0</v>
      </c>
      <c r="AC585" s="286">
        <v>0</v>
      </c>
      <c r="AD585" s="87">
        <v>0</v>
      </c>
      <c r="AE585" s="140" t="s">
        <v>74</v>
      </c>
      <c r="AF585" s="54">
        <f t="shared" si="46"/>
        <v>0</v>
      </c>
      <c r="AG585" s="87">
        <v>0</v>
      </c>
      <c r="AH585" s="87">
        <v>0</v>
      </c>
      <c r="AI585" s="140" t="s">
        <v>74</v>
      </c>
      <c r="AJ585" s="88">
        <v>0</v>
      </c>
      <c r="AK585" s="92" t="s">
        <v>74</v>
      </c>
      <c r="AL585" s="92" t="s">
        <v>74</v>
      </c>
      <c r="AM585" s="54">
        <f t="shared" si="47"/>
        <v>0</v>
      </c>
      <c r="AN585" s="54">
        <f>+K585+AC585-AH585</f>
        <v>14850000</v>
      </c>
      <c r="AO585" s="88" t="s">
        <v>66</v>
      </c>
      <c r="AP585" s="43">
        <v>14850000</v>
      </c>
      <c r="AQ585" s="88" t="s">
        <v>85</v>
      </c>
      <c r="AR585" s="87">
        <v>0</v>
      </c>
      <c r="AS585" s="96" t="s">
        <v>74</v>
      </c>
      <c r="AT585" s="282">
        <v>6600000</v>
      </c>
      <c r="AU585" s="98">
        <f t="shared" si="48"/>
        <v>8250000</v>
      </c>
      <c r="AV585" s="241">
        <f t="shared" si="49"/>
        <v>0.44444444444444442</v>
      </c>
      <c r="AW585" s="140" t="s">
        <v>74</v>
      </c>
      <c r="AX585" s="88" t="s">
        <v>86</v>
      </c>
      <c r="AY585" s="43" t="s">
        <v>4515</v>
      </c>
      <c r="AZ585" s="85" t="s">
        <v>66</v>
      </c>
      <c r="BA585" s="85" t="s">
        <v>66</v>
      </c>
    </row>
    <row r="586" spans="2:53" x14ac:dyDescent="0.25">
      <c r="B586" s="85">
        <v>2024</v>
      </c>
      <c r="C586" s="85">
        <v>891780111</v>
      </c>
      <c r="D586" s="86" t="s">
        <v>64</v>
      </c>
      <c r="E586" s="44" t="s">
        <v>4514</v>
      </c>
      <c r="F586" s="54" t="s">
        <v>4513</v>
      </c>
      <c r="G586" s="196">
        <v>0</v>
      </c>
      <c r="H586" s="88" t="s">
        <v>72</v>
      </c>
      <c r="I586" s="86" t="s">
        <v>65</v>
      </c>
      <c r="J586" s="43" t="s">
        <v>4410</v>
      </c>
      <c r="K586" s="43">
        <v>8190000</v>
      </c>
      <c r="L586" s="85" t="s">
        <v>67</v>
      </c>
      <c r="M586" s="43" t="s">
        <v>4512</v>
      </c>
      <c r="N586" s="43">
        <v>57433646</v>
      </c>
      <c r="O586" s="91">
        <v>14</v>
      </c>
      <c r="P586" s="284">
        <v>45302</v>
      </c>
      <c r="Q586" s="43">
        <v>2126349000</v>
      </c>
      <c r="R586" s="284">
        <v>45345</v>
      </c>
      <c r="S586" s="43">
        <v>8190000</v>
      </c>
      <c r="T586" s="88" t="s">
        <v>203</v>
      </c>
      <c r="U586" s="43">
        <v>7633817</v>
      </c>
      <c r="V586" s="43" t="s">
        <v>1660</v>
      </c>
      <c r="W586" s="284">
        <v>45345</v>
      </c>
      <c r="X586" s="284">
        <v>45345</v>
      </c>
      <c r="Y586" s="94" t="s">
        <v>74</v>
      </c>
      <c r="Z586" s="138">
        <v>45457</v>
      </c>
      <c r="AA586" s="54">
        <f t="shared" si="45"/>
        <v>112</v>
      </c>
      <c r="AB586" s="87">
        <v>0</v>
      </c>
      <c r="AC586" s="286">
        <v>0</v>
      </c>
      <c r="AD586" s="87">
        <v>0</v>
      </c>
      <c r="AE586" s="140" t="s">
        <v>74</v>
      </c>
      <c r="AF586" s="54">
        <f t="shared" si="46"/>
        <v>0</v>
      </c>
      <c r="AG586" s="87">
        <v>0</v>
      </c>
      <c r="AH586" s="87">
        <v>0</v>
      </c>
      <c r="AI586" s="140" t="s">
        <v>74</v>
      </c>
      <c r="AJ586" s="88">
        <v>0</v>
      </c>
      <c r="AK586" s="92" t="s">
        <v>74</v>
      </c>
      <c r="AL586" s="92" t="s">
        <v>74</v>
      </c>
      <c r="AM586" s="54">
        <f t="shared" si="47"/>
        <v>0</v>
      </c>
      <c r="AN586" s="54">
        <f>+K586+AC586-AH586</f>
        <v>8190000</v>
      </c>
      <c r="AO586" s="88" t="s">
        <v>66</v>
      </c>
      <c r="AP586" s="43">
        <v>8190000</v>
      </c>
      <c r="AQ586" s="88" t="s">
        <v>85</v>
      </c>
      <c r="AR586" s="87">
        <v>0</v>
      </c>
      <c r="AS586" s="96" t="s">
        <v>74</v>
      </c>
      <c r="AT586" s="282">
        <v>4200000</v>
      </c>
      <c r="AU586" s="98">
        <f t="shared" si="48"/>
        <v>3990000</v>
      </c>
      <c r="AV586" s="241">
        <f t="shared" si="49"/>
        <v>0.51282051282051277</v>
      </c>
      <c r="AW586" s="140" t="s">
        <v>74</v>
      </c>
      <c r="AX586" s="88" t="s">
        <v>86</v>
      </c>
      <c r="AY586" s="43" t="s">
        <v>4511</v>
      </c>
      <c r="AZ586" s="85" t="s">
        <v>66</v>
      </c>
      <c r="BA586" s="85" t="s">
        <v>66</v>
      </c>
    </row>
    <row r="587" spans="2:53" x14ac:dyDescent="0.25">
      <c r="B587" s="85">
        <v>2024</v>
      </c>
      <c r="C587" s="85">
        <v>891780111</v>
      </c>
      <c r="D587" s="86" t="s">
        <v>64</v>
      </c>
      <c r="E587" s="44" t="s">
        <v>4510</v>
      </c>
      <c r="F587" s="54" t="s">
        <v>4509</v>
      </c>
      <c r="G587" s="196">
        <v>0</v>
      </c>
      <c r="H587" s="88" t="s">
        <v>72</v>
      </c>
      <c r="I587" s="86" t="s">
        <v>65</v>
      </c>
      <c r="J587" s="43" t="s">
        <v>4410</v>
      </c>
      <c r="K587" s="43">
        <v>8610000</v>
      </c>
      <c r="L587" s="85" t="s">
        <v>67</v>
      </c>
      <c r="M587" s="43" t="s">
        <v>4508</v>
      </c>
      <c r="N587" s="43">
        <v>1082888690</v>
      </c>
      <c r="O587" s="91">
        <v>14</v>
      </c>
      <c r="P587" s="284">
        <v>45302</v>
      </c>
      <c r="Q587" s="43">
        <v>2126349000</v>
      </c>
      <c r="R587" s="284">
        <v>45345</v>
      </c>
      <c r="S587" s="43">
        <v>8610000</v>
      </c>
      <c r="T587" s="88" t="s">
        <v>203</v>
      </c>
      <c r="U587" s="43">
        <v>7633817</v>
      </c>
      <c r="V587" s="43" t="s">
        <v>1660</v>
      </c>
      <c r="W587" s="284">
        <v>45345</v>
      </c>
      <c r="X587" s="284">
        <v>45345</v>
      </c>
      <c r="Y587" s="94" t="s">
        <v>74</v>
      </c>
      <c r="Z587" s="138">
        <v>45457</v>
      </c>
      <c r="AA587" s="54">
        <f t="shared" si="45"/>
        <v>112</v>
      </c>
      <c r="AB587" s="87">
        <v>0</v>
      </c>
      <c r="AC587" s="286">
        <v>0</v>
      </c>
      <c r="AD587" s="87">
        <v>0</v>
      </c>
      <c r="AE587" s="140" t="s">
        <v>74</v>
      </c>
      <c r="AF587" s="54">
        <f t="shared" si="46"/>
        <v>0</v>
      </c>
      <c r="AG587" s="87">
        <v>0</v>
      </c>
      <c r="AH587" s="87">
        <v>0</v>
      </c>
      <c r="AI587" s="140" t="s">
        <v>74</v>
      </c>
      <c r="AJ587" s="88">
        <v>0</v>
      </c>
      <c r="AK587" s="92" t="s">
        <v>74</v>
      </c>
      <c r="AL587" s="92" t="s">
        <v>74</v>
      </c>
      <c r="AM587" s="54">
        <f t="shared" si="47"/>
        <v>0</v>
      </c>
      <c r="AN587" s="54">
        <f>+K587+AC587-AH587</f>
        <v>8610000</v>
      </c>
      <c r="AO587" s="88" t="s">
        <v>66</v>
      </c>
      <c r="AP587" s="43">
        <v>8610000</v>
      </c>
      <c r="AQ587" s="88" t="s">
        <v>85</v>
      </c>
      <c r="AR587" s="87">
        <v>0</v>
      </c>
      <c r="AS587" s="96" t="s">
        <v>74</v>
      </c>
      <c r="AT587" s="282">
        <v>4200000</v>
      </c>
      <c r="AU587" s="98">
        <f t="shared" si="48"/>
        <v>4410000</v>
      </c>
      <c r="AV587" s="241">
        <f t="shared" si="49"/>
        <v>0.48780487804878048</v>
      </c>
      <c r="AW587" s="140" t="s">
        <v>74</v>
      </c>
      <c r="AX587" s="88" t="s">
        <v>86</v>
      </c>
      <c r="AY587" s="43" t="s">
        <v>4507</v>
      </c>
      <c r="AZ587" s="85" t="s">
        <v>66</v>
      </c>
      <c r="BA587" s="85" t="s">
        <v>66</v>
      </c>
    </row>
    <row r="588" spans="2:53" x14ac:dyDescent="0.25">
      <c r="B588" s="85">
        <v>2024</v>
      </c>
      <c r="C588" s="85">
        <v>891780111</v>
      </c>
      <c r="D588" s="86" t="s">
        <v>64</v>
      </c>
      <c r="E588" s="44" t="s">
        <v>4506</v>
      </c>
      <c r="F588" s="54" t="s">
        <v>4505</v>
      </c>
      <c r="G588" s="196">
        <v>0</v>
      </c>
      <c r="H588" s="88" t="s">
        <v>72</v>
      </c>
      <c r="I588" s="86" t="s">
        <v>65</v>
      </c>
      <c r="J588" s="43" t="s">
        <v>4410</v>
      </c>
      <c r="K588" s="43">
        <v>8610000</v>
      </c>
      <c r="L588" s="85" t="s">
        <v>67</v>
      </c>
      <c r="M588" s="43" t="s">
        <v>4504</v>
      </c>
      <c r="N588" s="43">
        <v>1004347619</v>
      </c>
      <c r="O588" s="91">
        <v>14</v>
      </c>
      <c r="P588" s="284">
        <v>45302</v>
      </c>
      <c r="Q588" s="43">
        <v>2126349000</v>
      </c>
      <c r="R588" s="284">
        <v>45345</v>
      </c>
      <c r="S588" s="43">
        <v>8610000</v>
      </c>
      <c r="T588" s="88" t="s">
        <v>203</v>
      </c>
      <c r="U588" s="43">
        <v>7633817</v>
      </c>
      <c r="V588" s="43" t="s">
        <v>1660</v>
      </c>
      <c r="W588" s="284">
        <v>45345</v>
      </c>
      <c r="X588" s="284">
        <v>45345</v>
      </c>
      <c r="Y588" s="94" t="s">
        <v>74</v>
      </c>
      <c r="Z588" s="138">
        <v>45457</v>
      </c>
      <c r="AA588" s="54">
        <f t="shared" si="45"/>
        <v>112</v>
      </c>
      <c r="AB588" s="87">
        <v>0</v>
      </c>
      <c r="AC588" s="286">
        <v>0</v>
      </c>
      <c r="AD588" s="87">
        <v>0</v>
      </c>
      <c r="AE588" s="140" t="s">
        <v>74</v>
      </c>
      <c r="AF588" s="54">
        <f t="shared" si="46"/>
        <v>0</v>
      </c>
      <c r="AG588" s="87">
        <v>0</v>
      </c>
      <c r="AH588" s="87">
        <v>0</v>
      </c>
      <c r="AI588" s="140" t="s">
        <v>74</v>
      </c>
      <c r="AJ588" s="88">
        <v>0</v>
      </c>
      <c r="AK588" s="92" t="s">
        <v>74</v>
      </c>
      <c r="AL588" s="92" t="s">
        <v>74</v>
      </c>
      <c r="AM588" s="54">
        <f t="shared" si="47"/>
        <v>0</v>
      </c>
      <c r="AN588" s="54">
        <f>+K588+AC588-AH588</f>
        <v>8610000</v>
      </c>
      <c r="AO588" s="88" t="s">
        <v>66</v>
      </c>
      <c r="AP588" s="43">
        <v>8610000</v>
      </c>
      <c r="AQ588" s="88" t="s">
        <v>85</v>
      </c>
      <c r="AR588" s="87">
        <v>0</v>
      </c>
      <c r="AS588" s="96" t="s">
        <v>74</v>
      </c>
      <c r="AT588" s="282">
        <v>4200000</v>
      </c>
      <c r="AU588" s="98">
        <f t="shared" si="48"/>
        <v>4410000</v>
      </c>
      <c r="AV588" s="241">
        <f t="shared" si="49"/>
        <v>0.48780487804878048</v>
      </c>
      <c r="AW588" s="140" t="s">
        <v>74</v>
      </c>
      <c r="AX588" s="88" t="s">
        <v>86</v>
      </c>
      <c r="AY588" s="43" t="s">
        <v>4503</v>
      </c>
      <c r="AZ588" s="85" t="s">
        <v>66</v>
      </c>
      <c r="BA588" s="85" t="s">
        <v>66</v>
      </c>
    </row>
    <row r="589" spans="2:53" x14ac:dyDescent="0.25">
      <c r="B589" s="85">
        <v>2024</v>
      </c>
      <c r="C589" s="85">
        <v>891780111</v>
      </c>
      <c r="D589" s="86" t="s">
        <v>64</v>
      </c>
      <c r="E589" s="44" t="s">
        <v>4502</v>
      </c>
      <c r="F589" s="54" t="s">
        <v>4501</v>
      </c>
      <c r="G589" s="196">
        <v>0</v>
      </c>
      <c r="H589" s="88" t="s">
        <v>72</v>
      </c>
      <c r="I589" s="86" t="s">
        <v>65</v>
      </c>
      <c r="J589" s="43" t="s">
        <v>4410</v>
      </c>
      <c r="K589" s="43">
        <v>8610000</v>
      </c>
      <c r="L589" s="85" t="s">
        <v>67</v>
      </c>
      <c r="M589" s="43" t="s">
        <v>4500</v>
      </c>
      <c r="N589" s="43">
        <v>36532658</v>
      </c>
      <c r="O589" s="91">
        <v>14</v>
      </c>
      <c r="P589" s="284">
        <v>45302</v>
      </c>
      <c r="Q589" s="43">
        <v>2126349000</v>
      </c>
      <c r="R589" s="284">
        <v>45345</v>
      </c>
      <c r="S589" s="43">
        <v>8610000</v>
      </c>
      <c r="T589" s="88" t="s">
        <v>203</v>
      </c>
      <c r="U589" s="43">
        <v>7633817</v>
      </c>
      <c r="V589" s="43" t="s">
        <v>1660</v>
      </c>
      <c r="W589" s="284">
        <v>45345</v>
      </c>
      <c r="X589" s="284">
        <v>45345</v>
      </c>
      <c r="Y589" s="94" t="s">
        <v>74</v>
      </c>
      <c r="Z589" s="138">
        <v>45457</v>
      </c>
      <c r="AA589" s="54">
        <f t="shared" si="45"/>
        <v>112</v>
      </c>
      <c r="AB589" s="87">
        <v>0</v>
      </c>
      <c r="AC589" s="286">
        <v>0</v>
      </c>
      <c r="AD589" s="87">
        <v>0</v>
      </c>
      <c r="AE589" s="140" t="s">
        <v>74</v>
      </c>
      <c r="AF589" s="54">
        <f t="shared" si="46"/>
        <v>0</v>
      </c>
      <c r="AG589" s="87">
        <v>0</v>
      </c>
      <c r="AH589" s="87">
        <v>0</v>
      </c>
      <c r="AI589" s="140" t="s">
        <v>74</v>
      </c>
      <c r="AJ589" s="88">
        <v>0</v>
      </c>
      <c r="AK589" s="92" t="s">
        <v>74</v>
      </c>
      <c r="AL589" s="92" t="s">
        <v>74</v>
      </c>
      <c r="AM589" s="54">
        <f t="shared" si="47"/>
        <v>0</v>
      </c>
      <c r="AN589" s="54">
        <f>+K589+AC589-AH589</f>
        <v>8610000</v>
      </c>
      <c r="AO589" s="88" t="s">
        <v>66</v>
      </c>
      <c r="AP589" s="43">
        <v>8610000</v>
      </c>
      <c r="AQ589" s="88" t="s">
        <v>85</v>
      </c>
      <c r="AR589" s="87">
        <v>0</v>
      </c>
      <c r="AS589" s="96" t="s">
        <v>74</v>
      </c>
      <c r="AT589" s="282">
        <v>4200000</v>
      </c>
      <c r="AU589" s="98">
        <f t="shared" si="48"/>
        <v>4410000</v>
      </c>
      <c r="AV589" s="241">
        <f t="shared" si="49"/>
        <v>0.48780487804878048</v>
      </c>
      <c r="AW589" s="140" t="s">
        <v>74</v>
      </c>
      <c r="AX589" s="88" t="s">
        <v>86</v>
      </c>
      <c r="AY589" s="43" t="s">
        <v>4499</v>
      </c>
      <c r="AZ589" s="85" t="s">
        <v>66</v>
      </c>
      <c r="BA589" s="85" t="s">
        <v>66</v>
      </c>
    </row>
    <row r="590" spans="2:53" x14ac:dyDescent="0.25">
      <c r="B590" s="85">
        <v>2024</v>
      </c>
      <c r="C590" s="85">
        <v>891780111</v>
      </c>
      <c r="D590" s="86" t="s">
        <v>64</v>
      </c>
      <c r="E590" s="44" t="s">
        <v>4498</v>
      </c>
      <c r="F590" s="54" t="s">
        <v>4497</v>
      </c>
      <c r="G590" s="196">
        <v>0</v>
      </c>
      <c r="H590" s="88" t="s">
        <v>72</v>
      </c>
      <c r="I590" s="86" t="s">
        <v>65</v>
      </c>
      <c r="J590" s="43" t="s">
        <v>4496</v>
      </c>
      <c r="K590" s="43">
        <v>8610000</v>
      </c>
      <c r="L590" s="85" t="s">
        <v>67</v>
      </c>
      <c r="M590" s="43" t="s">
        <v>4495</v>
      </c>
      <c r="N590" s="43">
        <v>1082889446</v>
      </c>
      <c r="O590" s="91">
        <v>14</v>
      </c>
      <c r="P590" s="284">
        <v>45302</v>
      </c>
      <c r="Q590" s="43">
        <v>2126349000</v>
      </c>
      <c r="R590" s="284">
        <v>45345</v>
      </c>
      <c r="S590" s="43">
        <v>8610000</v>
      </c>
      <c r="T590" s="88" t="s">
        <v>203</v>
      </c>
      <c r="U590" s="43">
        <v>85473390</v>
      </c>
      <c r="V590" s="43" t="s">
        <v>4424</v>
      </c>
      <c r="W590" s="284">
        <v>45345</v>
      </c>
      <c r="X590" s="284">
        <v>45345</v>
      </c>
      <c r="Y590" s="94" t="s">
        <v>74</v>
      </c>
      <c r="Z590" s="138">
        <v>45457</v>
      </c>
      <c r="AA590" s="54">
        <f t="shared" si="45"/>
        <v>112</v>
      </c>
      <c r="AB590" s="87">
        <v>0</v>
      </c>
      <c r="AC590" s="286">
        <v>0</v>
      </c>
      <c r="AD590" s="87">
        <v>0</v>
      </c>
      <c r="AE590" s="140" t="s">
        <v>74</v>
      </c>
      <c r="AF590" s="54">
        <f t="shared" si="46"/>
        <v>0</v>
      </c>
      <c r="AG590" s="87">
        <v>0</v>
      </c>
      <c r="AH590" s="87">
        <v>0</v>
      </c>
      <c r="AI590" s="140" t="s">
        <v>74</v>
      </c>
      <c r="AJ590" s="88">
        <v>0</v>
      </c>
      <c r="AK590" s="92" t="s">
        <v>74</v>
      </c>
      <c r="AL590" s="92" t="s">
        <v>74</v>
      </c>
      <c r="AM590" s="54">
        <f t="shared" si="47"/>
        <v>0</v>
      </c>
      <c r="AN590" s="54">
        <f>+K590+AC590-AH590</f>
        <v>8610000</v>
      </c>
      <c r="AO590" s="88" t="s">
        <v>66</v>
      </c>
      <c r="AP590" s="43">
        <v>8610000</v>
      </c>
      <c r="AQ590" s="88" t="s">
        <v>85</v>
      </c>
      <c r="AR590" s="87">
        <v>0</v>
      </c>
      <c r="AS590" s="96" t="s">
        <v>74</v>
      </c>
      <c r="AT590" s="282">
        <v>4200000</v>
      </c>
      <c r="AU590" s="98">
        <f t="shared" si="48"/>
        <v>4410000</v>
      </c>
      <c r="AV590" s="241">
        <f t="shared" si="49"/>
        <v>0.48780487804878048</v>
      </c>
      <c r="AW590" s="140" t="s">
        <v>74</v>
      </c>
      <c r="AX590" s="88" t="s">
        <v>86</v>
      </c>
      <c r="AY590" s="43" t="s">
        <v>4494</v>
      </c>
      <c r="AZ590" s="85" t="s">
        <v>66</v>
      </c>
      <c r="BA590" s="85" t="s">
        <v>66</v>
      </c>
    </row>
    <row r="591" spans="2:53" x14ac:dyDescent="0.25">
      <c r="B591" s="85">
        <v>2024</v>
      </c>
      <c r="C591" s="85">
        <v>891780111</v>
      </c>
      <c r="D591" s="86" t="s">
        <v>64</v>
      </c>
      <c r="E591" s="44" t="s">
        <v>4493</v>
      </c>
      <c r="F591" s="54" t="s">
        <v>4492</v>
      </c>
      <c r="G591" s="196">
        <v>0</v>
      </c>
      <c r="H591" s="88" t="s">
        <v>72</v>
      </c>
      <c r="I591" s="86" t="s">
        <v>65</v>
      </c>
      <c r="J591" s="43" t="s">
        <v>4491</v>
      </c>
      <c r="K591" s="43">
        <v>8610000</v>
      </c>
      <c r="L591" s="85" t="s">
        <v>67</v>
      </c>
      <c r="M591" s="43" t="s">
        <v>4490</v>
      </c>
      <c r="N591" s="43">
        <v>1082965670</v>
      </c>
      <c r="O591" s="91">
        <v>14</v>
      </c>
      <c r="P591" s="284">
        <v>45302</v>
      </c>
      <c r="Q591" s="43">
        <v>2126349000</v>
      </c>
      <c r="R591" s="284">
        <v>45345</v>
      </c>
      <c r="S591" s="43">
        <v>8610000</v>
      </c>
      <c r="T591" s="88" t="s">
        <v>203</v>
      </c>
      <c r="U591" s="43">
        <v>85473390</v>
      </c>
      <c r="V591" s="43" t="s">
        <v>4424</v>
      </c>
      <c r="W591" s="284">
        <v>45345</v>
      </c>
      <c r="X591" s="284">
        <v>45345</v>
      </c>
      <c r="Y591" s="94" t="s">
        <v>74</v>
      </c>
      <c r="Z591" s="138">
        <v>45457</v>
      </c>
      <c r="AA591" s="54">
        <f t="shared" si="45"/>
        <v>112</v>
      </c>
      <c r="AB591" s="87">
        <v>0</v>
      </c>
      <c r="AC591" s="286">
        <v>0</v>
      </c>
      <c r="AD591" s="87">
        <v>0</v>
      </c>
      <c r="AE591" s="140" t="s">
        <v>74</v>
      </c>
      <c r="AF591" s="54">
        <f t="shared" si="46"/>
        <v>0</v>
      </c>
      <c r="AG591" s="87">
        <v>0</v>
      </c>
      <c r="AH591" s="87">
        <v>0</v>
      </c>
      <c r="AI591" s="140" t="s">
        <v>74</v>
      </c>
      <c r="AJ591" s="88">
        <v>0</v>
      </c>
      <c r="AK591" s="92" t="s">
        <v>74</v>
      </c>
      <c r="AL591" s="92" t="s">
        <v>74</v>
      </c>
      <c r="AM591" s="54">
        <f t="shared" si="47"/>
        <v>0</v>
      </c>
      <c r="AN591" s="54">
        <f>+K591+AC591-AH591</f>
        <v>8610000</v>
      </c>
      <c r="AO591" s="88" t="s">
        <v>66</v>
      </c>
      <c r="AP591" s="43">
        <v>8610000</v>
      </c>
      <c r="AQ591" s="88" t="s">
        <v>85</v>
      </c>
      <c r="AR591" s="87">
        <v>0</v>
      </c>
      <c r="AS591" s="96" t="s">
        <v>74</v>
      </c>
      <c r="AT591" s="282">
        <v>4200000</v>
      </c>
      <c r="AU591" s="98">
        <f t="shared" si="48"/>
        <v>4410000</v>
      </c>
      <c r="AV591" s="241">
        <f t="shared" si="49"/>
        <v>0.48780487804878048</v>
      </c>
      <c r="AW591" s="140" t="s">
        <v>74</v>
      </c>
      <c r="AX591" s="88" t="s">
        <v>86</v>
      </c>
      <c r="AY591" s="43" t="s">
        <v>4489</v>
      </c>
      <c r="AZ591" s="85" t="s">
        <v>66</v>
      </c>
      <c r="BA591" s="85" t="s">
        <v>66</v>
      </c>
    </row>
    <row r="592" spans="2:53" x14ac:dyDescent="0.25">
      <c r="B592" s="85">
        <v>2024</v>
      </c>
      <c r="C592" s="85">
        <v>891780111</v>
      </c>
      <c r="D592" s="86" t="s">
        <v>64</v>
      </c>
      <c r="E592" s="44" t="s">
        <v>4488</v>
      </c>
      <c r="F592" s="54" t="s">
        <v>4487</v>
      </c>
      <c r="G592" s="196">
        <v>0</v>
      </c>
      <c r="H592" s="88" t="s">
        <v>72</v>
      </c>
      <c r="I592" s="86" t="s">
        <v>65</v>
      </c>
      <c r="J592" s="43" t="s">
        <v>4486</v>
      </c>
      <c r="K592" s="43">
        <v>8610000</v>
      </c>
      <c r="L592" s="85" t="s">
        <v>67</v>
      </c>
      <c r="M592" s="43" t="s">
        <v>4485</v>
      </c>
      <c r="N592" s="43">
        <v>1065647873</v>
      </c>
      <c r="O592" s="91">
        <v>14</v>
      </c>
      <c r="P592" s="284">
        <v>45302</v>
      </c>
      <c r="Q592" s="43">
        <v>2126349000</v>
      </c>
      <c r="R592" s="284">
        <v>45345</v>
      </c>
      <c r="S592" s="43">
        <v>8610000</v>
      </c>
      <c r="T592" s="88" t="s">
        <v>203</v>
      </c>
      <c r="U592" s="43">
        <v>85473390</v>
      </c>
      <c r="V592" s="43" t="s">
        <v>4424</v>
      </c>
      <c r="W592" s="284">
        <v>45345</v>
      </c>
      <c r="X592" s="284">
        <v>45345</v>
      </c>
      <c r="Y592" s="94" t="s">
        <v>74</v>
      </c>
      <c r="Z592" s="138">
        <v>45457</v>
      </c>
      <c r="AA592" s="54">
        <f t="shared" si="45"/>
        <v>112</v>
      </c>
      <c r="AB592" s="87">
        <v>0</v>
      </c>
      <c r="AC592" s="286">
        <v>0</v>
      </c>
      <c r="AD592" s="87">
        <v>0</v>
      </c>
      <c r="AE592" s="140" t="s">
        <v>74</v>
      </c>
      <c r="AF592" s="54">
        <f t="shared" si="46"/>
        <v>0</v>
      </c>
      <c r="AG592" s="87">
        <v>0</v>
      </c>
      <c r="AH592" s="87">
        <v>0</v>
      </c>
      <c r="AI592" s="140" t="s">
        <v>74</v>
      </c>
      <c r="AJ592" s="88">
        <v>0</v>
      </c>
      <c r="AK592" s="92" t="s">
        <v>74</v>
      </c>
      <c r="AL592" s="92" t="s">
        <v>74</v>
      </c>
      <c r="AM592" s="54">
        <f t="shared" si="47"/>
        <v>0</v>
      </c>
      <c r="AN592" s="54">
        <f>+K592+AC592-AH592</f>
        <v>8610000</v>
      </c>
      <c r="AO592" s="88" t="s">
        <v>66</v>
      </c>
      <c r="AP592" s="43">
        <v>8610000</v>
      </c>
      <c r="AQ592" s="88" t="s">
        <v>85</v>
      </c>
      <c r="AR592" s="87">
        <v>0</v>
      </c>
      <c r="AS592" s="96" t="s">
        <v>74</v>
      </c>
      <c r="AT592" s="282">
        <v>4200000</v>
      </c>
      <c r="AU592" s="98">
        <f t="shared" si="48"/>
        <v>4410000</v>
      </c>
      <c r="AV592" s="241">
        <f t="shared" si="49"/>
        <v>0.48780487804878048</v>
      </c>
      <c r="AW592" s="140" t="s">
        <v>74</v>
      </c>
      <c r="AX592" s="88" t="s">
        <v>86</v>
      </c>
      <c r="AY592" s="43" t="s">
        <v>4484</v>
      </c>
      <c r="AZ592" s="85" t="s">
        <v>66</v>
      </c>
      <c r="BA592" s="85" t="s">
        <v>66</v>
      </c>
    </row>
    <row r="593" spans="2:53" x14ac:dyDescent="0.25">
      <c r="B593" s="85">
        <v>2024</v>
      </c>
      <c r="C593" s="85">
        <v>891780111</v>
      </c>
      <c r="D593" s="86" t="s">
        <v>64</v>
      </c>
      <c r="E593" s="44" t="s">
        <v>4483</v>
      </c>
      <c r="F593" s="54" t="s">
        <v>4482</v>
      </c>
      <c r="G593" s="196">
        <v>0</v>
      </c>
      <c r="H593" s="88" t="s">
        <v>72</v>
      </c>
      <c r="I593" s="86" t="s">
        <v>65</v>
      </c>
      <c r="J593" s="43" t="s">
        <v>4481</v>
      </c>
      <c r="K593" s="43">
        <v>11700000</v>
      </c>
      <c r="L593" s="85" t="s">
        <v>67</v>
      </c>
      <c r="M593" s="43" t="s">
        <v>4480</v>
      </c>
      <c r="N593" s="43">
        <v>1082982732</v>
      </c>
      <c r="O593" s="91">
        <v>13</v>
      </c>
      <c r="P593" s="140">
        <v>45302</v>
      </c>
      <c r="Q593" s="87">
        <v>4518689382</v>
      </c>
      <c r="R593" s="284">
        <v>45345</v>
      </c>
      <c r="S593" s="43">
        <v>11700000</v>
      </c>
      <c r="T593" s="88" t="s">
        <v>203</v>
      </c>
      <c r="U593" s="43">
        <v>57461216</v>
      </c>
      <c r="V593" s="43" t="s">
        <v>1733</v>
      </c>
      <c r="W593" s="284">
        <v>45345</v>
      </c>
      <c r="X593" s="284">
        <v>45345</v>
      </c>
      <c r="Y593" s="94" t="s">
        <v>74</v>
      </c>
      <c r="Z593" s="138">
        <v>45457</v>
      </c>
      <c r="AA593" s="54">
        <f t="shared" si="45"/>
        <v>112</v>
      </c>
      <c r="AB593" s="87">
        <v>0</v>
      </c>
      <c r="AC593" s="286">
        <v>0</v>
      </c>
      <c r="AD593" s="87">
        <v>0</v>
      </c>
      <c r="AE593" s="140" t="s">
        <v>74</v>
      </c>
      <c r="AF593" s="54">
        <f t="shared" si="46"/>
        <v>0</v>
      </c>
      <c r="AG593" s="87">
        <v>0</v>
      </c>
      <c r="AH593" s="87">
        <v>0</v>
      </c>
      <c r="AI593" s="140" t="s">
        <v>74</v>
      </c>
      <c r="AJ593" s="88">
        <v>0</v>
      </c>
      <c r="AK593" s="92" t="s">
        <v>74</v>
      </c>
      <c r="AL593" s="92" t="s">
        <v>74</v>
      </c>
      <c r="AM593" s="54">
        <f t="shared" si="47"/>
        <v>0</v>
      </c>
      <c r="AN593" s="54">
        <f>+K593+AC593-AH593</f>
        <v>11700000</v>
      </c>
      <c r="AO593" s="88" t="s">
        <v>66</v>
      </c>
      <c r="AP593" s="43">
        <v>11700000</v>
      </c>
      <c r="AQ593" s="88" t="s">
        <v>85</v>
      </c>
      <c r="AR593" s="87">
        <v>0</v>
      </c>
      <c r="AS593" s="96" t="s">
        <v>74</v>
      </c>
      <c r="AT593" s="282">
        <v>6000000</v>
      </c>
      <c r="AU593" s="98">
        <f t="shared" si="48"/>
        <v>5700000</v>
      </c>
      <c r="AV593" s="241">
        <f t="shared" si="49"/>
        <v>0.51282051282051277</v>
      </c>
      <c r="AW593" s="140" t="s">
        <v>74</v>
      </c>
      <c r="AX593" s="88" t="s">
        <v>86</v>
      </c>
      <c r="AY593" s="43" t="s">
        <v>4479</v>
      </c>
      <c r="AZ593" s="85" t="s">
        <v>66</v>
      </c>
      <c r="BA593" s="85" t="s">
        <v>66</v>
      </c>
    </row>
    <row r="594" spans="2:53" x14ac:dyDescent="0.25">
      <c r="B594" s="85">
        <v>2024</v>
      </c>
      <c r="C594" s="85">
        <v>891780111</v>
      </c>
      <c r="D594" s="86" t="s">
        <v>64</v>
      </c>
      <c r="E594" s="44" t="s">
        <v>4478</v>
      </c>
      <c r="F594" s="54" t="s">
        <v>4477</v>
      </c>
      <c r="G594" s="196">
        <v>0</v>
      </c>
      <c r="H594" s="88" t="s">
        <v>72</v>
      </c>
      <c r="I594" s="86" t="s">
        <v>65</v>
      </c>
      <c r="J594" s="43" t="s">
        <v>4476</v>
      </c>
      <c r="K594" s="43">
        <v>10167000</v>
      </c>
      <c r="L594" s="85" t="s">
        <v>67</v>
      </c>
      <c r="M594" s="43" t="s">
        <v>4475</v>
      </c>
      <c r="N594" s="43">
        <v>85477304</v>
      </c>
      <c r="O594" s="91">
        <v>13</v>
      </c>
      <c r="P594" s="140">
        <v>45302</v>
      </c>
      <c r="Q594" s="87">
        <v>4518689382</v>
      </c>
      <c r="R594" s="284">
        <v>45345</v>
      </c>
      <c r="S594" s="43">
        <v>10167000</v>
      </c>
      <c r="T594" s="88" t="s">
        <v>203</v>
      </c>
      <c r="U594" s="43">
        <v>36557666</v>
      </c>
      <c r="V594" s="43" t="s">
        <v>2345</v>
      </c>
      <c r="W594" s="284">
        <v>45345</v>
      </c>
      <c r="X594" s="284">
        <v>45345</v>
      </c>
      <c r="Y594" s="94" t="s">
        <v>74</v>
      </c>
      <c r="Z594" s="138">
        <v>45457</v>
      </c>
      <c r="AA594" s="54">
        <f t="shared" si="45"/>
        <v>112</v>
      </c>
      <c r="AB594" s="87">
        <v>0</v>
      </c>
      <c r="AC594" s="286">
        <v>0</v>
      </c>
      <c r="AD594" s="87">
        <v>0</v>
      </c>
      <c r="AE594" s="140" t="s">
        <v>74</v>
      </c>
      <c r="AF594" s="54">
        <f t="shared" si="46"/>
        <v>0</v>
      </c>
      <c r="AG594" s="87">
        <v>0</v>
      </c>
      <c r="AH594" s="87">
        <v>0</v>
      </c>
      <c r="AI594" s="140" t="s">
        <v>74</v>
      </c>
      <c r="AJ594" s="88">
        <v>0</v>
      </c>
      <c r="AK594" s="92" t="s">
        <v>74</v>
      </c>
      <c r="AL594" s="92" t="s">
        <v>74</v>
      </c>
      <c r="AM594" s="54">
        <f t="shared" si="47"/>
        <v>0</v>
      </c>
      <c r="AN594" s="54">
        <f>+K594+AC594-AH594</f>
        <v>10167000</v>
      </c>
      <c r="AO594" s="88" t="s">
        <v>66</v>
      </c>
      <c r="AP594" s="43">
        <v>10167000</v>
      </c>
      <c r="AQ594" s="88" t="s">
        <v>85</v>
      </c>
      <c r="AR594" s="87">
        <v>0</v>
      </c>
      <c r="AS594" s="96" t="s">
        <v>74</v>
      </c>
      <c r="AT594" s="282">
        <v>5000000</v>
      </c>
      <c r="AU594" s="98">
        <f t="shared" si="48"/>
        <v>5167000</v>
      </c>
      <c r="AV594" s="241">
        <f t="shared" si="49"/>
        <v>0.49178715451952393</v>
      </c>
      <c r="AW594" s="140" t="s">
        <v>74</v>
      </c>
      <c r="AX594" s="88" t="s">
        <v>86</v>
      </c>
      <c r="AY594" s="43" t="s">
        <v>4474</v>
      </c>
      <c r="AZ594" s="85" t="s">
        <v>66</v>
      </c>
      <c r="BA594" s="85" t="s">
        <v>66</v>
      </c>
    </row>
    <row r="595" spans="2:53" x14ac:dyDescent="0.25">
      <c r="B595" s="85">
        <v>2024</v>
      </c>
      <c r="C595" s="85">
        <v>891780111</v>
      </c>
      <c r="D595" s="86" t="s">
        <v>64</v>
      </c>
      <c r="E595" s="44" t="s">
        <v>4473</v>
      </c>
      <c r="F595" s="54" t="s">
        <v>4472</v>
      </c>
      <c r="G595" s="196">
        <v>0</v>
      </c>
      <c r="H595" s="88" t="s">
        <v>72</v>
      </c>
      <c r="I595" s="86" t="s">
        <v>65</v>
      </c>
      <c r="J595" s="43" t="s">
        <v>4471</v>
      </c>
      <c r="K595" s="43">
        <v>12000000</v>
      </c>
      <c r="L595" s="85" t="s">
        <v>67</v>
      </c>
      <c r="M595" s="43" t="s">
        <v>4470</v>
      </c>
      <c r="N595" s="43">
        <v>1083008431</v>
      </c>
      <c r="O595" s="91">
        <v>13</v>
      </c>
      <c r="P595" s="140">
        <v>45302</v>
      </c>
      <c r="Q595" s="87">
        <v>4518689382</v>
      </c>
      <c r="R595" s="284">
        <v>45345</v>
      </c>
      <c r="S595" s="43">
        <v>12000000</v>
      </c>
      <c r="T595" s="88" t="s">
        <v>203</v>
      </c>
      <c r="U595" s="43">
        <v>36557666</v>
      </c>
      <c r="V595" s="43" t="s">
        <v>2345</v>
      </c>
      <c r="W595" s="284">
        <v>45345</v>
      </c>
      <c r="X595" s="284">
        <v>45345</v>
      </c>
      <c r="Y595" s="94" t="s">
        <v>74</v>
      </c>
      <c r="Z595" s="138">
        <v>45457</v>
      </c>
      <c r="AA595" s="54">
        <f t="shared" si="45"/>
        <v>112</v>
      </c>
      <c r="AB595" s="87">
        <v>0</v>
      </c>
      <c r="AC595" s="286">
        <v>0</v>
      </c>
      <c r="AD595" s="87">
        <v>0</v>
      </c>
      <c r="AE595" s="140" t="s">
        <v>74</v>
      </c>
      <c r="AF595" s="54">
        <f t="shared" si="46"/>
        <v>0</v>
      </c>
      <c r="AG595" s="87">
        <v>0</v>
      </c>
      <c r="AH595" s="87">
        <v>0</v>
      </c>
      <c r="AI595" s="140" t="s">
        <v>74</v>
      </c>
      <c r="AJ595" s="88">
        <v>0</v>
      </c>
      <c r="AK595" s="92" t="s">
        <v>74</v>
      </c>
      <c r="AL595" s="92" t="s">
        <v>74</v>
      </c>
      <c r="AM595" s="54">
        <f t="shared" si="47"/>
        <v>0</v>
      </c>
      <c r="AN595" s="54">
        <f>+K595+AC595-AH595</f>
        <v>12000000</v>
      </c>
      <c r="AO595" s="88" t="s">
        <v>66</v>
      </c>
      <c r="AP595" s="43">
        <v>12000000</v>
      </c>
      <c r="AQ595" s="88" t="s">
        <v>85</v>
      </c>
      <c r="AR595" s="87">
        <v>0</v>
      </c>
      <c r="AS595" s="96" t="s">
        <v>74</v>
      </c>
      <c r="AT595" s="282">
        <v>6000000</v>
      </c>
      <c r="AU595" s="98">
        <f t="shared" si="48"/>
        <v>6000000</v>
      </c>
      <c r="AV595" s="241">
        <f t="shared" si="49"/>
        <v>0.5</v>
      </c>
      <c r="AW595" s="140" t="s">
        <v>74</v>
      </c>
      <c r="AX595" s="88" t="s">
        <v>86</v>
      </c>
      <c r="AY595" s="43" t="s">
        <v>4469</v>
      </c>
      <c r="AZ595" s="85" t="s">
        <v>66</v>
      </c>
      <c r="BA595" s="85" t="s">
        <v>66</v>
      </c>
    </row>
    <row r="596" spans="2:53" x14ac:dyDescent="0.25">
      <c r="B596" s="85">
        <v>2024</v>
      </c>
      <c r="C596" s="85">
        <v>891780111</v>
      </c>
      <c r="D596" s="86" t="s">
        <v>64</v>
      </c>
      <c r="E596" s="44" t="s">
        <v>4468</v>
      </c>
      <c r="F596" s="54" t="s">
        <v>4467</v>
      </c>
      <c r="G596" s="196">
        <v>0</v>
      </c>
      <c r="H596" s="88" t="s">
        <v>72</v>
      </c>
      <c r="I596" s="86" t="s">
        <v>65</v>
      </c>
      <c r="J596" s="43" t="s">
        <v>4466</v>
      </c>
      <c r="K596" s="43">
        <v>12000000</v>
      </c>
      <c r="L596" s="85" t="s">
        <v>67</v>
      </c>
      <c r="M596" s="43" t="s">
        <v>4465</v>
      </c>
      <c r="N596" s="43">
        <v>1095701829</v>
      </c>
      <c r="O596" s="91">
        <v>13</v>
      </c>
      <c r="P596" s="140">
        <v>45302</v>
      </c>
      <c r="Q596" s="87">
        <v>4518689382</v>
      </c>
      <c r="R596" s="284">
        <v>45345</v>
      </c>
      <c r="S596" s="43">
        <v>12000000</v>
      </c>
      <c r="T596" s="88" t="s">
        <v>203</v>
      </c>
      <c r="U596" s="43">
        <v>36557666</v>
      </c>
      <c r="V596" s="43" t="s">
        <v>2345</v>
      </c>
      <c r="W596" s="284">
        <v>45345</v>
      </c>
      <c r="X596" s="284">
        <v>45345</v>
      </c>
      <c r="Y596" s="94" t="s">
        <v>74</v>
      </c>
      <c r="Z596" s="138">
        <v>45457</v>
      </c>
      <c r="AA596" s="54">
        <f t="shared" si="45"/>
        <v>112</v>
      </c>
      <c r="AB596" s="87">
        <v>0</v>
      </c>
      <c r="AC596" s="286">
        <v>0</v>
      </c>
      <c r="AD596" s="87">
        <v>0</v>
      </c>
      <c r="AE596" s="140" t="s">
        <v>74</v>
      </c>
      <c r="AF596" s="54">
        <f t="shared" si="46"/>
        <v>0</v>
      </c>
      <c r="AG596" s="87">
        <v>0</v>
      </c>
      <c r="AH596" s="87">
        <v>0</v>
      </c>
      <c r="AI596" s="140" t="s">
        <v>74</v>
      </c>
      <c r="AJ596" s="88">
        <v>0</v>
      </c>
      <c r="AK596" s="92" t="s">
        <v>74</v>
      </c>
      <c r="AL596" s="92" t="s">
        <v>74</v>
      </c>
      <c r="AM596" s="54">
        <f t="shared" si="47"/>
        <v>0</v>
      </c>
      <c r="AN596" s="54">
        <f>+K596+AC596-AH596</f>
        <v>12000000</v>
      </c>
      <c r="AO596" s="88" t="s">
        <v>66</v>
      </c>
      <c r="AP596" s="43">
        <v>12000000</v>
      </c>
      <c r="AQ596" s="88" t="s">
        <v>85</v>
      </c>
      <c r="AR596" s="87">
        <v>0</v>
      </c>
      <c r="AS596" s="96" t="s">
        <v>74</v>
      </c>
      <c r="AT596" s="282">
        <v>6000000</v>
      </c>
      <c r="AU596" s="98">
        <f t="shared" si="48"/>
        <v>6000000</v>
      </c>
      <c r="AV596" s="241">
        <f t="shared" si="49"/>
        <v>0.5</v>
      </c>
      <c r="AW596" s="140" t="s">
        <v>74</v>
      </c>
      <c r="AX596" s="88" t="s">
        <v>86</v>
      </c>
      <c r="AY596" s="43" t="s">
        <v>4464</v>
      </c>
      <c r="AZ596" s="85" t="s">
        <v>66</v>
      </c>
      <c r="BA596" s="85" t="s">
        <v>66</v>
      </c>
    </row>
    <row r="597" spans="2:53" x14ac:dyDescent="0.25">
      <c r="B597" s="85">
        <v>2024</v>
      </c>
      <c r="C597" s="85">
        <v>891780111</v>
      </c>
      <c r="D597" s="86" t="s">
        <v>64</v>
      </c>
      <c r="E597" s="44" t="s">
        <v>4463</v>
      </c>
      <c r="F597" s="54" t="s">
        <v>4462</v>
      </c>
      <c r="G597" s="196">
        <v>0</v>
      </c>
      <c r="H597" s="88" t="s">
        <v>72</v>
      </c>
      <c r="I597" s="86" t="s">
        <v>2705</v>
      </c>
      <c r="J597" s="43" t="s">
        <v>4461</v>
      </c>
      <c r="K597" s="43">
        <v>8500000</v>
      </c>
      <c r="L597" s="85" t="s">
        <v>67</v>
      </c>
      <c r="M597" s="43" t="s">
        <v>4131</v>
      </c>
      <c r="N597" s="43">
        <v>1083029427</v>
      </c>
      <c r="O597" s="91">
        <v>170</v>
      </c>
      <c r="P597" s="284">
        <v>45320</v>
      </c>
      <c r="Q597" s="43">
        <v>165200000</v>
      </c>
      <c r="R597" s="284">
        <v>45345</v>
      </c>
      <c r="S597" s="43">
        <v>8500000</v>
      </c>
      <c r="T597" s="88" t="s">
        <v>203</v>
      </c>
      <c r="U597" s="43">
        <v>36559959</v>
      </c>
      <c r="V597" s="43" t="s">
        <v>3512</v>
      </c>
      <c r="W597" s="284">
        <v>45345</v>
      </c>
      <c r="X597" s="284">
        <v>45345</v>
      </c>
      <c r="Y597" s="94" t="s">
        <v>74</v>
      </c>
      <c r="Z597" s="284">
        <v>45381</v>
      </c>
      <c r="AA597" s="54">
        <f t="shared" si="45"/>
        <v>36</v>
      </c>
      <c r="AB597" s="87">
        <v>0</v>
      </c>
      <c r="AC597" s="286">
        <v>0</v>
      </c>
      <c r="AD597" s="87">
        <v>0</v>
      </c>
      <c r="AE597" s="140" t="s">
        <v>74</v>
      </c>
      <c r="AF597" s="54">
        <f t="shared" si="46"/>
        <v>0</v>
      </c>
      <c r="AG597" s="87">
        <v>0</v>
      </c>
      <c r="AH597" s="87">
        <v>0</v>
      </c>
      <c r="AI597" s="140" t="s">
        <v>74</v>
      </c>
      <c r="AJ597" s="88">
        <v>0</v>
      </c>
      <c r="AK597" s="92" t="s">
        <v>74</v>
      </c>
      <c r="AL597" s="92" t="s">
        <v>74</v>
      </c>
      <c r="AM597" s="54">
        <f t="shared" si="47"/>
        <v>0</v>
      </c>
      <c r="AN597" s="54">
        <f>+K597+AC597-AH597</f>
        <v>8500000</v>
      </c>
      <c r="AO597" s="88" t="s">
        <v>85</v>
      </c>
      <c r="AP597" s="43">
        <v>0</v>
      </c>
      <c r="AQ597" s="88" t="s">
        <v>85</v>
      </c>
      <c r="AR597" s="87">
        <v>0</v>
      </c>
      <c r="AS597" s="96" t="s">
        <v>74</v>
      </c>
      <c r="AT597" s="282">
        <v>4250000</v>
      </c>
      <c r="AU597" s="98">
        <f t="shared" si="48"/>
        <v>4250000</v>
      </c>
      <c r="AV597" s="241">
        <f t="shared" si="49"/>
        <v>0.5</v>
      </c>
      <c r="AW597" s="140" t="s">
        <v>74</v>
      </c>
      <c r="AX597" s="88" t="s">
        <v>86</v>
      </c>
      <c r="AY597" s="43" t="s">
        <v>4460</v>
      </c>
      <c r="AZ597" s="85" t="s">
        <v>66</v>
      </c>
      <c r="BA597" s="85" t="s">
        <v>66</v>
      </c>
    </row>
    <row r="598" spans="2:53" x14ac:dyDescent="0.25">
      <c r="B598" s="85">
        <v>2024</v>
      </c>
      <c r="C598" s="85">
        <v>891780111</v>
      </c>
      <c r="D598" s="86" t="s">
        <v>64</v>
      </c>
      <c r="E598" s="44" t="s">
        <v>4459</v>
      </c>
      <c r="F598" s="54" t="s">
        <v>4458</v>
      </c>
      <c r="G598" s="196">
        <v>0</v>
      </c>
      <c r="H598" s="88" t="s">
        <v>72</v>
      </c>
      <c r="I598" s="86" t="s">
        <v>65</v>
      </c>
      <c r="J598" s="43" t="s">
        <v>4457</v>
      </c>
      <c r="K598" s="43">
        <v>9500000</v>
      </c>
      <c r="L598" s="85" t="s">
        <v>67</v>
      </c>
      <c r="M598" s="43" t="s">
        <v>4456</v>
      </c>
      <c r="N598" s="43">
        <v>1082953987</v>
      </c>
      <c r="O598" s="91">
        <v>14</v>
      </c>
      <c r="P598" s="284">
        <v>45302</v>
      </c>
      <c r="Q598" s="43">
        <v>2126349000</v>
      </c>
      <c r="R598" s="284">
        <v>45345</v>
      </c>
      <c r="S598" s="43">
        <v>9500000</v>
      </c>
      <c r="T598" s="88" t="s">
        <v>203</v>
      </c>
      <c r="U598" s="43">
        <v>36557666</v>
      </c>
      <c r="V598" s="43" t="s">
        <v>2345</v>
      </c>
      <c r="W598" s="284">
        <v>45345</v>
      </c>
      <c r="X598" s="284">
        <v>45345</v>
      </c>
      <c r="Y598" s="94" t="s">
        <v>74</v>
      </c>
      <c r="Z598" s="138">
        <v>45457</v>
      </c>
      <c r="AA598" s="54">
        <f t="shared" si="45"/>
        <v>112</v>
      </c>
      <c r="AB598" s="87">
        <v>0</v>
      </c>
      <c r="AC598" s="286">
        <v>0</v>
      </c>
      <c r="AD598" s="87">
        <v>0</v>
      </c>
      <c r="AE598" s="140" t="s">
        <v>74</v>
      </c>
      <c r="AF598" s="54">
        <f t="shared" si="46"/>
        <v>0</v>
      </c>
      <c r="AG598" s="87">
        <v>0</v>
      </c>
      <c r="AH598" s="87">
        <v>0</v>
      </c>
      <c r="AI598" s="140" t="s">
        <v>74</v>
      </c>
      <c r="AJ598" s="88">
        <v>0</v>
      </c>
      <c r="AK598" s="92" t="s">
        <v>74</v>
      </c>
      <c r="AL598" s="92" t="s">
        <v>74</v>
      </c>
      <c r="AM598" s="54">
        <f t="shared" si="47"/>
        <v>0</v>
      </c>
      <c r="AN598" s="54">
        <f>+K598+AC598-AH598</f>
        <v>9500000</v>
      </c>
      <c r="AO598" s="88" t="s">
        <v>66</v>
      </c>
      <c r="AP598" s="43">
        <v>9500000</v>
      </c>
      <c r="AQ598" s="88" t="s">
        <v>85</v>
      </c>
      <c r="AR598" s="87">
        <v>0</v>
      </c>
      <c r="AS598" s="96" t="s">
        <v>74</v>
      </c>
      <c r="AT598" s="282">
        <v>5000000</v>
      </c>
      <c r="AU598" s="98">
        <f t="shared" si="48"/>
        <v>4500000</v>
      </c>
      <c r="AV598" s="241">
        <f t="shared" si="49"/>
        <v>0.52631578947368418</v>
      </c>
      <c r="AW598" s="140" t="s">
        <v>74</v>
      </c>
      <c r="AX598" s="88" t="s">
        <v>86</v>
      </c>
      <c r="AY598" s="43" t="s">
        <v>4455</v>
      </c>
      <c r="AZ598" s="85" t="s">
        <v>66</v>
      </c>
      <c r="BA598" s="85" t="s">
        <v>66</v>
      </c>
    </row>
    <row r="599" spans="2:53" x14ac:dyDescent="0.25">
      <c r="B599" s="85">
        <v>2024</v>
      </c>
      <c r="C599" s="85">
        <v>891780111</v>
      </c>
      <c r="D599" s="86" t="s">
        <v>64</v>
      </c>
      <c r="E599" s="44" t="s">
        <v>4454</v>
      </c>
      <c r="F599" s="54" t="s">
        <v>4453</v>
      </c>
      <c r="G599" s="196">
        <v>0</v>
      </c>
      <c r="H599" s="88" t="s">
        <v>72</v>
      </c>
      <c r="I599" s="86" t="s">
        <v>2705</v>
      </c>
      <c r="J599" s="43" t="s">
        <v>4452</v>
      </c>
      <c r="K599" s="43">
        <v>8800000</v>
      </c>
      <c r="L599" s="85" t="s">
        <v>67</v>
      </c>
      <c r="M599" s="43" t="s">
        <v>4451</v>
      </c>
      <c r="N599" s="43">
        <v>40960316</v>
      </c>
      <c r="O599" s="91">
        <v>388</v>
      </c>
      <c r="P599" s="284">
        <v>45338</v>
      </c>
      <c r="Q599" s="43">
        <v>466800000</v>
      </c>
      <c r="R599" s="284">
        <v>45345</v>
      </c>
      <c r="S599" s="43">
        <v>8800000</v>
      </c>
      <c r="T599" s="88" t="s">
        <v>203</v>
      </c>
      <c r="U599" s="43">
        <v>36559959</v>
      </c>
      <c r="V599" s="43" t="s">
        <v>3512</v>
      </c>
      <c r="W599" s="284">
        <v>45345</v>
      </c>
      <c r="X599" s="284">
        <v>45345</v>
      </c>
      <c r="Y599" s="94" t="s">
        <v>74</v>
      </c>
      <c r="Z599" s="284">
        <v>45382</v>
      </c>
      <c r="AA599" s="54">
        <f t="shared" si="45"/>
        <v>37</v>
      </c>
      <c r="AB599" s="87">
        <v>0</v>
      </c>
      <c r="AC599" s="286">
        <v>0</v>
      </c>
      <c r="AD599" s="87">
        <v>0</v>
      </c>
      <c r="AE599" s="140" t="s">
        <v>74</v>
      </c>
      <c r="AF599" s="54">
        <f t="shared" si="46"/>
        <v>0</v>
      </c>
      <c r="AG599" s="87">
        <v>0</v>
      </c>
      <c r="AH599" s="87">
        <v>0</v>
      </c>
      <c r="AI599" s="140" t="s">
        <v>74</v>
      </c>
      <c r="AJ599" s="88">
        <v>0</v>
      </c>
      <c r="AK599" s="92" t="s">
        <v>74</v>
      </c>
      <c r="AL599" s="92" t="s">
        <v>74</v>
      </c>
      <c r="AM599" s="54">
        <f t="shared" si="47"/>
        <v>0</v>
      </c>
      <c r="AN599" s="54">
        <f>+K599+AC599-AH599</f>
        <v>8800000</v>
      </c>
      <c r="AO599" s="88" t="s">
        <v>85</v>
      </c>
      <c r="AP599" s="43">
        <v>0</v>
      </c>
      <c r="AQ599" s="88" t="s">
        <v>85</v>
      </c>
      <c r="AR599" s="87">
        <v>0</v>
      </c>
      <c r="AS599" s="96" t="s">
        <v>74</v>
      </c>
      <c r="AT599" s="282">
        <v>0</v>
      </c>
      <c r="AU599" s="98">
        <f t="shared" si="48"/>
        <v>8800000</v>
      </c>
      <c r="AV599" s="241">
        <f t="shared" si="49"/>
        <v>0</v>
      </c>
      <c r="AW599" s="140" t="s">
        <v>74</v>
      </c>
      <c r="AX599" s="88" t="s">
        <v>86</v>
      </c>
      <c r="AY599" s="43" t="s">
        <v>4450</v>
      </c>
      <c r="AZ599" s="85" t="s">
        <v>66</v>
      </c>
      <c r="BA599" s="85" t="s">
        <v>66</v>
      </c>
    </row>
    <row r="600" spans="2:53" x14ac:dyDescent="0.25">
      <c r="B600" s="85">
        <v>2024</v>
      </c>
      <c r="C600" s="85">
        <v>891780111</v>
      </c>
      <c r="D600" s="86" t="s">
        <v>64</v>
      </c>
      <c r="E600" s="44" t="s">
        <v>4449</v>
      </c>
      <c r="F600" s="54" t="s">
        <v>4448</v>
      </c>
      <c r="G600" s="196">
        <v>0</v>
      </c>
      <c r="H600" s="88" t="s">
        <v>72</v>
      </c>
      <c r="I600" s="86" t="s">
        <v>65</v>
      </c>
      <c r="J600" s="43" t="s">
        <v>4447</v>
      </c>
      <c r="K600" s="43">
        <v>10000000</v>
      </c>
      <c r="L600" s="85" t="s">
        <v>67</v>
      </c>
      <c r="M600" s="43" t="s">
        <v>4446</v>
      </c>
      <c r="N600" s="43">
        <v>1083044067</v>
      </c>
      <c r="O600" s="91">
        <v>13</v>
      </c>
      <c r="P600" s="140">
        <v>45302</v>
      </c>
      <c r="Q600" s="87">
        <v>4518689382</v>
      </c>
      <c r="R600" s="284">
        <v>45345</v>
      </c>
      <c r="S600" s="43">
        <v>10000000</v>
      </c>
      <c r="T600" s="88" t="s">
        <v>203</v>
      </c>
      <c r="U600" s="43">
        <v>36557666</v>
      </c>
      <c r="V600" s="43" t="s">
        <v>2345</v>
      </c>
      <c r="W600" s="284">
        <v>45345</v>
      </c>
      <c r="X600" s="284">
        <v>45345</v>
      </c>
      <c r="Y600" s="94" t="s">
        <v>74</v>
      </c>
      <c r="Z600" s="138">
        <v>45457</v>
      </c>
      <c r="AA600" s="54">
        <f t="shared" si="45"/>
        <v>112</v>
      </c>
      <c r="AB600" s="87">
        <v>0</v>
      </c>
      <c r="AC600" s="286">
        <v>0</v>
      </c>
      <c r="AD600" s="87">
        <v>0</v>
      </c>
      <c r="AE600" s="140" t="s">
        <v>74</v>
      </c>
      <c r="AF600" s="54">
        <f t="shared" si="46"/>
        <v>0</v>
      </c>
      <c r="AG600" s="87">
        <v>1</v>
      </c>
      <c r="AH600" s="87">
        <v>6167000</v>
      </c>
      <c r="AI600" s="140">
        <v>45383</v>
      </c>
      <c r="AJ600" s="88">
        <v>0</v>
      </c>
      <c r="AK600" s="92" t="s">
        <v>74</v>
      </c>
      <c r="AL600" s="92" t="s">
        <v>74</v>
      </c>
      <c r="AM600" s="54">
        <f t="shared" si="47"/>
        <v>0</v>
      </c>
      <c r="AN600" s="54">
        <f>+K600+AC600-AH600</f>
        <v>3833000</v>
      </c>
      <c r="AO600" s="88" t="s">
        <v>66</v>
      </c>
      <c r="AP600" s="43">
        <v>10000000</v>
      </c>
      <c r="AQ600" s="88" t="s">
        <v>85</v>
      </c>
      <c r="AR600" s="87">
        <v>0</v>
      </c>
      <c r="AS600" s="96" t="s">
        <v>74</v>
      </c>
      <c r="AT600" s="282">
        <v>2500000</v>
      </c>
      <c r="AU600" s="98">
        <f t="shared" si="48"/>
        <v>1333000</v>
      </c>
      <c r="AV600" s="241">
        <f t="shared" si="49"/>
        <v>0.65223062875032611</v>
      </c>
      <c r="AW600" s="140" t="s">
        <v>74</v>
      </c>
      <c r="AX600" s="88" t="s">
        <v>1097</v>
      </c>
      <c r="AY600" s="43" t="s">
        <v>4445</v>
      </c>
      <c r="AZ600" s="85" t="s">
        <v>66</v>
      </c>
      <c r="BA600" s="85" t="s">
        <v>66</v>
      </c>
    </row>
    <row r="601" spans="2:53" x14ac:dyDescent="0.25">
      <c r="B601" s="85">
        <v>2024</v>
      </c>
      <c r="C601" s="85">
        <v>891780111</v>
      </c>
      <c r="D601" s="86" t="s">
        <v>64</v>
      </c>
      <c r="E601" s="44" t="s">
        <v>4444</v>
      </c>
      <c r="F601" s="54" t="s">
        <v>4443</v>
      </c>
      <c r="G601" s="196">
        <v>0</v>
      </c>
      <c r="H601" s="88" t="s">
        <v>72</v>
      </c>
      <c r="I601" s="86" t="s">
        <v>65</v>
      </c>
      <c r="J601" s="43" t="s">
        <v>4442</v>
      </c>
      <c r="K601" s="43">
        <v>8800000</v>
      </c>
      <c r="L601" s="85" t="s">
        <v>67</v>
      </c>
      <c r="M601" s="43" t="s">
        <v>4441</v>
      </c>
      <c r="N601" s="43">
        <v>12612617</v>
      </c>
      <c r="O601" s="91">
        <v>14</v>
      </c>
      <c r="P601" s="284">
        <v>45302</v>
      </c>
      <c r="Q601" s="43">
        <v>2126349000</v>
      </c>
      <c r="R601" s="284">
        <v>45345</v>
      </c>
      <c r="S601" s="43">
        <v>8800000</v>
      </c>
      <c r="T601" s="88" t="s">
        <v>203</v>
      </c>
      <c r="U601" s="43">
        <v>85468582</v>
      </c>
      <c r="V601" s="43" t="s">
        <v>4440</v>
      </c>
      <c r="W601" s="284">
        <v>45345</v>
      </c>
      <c r="X601" s="284">
        <v>45345</v>
      </c>
      <c r="Y601" s="94" t="s">
        <v>74</v>
      </c>
      <c r="Z601" s="138">
        <v>45457</v>
      </c>
      <c r="AA601" s="54">
        <f t="shared" si="45"/>
        <v>112</v>
      </c>
      <c r="AB601" s="87">
        <v>0</v>
      </c>
      <c r="AC601" s="286">
        <v>0</v>
      </c>
      <c r="AD601" s="87">
        <v>0</v>
      </c>
      <c r="AE601" s="140" t="s">
        <v>74</v>
      </c>
      <c r="AF601" s="54">
        <f t="shared" si="46"/>
        <v>0</v>
      </c>
      <c r="AG601" s="87">
        <v>0</v>
      </c>
      <c r="AH601" s="87">
        <v>0</v>
      </c>
      <c r="AI601" s="140" t="s">
        <v>74</v>
      </c>
      <c r="AJ601" s="88">
        <v>0</v>
      </c>
      <c r="AK601" s="92" t="s">
        <v>74</v>
      </c>
      <c r="AL601" s="92" t="s">
        <v>74</v>
      </c>
      <c r="AM601" s="54">
        <f t="shared" si="47"/>
        <v>0</v>
      </c>
      <c r="AN601" s="54">
        <f>+K601+AC601-AH601</f>
        <v>8800000</v>
      </c>
      <c r="AO601" s="88" t="s">
        <v>66</v>
      </c>
      <c r="AP601" s="43">
        <v>8800000</v>
      </c>
      <c r="AQ601" s="88" t="s">
        <v>85</v>
      </c>
      <c r="AR601" s="87">
        <v>0</v>
      </c>
      <c r="AS601" s="96" t="s">
        <v>74</v>
      </c>
      <c r="AT601" s="282">
        <v>2200000</v>
      </c>
      <c r="AU601" s="98">
        <f t="shared" si="48"/>
        <v>6600000</v>
      </c>
      <c r="AV601" s="241">
        <f t="shared" si="49"/>
        <v>0.25</v>
      </c>
      <c r="AW601" s="140" t="s">
        <v>74</v>
      </c>
      <c r="AX601" s="88" t="s">
        <v>86</v>
      </c>
      <c r="AY601" s="43" t="s">
        <v>4439</v>
      </c>
      <c r="AZ601" s="85" t="s">
        <v>66</v>
      </c>
      <c r="BA601" s="85" t="s">
        <v>66</v>
      </c>
    </row>
    <row r="602" spans="2:53" x14ac:dyDescent="0.25">
      <c r="B602" s="85">
        <v>2024</v>
      </c>
      <c r="C602" s="85">
        <v>891780111</v>
      </c>
      <c r="D602" s="86" t="s">
        <v>64</v>
      </c>
      <c r="E602" s="44" t="s">
        <v>4438</v>
      </c>
      <c r="F602" s="54" t="s">
        <v>4437</v>
      </c>
      <c r="G602" s="196">
        <v>0</v>
      </c>
      <c r="H602" s="88" t="s">
        <v>72</v>
      </c>
      <c r="I602" s="86" t="s">
        <v>65</v>
      </c>
      <c r="J602" s="43" t="s">
        <v>4436</v>
      </c>
      <c r="K602" s="43">
        <v>8400000</v>
      </c>
      <c r="L602" s="85" t="s">
        <v>67</v>
      </c>
      <c r="M602" s="43" t="s">
        <v>4435</v>
      </c>
      <c r="N602" s="43">
        <v>1082838731</v>
      </c>
      <c r="O602" s="91">
        <v>14</v>
      </c>
      <c r="P602" s="284">
        <v>45302</v>
      </c>
      <c r="Q602" s="43">
        <v>2126349000</v>
      </c>
      <c r="R602" s="284">
        <v>45345</v>
      </c>
      <c r="S602" s="43">
        <v>8400000</v>
      </c>
      <c r="T602" s="88" t="s">
        <v>203</v>
      </c>
      <c r="U602" s="43">
        <v>57444673</v>
      </c>
      <c r="V602" s="43" t="s">
        <v>1985</v>
      </c>
      <c r="W602" s="284">
        <v>45345</v>
      </c>
      <c r="X602" s="284">
        <v>45345</v>
      </c>
      <c r="Y602" s="94" t="s">
        <v>74</v>
      </c>
      <c r="Z602" s="138">
        <v>45457</v>
      </c>
      <c r="AA602" s="54">
        <f t="shared" si="45"/>
        <v>112</v>
      </c>
      <c r="AB602" s="87">
        <v>0</v>
      </c>
      <c r="AC602" s="286">
        <v>0</v>
      </c>
      <c r="AD602" s="87">
        <v>0</v>
      </c>
      <c r="AE602" s="140" t="s">
        <v>74</v>
      </c>
      <c r="AF602" s="54">
        <f t="shared" si="46"/>
        <v>0</v>
      </c>
      <c r="AG602" s="87">
        <v>0</v>
      </c>
      <c r="AH602" s="87">
        <v>0</v>
      </c>
      <c r="AI602" s="140" t="s">
        <v>74</v>
      </c>
      <c r="AJ602" s="88">
        <v>0</v>
      </c>
      <c r="AK602" s="92" t="s">
        <v>74</v>
      </c>
      <c r="AL602" s="92" t="s">
        <v>74</v>
      </c>
      <c r="AM602" s="54">
        <f t="shared" si="47"/>
        <v>0</v>
      </c>
      <c r="AN602" s="54">
        <f>+K602+AC602-AH602</f>
        <v>8400000</v>
      </c>
      <c r="AO602" s="88" t="s">
        <v>66</v>
      </c>
      <c r="AP602" s="43">
        <v>8400000</v>
      </c>
      <c r="AQ602" s="88" t="s">
        <v>85</v>
      </c>
      <c r="AR602" s="87">
        <v>0</v>
      </c>
      <c r="AS602" s="96" t="s">
        <v>74</v>
      </c>
      <c r="AT602" s="282">
        <v>4200000</v>
      </c>
      <c r="AU602" s="98">
        <f t="shared" si="48"/>
        <v>4200000</v>
      </c>
      <c r="AV602" s="241">
        <f t="shared" si="49"/>
        <v>0.5</v>
      </c>
      <c r="AW602" s="140" t="s">
        <v>74</v>
      </c>
      <c r="AX602" s="88" t="s">
        <v>86</v>
      </c>
      <c r="AY602" s="43" t="s">
        <v>4434</v>
      </c>
      <c r="AZ602" s="85" t="s">
        <v>66</v>
      </c>
      <c r="BA602" s="85" t="s">
        <v>66</v>
      </c>
    </row>
    <row r="603" spans="2:53" x14ac:dyDescent="0.25">
      <c r="B603" s="85">
        <v>2024</v>
      </c>
      <c r="C603" s="85">
        <v>891780111</v>
      </c>
      <c r="D603" s="86" t="s">
        <v>64</v>
      </c>
      <c r="E603" s="44" t="s">
        <v>4433</v>
      </c>
      <c r="F603" s="54" t="s">
        <v>4432</v>
      </c>
      <c r="G603" s="196">
        <v>0</v>
      </c>
      <c r="H603" s="88" t="s">
        <v>72</v>
      </c>
      <c r="I603" s="86" t="s">
        <v>65</v>
      </c>
      <c r="J603" s="43" t="s">
        <v>4431</v>
      </c>
      <c r="K603" s="43">
        <v>12000000</v>
      </c>
      <c r="L603" s="85" t="s">
        <v>67</v>
      </c>
      <c r="M603" s="43" t="s">
        <v>4430</v>
      </c>
      <c r="N603" s="43">
        <v>1085180904</v>
      </c>
      <c r="O603" s="91">
        <v>13</v>
      </c>
      <c r="P603" s="140">
        <v>45302</v>
      </c>
      <c r="Q603" s="87">
        <v>4518689382</v>
      </c>
      <c r="R603" s="284">
        <v>45345</v>
      </c>
      <c r="S603" s="43">
        <v>12000000</v>
      </c>
      <c r="T603" s="88" t="s">
        <v>203</v>
      </c>
      <c r="U603" s="43">
        <v>72175281</v>
      </c>
      <c r="V603" s="43" t="s">
        <v>1822</v>
      </c>
      <c r="W603" s="284">
        <v>45345</v>
      </c>
      <c r="X603" s="284">
        <v>45345</v>
      </c>
      <c r="Y603" s="94" t="s">
        <v>74</v>
      </c>
      <c r="Z603" s="138">
        <v>45457</v>
      </c>
      <c r="AA603" s="54">
        <f t="shared" si="45"/>
        <v>112</v>
      </c>
      <c r="AB603" s="87">
        <v>0</v>
      </c>
      <c r="AC603" s="286">
        <v>0</v>
      </c>
      <c r="AD603" s="87">
        <v>0</v>
      </c>
      <c r="AE603" s="140" t="s">
        <v>74</v>
      </c>
      <c r="AF603" s="54">
        <f t="shared" si="46"/>
        <v>0</v>
      </c>
      <c r="AG603" s="87">
        <v>0</v>
      </c>
      <c r="AH603" s="87">
        <v>0</v>
      </c>
      <c r="AI603" s="140" t="s">
        <v>74</v>
      </c>
      <c r="AJ603" s="88">
        <v>0</v>
      </c>
      <c r="AK603" s="92" t="s">
        <v>74</v>
      </c>
      <c r="AL603" s="92" t="s">
        <v>74</v>
      </c>
      <c r="AM603" s="54">
        <f t="shared" si="47"/>
        <v>0</v>
      </c>
      <c r="AN603" s="54">
        <f>+K603+AC603-AH603</f>
        <v>12000000</v>
      </c>
      <c r="AO603" s="88" t="s">
        <v>66</v>
      </c>
      <c r="AP603" s="43">
        <v>12000000</v>
      </c>
      <c r="AQ603" s="88" t="s">
        <v>85</v>
      </c>
      <c r="AR603" s="87">
        <v>0</v>
      </c>
      <c r="AS603" s="96" t="s">
        <v>74</v>
      </c>
      <c r="AT603" s="282">
        <v>6000000</v>
      </c>
      <c r="AU603" s="98">
        <f t="shared" si="48"/>
        <v>6000000</v>
      </c>
      <c r="AV603" s="241">
        <f t="shared" si="49"/>
        <v>0.5</v>
      </c>
      <c r="AW603" s="140" t="s">
        <v>74</v>
      </c>
      <c r="AX603" s="88" t="s">
        <v>86</v>
      </c>
      <c r="AY603" s="43" t="s">
        <v>4429</v>
      </c>
      <c r="AZ603" s="85" t="s">
        <v>66</v>
      </c>
      <c r="BA603" s="85" t="s">
        <v>66</v>
      </c>
    </row>
    <row r="604" spans="2:53" x14ac:dyDescent="0.25">
      <c r="B604" s="85">
        <v>2024</v>
      </c>
      <c r="C604" s="85">
        <v>891780111</v>
      </c>
      <c r="D604" s="86" t="s">
        <v>64</v>
      </c>
      <c r="E604" s="44" t="s">
        <v>4428</v>
      </c>
      <c r="F604" s="54" t="s">
        <v>4427</v>
      </c>
      <c r="G604" s="196">
        <v>0</v>
      </c>
      <c r="H604" s="88" t="s">
        <v>72</v>
      </c>
      <c r="I604" s="86" t="s">
        <v>65</v>
      </c>
      <c r="J604" s="43" t="s">
        <v>4426</v>
      </c>
      <c r="K604" s="43">
        <v>8610000</v>
      </c>
      <c r="L604" s="85" t="s">
        <v>67</v>
      </c>
      <c r="M604" s="43" t="s">
        <v>4425</v>
      </c>
      <c r="N604" s="43">
        <v>1085168115</v>
      </c>
      <c r="O604" s="91">
        <v>14</v>
      </c>
      <c r="P604" s="284">
        <v>45302</v>
      </c>
      <c r="Q604" s="43">
        <v>2126349000</v>
      </c>
      <c r="R604" s="284">
        <v>45345</v>
      </c>
      <c r="S604" s="43">
        <v>8610000</v>
      </c>
      <c r="T604" s="88" t="s">
        <v>203</v>
      </c>
      <c r="U604" s="43">
        <v>85473390</v>
      </c>
      <c r="V604" s="43" t="s">
        <v>4424</v>
      </c>
      <c r="W604" s="284">
        <v>45345</v>
      </c>
      <c r="X604" s="284">
        <v>45345</v>
      </c>
      <c r="Y604" s="94" t="s">
        <v>74</v>
      </c>
      <c r="Z604" s="138">
        <v>45457</v>
      </c>
      <c r="AA604" s="54">
        <f t="shared" si="45"/>
        <v>112</v>
      </c>
      <c r="AB604" s="87">
        <v>0</v>
      </c>
      <c r="AC604" s="286">
        <v>0</v>
      </c>
      <c r="AD604" s="87">
        <v>0</v>
      </c>
      <c r="AE604" s="140" t="s">
        <v>74</v>
      </c>
      <c r="AF604" s="54">
        <f t="shared" si="46"/>
        <v>0</v>
      </c>
      <c r="AG604" s="87">
        <v>0</v>
      </c>
      <c r="AH604" s="87">
        <v>0</v>
      </c>
      <c r="AI604" s="140" t="s">
        <v>74</v>
      </c>
      <c r="AJ604" s="88">
        <v>0</v>
      </c>
      <c r="AK604" s="92" t="s">
        <v>74</v>
      </c>
      <c r="AL604" s="92" t="s">
        <v>74</v>
      </c>
      <c r="AM604" s="54">
        <f t="shared" si="47"/>
        <v>0</v>
      </c>
      <c r="AN604" s="54">
        <f>+K604+AC604-AH604</f>
        <v>8610000</v>
      </c>
      <c r="AO604" s="88" t="s">
        <v>66</v>
      </c>
      <c r="AP604" s="43">
        <v>8610000</v>
      </c>
      <c r="AQ604" s="88" t="s">
        <v>85</v>
      </c>
      <c r="AR604" s="87">
        <v>0</v>
      </c>
      <c r="AS604" s="96" t="s">
        <v>74</v>
      </c>
      <c r="AT604" s="282">
        <v>5460000</v>
      </c>
      <c r="AU604" s="98">
        <f t="shared" si="48"/>
        <v>3150000</v>
      </c>
      <c r="AV604" s="241">
        <f t="shared" si="49"/>
        <v>0.63414634146341464</v>
      </c>
      <c r="AW604" s="140" t="s">
        <v>74</v>
      </c>
      <c r="AX604" s="88" t="s">
        <v>86</v>
      </c>
      <c r="AY604" s="43" t="s">
        <v>4423</v>
      </c>
      <c r="AZ604" s="85" t="s">
        <v>66</v>
      </c>
      <c r="BA604" s="85" t="s">
        <v>66</v>
      </c>
    </row>
    <row r="605" spans="2:53" x14ac:dyDescent="0.25">
      <c r="B605" s="85">
        <v>2024</v>
      </c>
      <c r="C605" s="85">
        <v>891780111</v>
      </c>
      <c r="D605" s="86" t="s">
        <v>64</v>
      </c>
      <c r="E605" s="44" t="s">
        <v>4422</v>
      </c>
      <c r="F605" s="54" t="s">
        <v>4421</v>
      </c>
      <c r="G605" s="196">
        <v>0</v>
      </c>
      <c r="H605" s="88" t="s">
        <v>72</v>
      </c>
      <c r="I605" s="86" t="s">
        <v>65</v>
      </c>
      <c r="J605" s="43" t="s">
        <v>4420</v>
      </c>
      <c r="K605" s="43">
        <v>20000000</v>
      </c>
      <c r="L605" s="85" t="s">
        <v>67</v>
      </c>
      <c r="M605" s="43" t="s">
        <v>4419</v>
      </c>
      <c r="N605" s="43">
        <v>85451746</v>
      </c>
      <c r="O605" s="91">
        <v>13</v>
      </c>
      <c r="P605" s="140">
        <v>45302</v>
      </c>
      <c r="Q605" s="87">
        <v>4518689382</v>
      </c>
      <c r="R605" s="284">
        <v>45345</v>
      </c>
      <c r="S605" s="43">
        <v>20000000</v>
      </c>
      <c r="T605" s="88" t="s">
        <v>203</v>
      </c>
      <c r="U605" s="43">
        <v>15443332</v>
      </c>
      <c r="V605" s="43" t="s">
        <v>1613</v>
      </c>
      <c r="W605" s="284">
        <v>45345</v>
      </c>
      <c r="X605" s="284">
        <v>45345</v>
      </c>
      <c r="Y605" s="94" t="s">
        <v>74</v>
      </c>
      <c r="Z605" s="138">
        <v>45457</v>
      </c>
      <c r="AA605" s="54">
        <f t="shared" si="45"/>
        <v>112</v>
      </c>
      <c r="AB605" s="87">
        <v>0</v>
      </c>
      <c r="AC605" s="286">
        <v>0</v>
      </c>
      <c r="AD605" s="87">
        <v>0</v>
      </c>
      <c r="AE605" s="140" t="s">
        <v>74</v>
      </c>
      <c r="AF605" s="54">
        <f t="shared" si="46"/>
        <v>0</v>
      </c>
      <c r="AG605" s="87">
        <v>0</v>
      </c>
      <c r="AH605" s="87">
        <v>0</v>
      </c>
      <c r="AI605" s="140" t="s">
        <v>74</v>
      </c>
      <c r="AJ605" s="88">
        <v>0</v>
      </c>
      <c r="AK605" s="92" t="s">
        <v>74</v>
      </c>
      <c r="AL605" s="92" t="s">
        <v>74</v>
      </c>
      <c r="AM605" s="54">
        <f t="shared" si="47"/>
        <v>0</v>
      </c>
      <c r="AN605" s="54">
        <f>+K605+AC605-AH605</f>
        <v>20000000</v>
      </c>
      <c r="AO605" s="88" t="s">
        <v>66</v>
      </c>
      <c r="AP605" s="43">
        <v>20000000</v>
      </c>
      <c r="AQ605" s="88" t="s">
        <v>85</v>
      </c>
      <c r="AR605" s="87">
        <v>0</v>
      </c>
      <c r="AS605" s="96" t="s">
        <v>74</v>
      </c>
      <c r="AT605" s="282">
        <v>12500000</v>
      </c>
      <c r="AU605" s="98">
        <f t="shared" si="48"/>
        <v>7500000</v>
      </c>
      <c r="AV605" s="241">
        <f t="shared" si="49"/>
        <v>0.625</v>
      </c>
      <c r="AW605" s="140" t="s">
        <v>74</v>
      </c>
      <c r="AX605" s="88" t="s">
        <v>86</v>
      </c>
      <c r="AY605" s="43" t="s">
        <v>4418</v>
      </c>
      <c r="AZ605" s="85" t="s">
        <v>66</v>
      </c>
      <c r="BA605" s="85" t="s">
        <v>66</v>
      </c>
    </row>
    <row r="606" spans="2:53" x14ac:dyDescent="0.25">
      <c r="B606" s="85">
        <v>2024</v>
      </c>
      <c r="C606" s="85">
        <v>891780111</v>
      </c>
      <c r="D606" s="86" t="s">
        <v>64</v>
      </c>
      <c r="E606" s="44" t="s">
        <v>4417</v>
      </c>
      <c r="F606" s="54" t="s">
        <v>4416</v>
      </c>
      <c r="G606" s="196">
        <v>0</v>
      </c>
      <c r="H606" s="88" t="s">
        <v>72</v>
      </c>
      <c r="I606" s="86" t="s">
        <v>65</v>
      </c>
      <c r="J606" s="43" t="s">
        <v>4415</v>
      </c>
      <c r="K606" s="43">
        <v>12100000</v>
      </c>
      <c r="L606" s="85" t="s">
        <v>67</v>
      </c>
      <c r="M606" s="43" t="s">
        <v>4414</v>
      </c>
      <c r="N606" s="43">
        <v>1082944543</v>
      </c>
      <c r="O606" s="91">
        <v>13</v>
      </c>
      <c r="P606" s="140">
        <v>45302</v>
      </c>
      <c r="Q606" s="87">
        <v>4518689382</v>
      </c>
      <c r="R606" s="284">
        <v>45349</v>
      </c>
      <c r="S606" s="43">
        <v>12100000</v>
      </c>
      <c r="T606" s="88" t="s">
        <v>203</v>
      </c>
      <c r="U606" s="43">
        <v>93400727</v>
      </c>
      <c r="V606" s="43" t="s">
        <v>4334</v>
      </c>
      <c r="W606" s="284">
        <v>45349</v>
      </c>
      <c r="X606" s="284">
        <v>45349</v>
      </c>
      <c r="Y606" s="94" t="s">
        <v>74</v>
      </c>
      <c r="Z606" s="138">
        <v>45457</v>
      </c>
      <c r="AA606" s="54">
        <f t="shared" si="45"/>
        <v>108</v>
      </c>
      <c r="AB606" s="87">
        <v>0</v>
      </c>
      <c r="AC606" s="286">
        <v>0</v>
      </c>
      <c r="AD606" s="87">
        <v>0</v>
      </c>
      <c r="AE606" s="140" t="s">
        <v>74</v>
      </c>
      <c r="AF606" s="54">
        <f t="shared" si="46"/>
        <v>0</v>
      </c>
      <c r="AG606" s="87">
        <v>0</v>
      </c>
      <c r="AH606" s="87">
        <v>0</v>
      </c>
      <c r="AI606" s="140" t="s">
        <v>74</v>
      </c>
      <c r="AJ606" s="88">
        <v>0</v>
      </c>
      <c r="AK606" s="92" t="s">
        <v>74</v>
      </c>
      <c r="AL606" s="92" t="s">
        <v>74</v>
      </c>
      <c r="AM606" s="54">
        <f t="shared" si="47"/>
        <v>0</v>
      </c>
      <c r="AN606" s="54">
        <f>+K606+AC606-AH606</f>
        <v>12100000</v>
      </c>
      <c r="AO606" s="88" t="s">
        <v>66</v>
      </c>
      <c r="AP606" s="43">
        <v>12100000</v>
      </c>
      <c r="AQ606" s="88" t="s">
        <v>85</v>
      </c>
      <c r="AR606" s="87">
        <v>0</v>
      </c>
      <c r="AS606" s="96" t="s">
        <v>74</v>
      </c>
      <c r="AT606" s="282">
        <v>7150000</v>
      </c>
      <c r="AU606" s="98">
        <f t="shared" si="48"/>
        <v>4950000</v>
      </c>
      <c r="AV606" s="241">
        <f t="shared" si="49"/>
        <v>0.59090909090909094</v>
      </c>
      <c r="AW606" s="140" t="s">
        <v>74</v>
      </c>
      <c r="AX606" s="88" t="s">
        <v>86</v>
      </c>
      <c r="AY606" s="43" t="s">
        <v>4413</v>
      </c>
      <c r="AZ606" s="85" t="s">
        <v>66</v>
      </c>
      <c r="BA606" s="85" t="s">
        <v>66</v>
      </c>
    </row>
    <row r="607" spans="2:53" x14ac:dyDescent="0.25">
      <c r="B607" s="85">
        <v>2024</v>
      </c>
      <c r="C607" s="85">
        <v>891780111</v>
      </c>
      <c r="D607" s="86" t="s">
        <v>64</v>
      </c>
      <c r="E607" s="44" t="s">
        <v>4412</v>
      </c>
      <c r="F607" s="54" t="s">
        <v>4411</v>
      </c>
      <c r="G607" s="196">
        <v>0</v>
      </c>
      <c r="H607" s="88" t="s">
        <v>72</v>
      </c>
      <c r="I607" s="86" t="s">
        <v>65</v>
      </c>
      <c r="J607" s="43" t="s">
        <v>4410</v>
      </c>
      <c r="K607" s="43">
        <v>8120000</v>
      </c>
      <c r="L607" s="85" t="s">
        <v>67</v>
      </c>
      <c r="M607" s="43" t="s">
        <v>4409</v>
      </c>
      <c r="N607" s="43">
        <v>84459678</v>
      </c>
      <c r="O607" s="91">
        <v>14</v>
      </c>
      <c r="P607" s="284">
        <v>45302</v>
      </c>
      <c r="Q607" s="43">
        <v>2126349000</v>
      </c>
      <c r="R607" s="284">
        <v>45349</v>
      </c>
      <c r="S607" s="43">
        <v>8120000</v>
      </c>
      <c r="T607" s="88" t="s">
        <v>203</v>
      </c>
      <c r="U607" s="43">
        <v>7633817</v>
      </c>
      <c r="V607" s="43" t="s">
        <v>1660</v>
      </c>
      <c r="W607" s="284">
        <v>45349</v>
      </c>
      <c r="X607" s="284">
        <v>45349</v>
      </c>
      <c r="Y607" s="94" t="s">
        <v>74</v>
      </c>
      <c r="Z607" s="138">
        <v>45457</v>
      </c>
      <c r="AA607" s="54">
        <f t="shared" si="45"/>
        <v>108</v>
      </c>
      <c r="AB607" s="87">
        <v>0</v>
      </c>
      <c r="AC607" s="286">
        <v>0</v>
      </c>
      <c r="AD607" s="87">
        <v>0</v>
      </c>
      <c r="AE607" s="140" t="s">
        <v>74</v>
      </c>
      <c r="AF607" s="54">
        <f t="shared" si="46"/>
        <v>0</v>
      </c>
      <c r="AG607" s="87">
        <v>0</v>
      </c>
      <c r="AH607" s="87">
        <v>0</v>
      </c>
      <c r="AI607" s="140" t="s">
        <v>74</v>
      </c>
      <c r="AJ607" s="88">
        <v>0</v>
      </c>
      <c r="AK607" s="92" t="s">
        <v>74</v>
      </c>
      <c r="AL607" s="92" t="s">
        <v>74</v>
      </c>
      <c r="AM607" s="54">
        <f t="shared" si="47"/>
        <v>0</v>
      </c>
      <c r="AN607" s="54">
        <f>+K607+AC607-AH607</f>
        <v>8120000</v>
      </c>
      <c r="AO607" s="88" t="s">
        <v>66</v>
      </c>
      <c r="AP607" s="43">
        <v>8120000</v>
      </c>
      <c r="AQ607" s="88" t="s">
        <v>85</v>
      </c>
      <c r="AR607" s="87">
        <v>0</v>
      </c>
      <c r="AS607" s="96" t="s">
        <v>74</v>
      </c>
      <c r="AT607" s="282">
        <v>2100000</v>
      </c>
      <c r="AU607" s="98">
        <f t="shared" si="48"/>
        <v>6020000</v>
      </c>
      <c r="AV607" s="241">
        <f t="shared" si="49"/>
        <v>0.25862068965517243</v>
      </c>
      <c r="AW607" s="140" t="s">
        <v>74</v>
      </c>
      <c r="AX607" s="88" t="s">
        <v>86</v>
      </c>
      <c r="AY607" s="43" t="s">
        <v>4408</v>
      </c>
      <c r="AZ607" s="85" t="s">
        <v>66</v>
      </c>
      <c r="BA607" s="85" t="s">
        <v>66</v>
      </c>
    </row>
    <row r="608" spans="2:53" x14ac:dyDescent="0.25">
      <c r="B608" s="85">
        <v>2024</v>
      </c>
      <c r="C608" s="85">
        <v>891780111</v>
      </c>
      <c r="D608" s="86" t="s">
        <v>64</v>
      </c>
      <c r="E608" s="44" t="s">
        <v>4407</v>
      </c>
      <c r="F608" s="54" t="s">
        <v>4406</v>
      </c>
      <c r="G608" s="196">
        <v>0</v>
      </c>
      <c r="H608" s="88" t="s">
        <v>72</v>
      </c>
      <c r="I608" s="86" t="s">
        <v>65</v>
      </c>
      <c r="J608" s="43" t="s">
        <v>4405</v>
      </c>
      <c r="K608" s="43">
        <v>11500000</v>
      </c>
      <c r="L608" s="85" t="s">
        <v>67</v>
      </c>
      <c r="M608" s="43" t="s">
        <v>4404</v>
      </c>
      <c r="N608" s="43">
        <v>1083038270</v>
      </c>
      <c r="O608" s="91">
        <v>13</v>
      </c>
      <c r="P608" s="140">
        <v>45302</v>
      </c>
      <c r="Q608" s="87">
        <v>4518689382</v>
      </c>
      <c r="R608" s="284">
        <v>45349</v>
      </c>
      <c r="S608" s="43">
        <v>11500000</v>
      </c>
      <c r="T608" s="88" t="s">
        <v>203</v>
      </c>
      <c r="U608" s="43">
        <v>36557666</v>
      </c>
      <c r="V608" s="43" t="s">
        <v>2345</v>
      </c>
      <c r="W608" s="284">
        <v>45349</v>
      </c>
      <c r="X608" s="284">
        <v>45349</v>
      </c>
      <c r="Y608" s="94" t="s">
        <v>74</v>
      </c>
      <c r="Z608" s="138">
        <v>45457</v>
      </c>
      <c r="AA608" s="54">
        <f t="shared" si="45"/>
        <v>108</v>
      </c>
      <c r="AB608" s="87">
        <v>0</v>
      </c>
      <c r="AC608" s="286">
        <v>0</v>
      </c>
      <c r="AD608" s="87">
        <v>0</v>
      </c>
      <c r="AE608" s="140" t="s">
        <v>74</v>
      </c>
      <c r="AF608" s="54">
        <f t="shared" si="46"/>
        <v>0</v>
      </c>
      <c r="AG608" s="87">
        <v>0</v>
      </c>
      <c r="AH608" s="87">
        <v>0</v>
      </c>
      <c r="AI608" s="140" t="s">
        <v>74</v>
      </c>
      <c r="AJ608" s="88">
        <v>0</v>
      </c>
      <c r="AK608" s="92" t="s">
        <v>74</v>
      </c>
      <c r="AL608" s="92" t="s">
        <v>74</v>
      </c>
      <c r="AM608" s="54">
        <f t="shared" si="47"/>
        <v>0</v>
      </c>
      <c r="AN608" s="54">
        <f>+K608+AC608-AH608</f>
        <v>11500000</v>
      </c>
      <c r="AO608" s="88" t="s">
        <v>66</v>
      </c>
      <c r="AP608" s="43">
        <v>11500000</v>
      </c>
      <c r="AQ608" s="88" t="s">
        <v>85</v>
      </c>
      <c r="AR608" s="87">
        <v>0</v>
      </c>
      <c r="AS608" s="96" t="s">
        <v>74</v>
      </c>
      <c r="AT608" s="282">
        <v>7100000</v>
      </c>
      <c r="AU608" s="98">
        <f t="shared" si="48"/>
        <v>4400000</v>
      </c>
      <c r="AV608" s="241">
        <f t="shared" si="49"/>
        <v>0.61739130434782608</v>
      </c>
      <c r="AW608" s="140" t="s">
        <v>74</v>
      </c>
      <c r="AX608" s="88" t="s">
        <v>86</v>
      </c>
      <c r="AY608" s="43" t="s">
        <v>4403</v>
      </c>
      <c r="AZ608" s="85" t="s">
        <v>66</v>
      </c>
      <c r="BA608" s="85" t="s">
        <v>66</v>
      </c>
    </row>
    <row r="609" spans="2:53" x14ac:dyDescent="0.25">
      <c r="B609" s="85">
        <v>2024</v>
      </c>
      <c r="C609" s="85">
        <v>891780111</v>
      </c>
      <c r="D609" s="86" t="s">
        <v>64</v>
      </c>
      <c r="E609" s="44" t="s">
        <v>4402</v>
      </c>
      <c r="F609" s="54" t="str">
        <f>VLOOKUP(E609,[6]Hoja1!$C:$D,2,FALSE)</f>
        <v>CO1.REQ.5910011</v>
      </c>
      <c r="G609" s="196">
        <v>0</v>
      </c>
      <c r="H609" s="88" t="s">
        <v>72</v>
      </c>
      <c r="I609" s="86" t="s">
        <v>65</v>
      </c>
      <c r="J609" s="43" t="s">
        <v>4401</v>
      </c>
      <c r="K609" s="43">
        <v>10400000</v>
      </c>
      <c r="L609" s="85" t="s">
        <v>67</v>
      </c>
      <c r="M609" s="43" t="s">
        <v>4400</v>
      </c>
      <c r="N609" s="43">
        <v>1083035620</v>
      </c>
      <c r="O609" s="91">
        <v>13</v>
      </c>
      <c r="P609" s="140">
        <v>45302</v>
      </c>
      <c r="Q609" s="87">
        <v>4518689382</v>
      </c>
      <c r="R609" s="284">
        <v>45355</v>
      </c>
      <c r="S609" s="43">
        <v>10400000</v>
      </c>
      <c r="T609" s="88" t="s">
        <v>203</v>
      </c>
      <c r="U609" s="43">
        <v>36665858</v>
      </c>
      <c r="V609" s="43" t="s">
        <v>1633</v>
      </c>
      <c r="W609" s="284">
        <v>45355</v>
      </c>
      <c r="X609" s="284">
        <v>45355</v>
      </c>
      <c r="Y609" s="94" t="s">
        <v>74</v>
      </c>
      <c r="Z609" s="138">
        <v>45457</v>
      </c>
      <c r="AA609" s="54">
        <f t="shared" si="45"/>
        <v>102</v>
      </c>
      <c r="AB609" s="87">
        <v>0</v>
      </c>
      <c r="AC609" s="283">
        <v>0</v>
      </c>
      <c r="AD609" s="87">
        <v>0</v>
      </c>
      <c r="AE609" s="140" t="s">
        <v>74</v>
      </c>
      <c r="AF609" s="54">
        <f t="shared" si="46"/>
        <v>0</v>
      </c>
      <c r="AG609" s="87">
        <v>0</v>
      </c>
      <c r="AH609" s="87">
        <v>0</v>
      </c>
      <c r="AI609" s="140" t="s">
        <v>74</v>
      </c>
      <c r="AJ609" s="88">
        <v>0</v>
      </c>
      <c r="AK609" s="92" t="s">
        <v>74</v>
      </c>
      <c r="AL609" s="92" t="s">
        <v>74</v>
      </c>
      <c r="AM609" s="54">
        <f t="shared" si="47"/>
        <v>0</v>
      </c>
      <c r="AN609" s="54">
        <f>+K609+AC609-AH609</f>
        <v>10400000</v>
      </c>
      <c r="AO609" s="88" t="s">
        <v>66</v>
      </c>
      <c r="AP609" s="43">
        <v>10400000</v>
      </c>
      <c r="AQ609" s="88" t="s">
        <v>85</v>
      </c>
      <c r="AR609" s="87">
        <v>0</v>
      </c>
      <c r="AS609" s="96" t="s">
        <v>74</v>
      </c>
      <c r="AT609" s="282">
        <v>6000000</v>
      </c>
      <c r="AU609" s="98">
        <f t="shared" si="48"/>
        <v>4400000</v>
      </c>
      <c r="AV609" s="241">
        <f t="shared" si="49"/>
        <v>0.57692307692307687</v>
      </c>
      <c r="AW609" s="140" t="s">
        <v>74</v>
      </c>
      <c r="AX609" s="88" t="s">
        <v>86</v>
      </c>
      <c r="AY609" s="43" t="s">
        <v>4399</v>
      </c>
      <c r="AZ609" s="85" t="s">
        <v>66</v>
      </c>
      <c r="BA609" s="85" t="s">
        <v>66</v>
      </c>
    </row>
    <row r="610" spans="2:53" x14ac:dyDescent="0.25">
      <c r="B610" s="85">
        <v>2024</v>
      </c>
      <c r="C610" s="85">
        <v>891780111</v>
      </c>
      <c r="D610" s="86" t="s">
        <v>64</v>
      </c>
      <c r="E610" s="44" t="s">
        <v>4398</v>
      </c>
      <c r="F610" s="287" t="str">
        <f>VLOOKUP(E610,[6]Hoja1!$C:$D,2,FALSE)</f>
        <v>CO1.REQ.5909781</v>
      </c>
      <c r="G610" s="196">
        <v>0</v>
      </c>
      <c r="H610" s="88" t="s">
        <v>72</v>
      </c>
      <c r="I610" s="86" t="s">
        <v>65</v>
      </c>
      <c r="J610" s="43" t="s">
        <v>4397</v>
      </c>
      <c r="K610" s="43">
        <v>12600000</v>
      </c>
      <c r="L610" s="85" t="s">
        <v>67</v>
      </c>
      <c r="M610" s="43" t="s">
        <v>4396</v>
      </c>
      <c r="N610" s="43">
        <v>26670062</v>
      </c>
      <c r="O610" s="91">
        <v>13</v>
      </c>
      <c r="P610" s="140">
        <v>45302</v>
      </c>
      <c r="Q610" s="87">
        <v>4518689382</v>
      </c>
      <c r="R610" s="284">
        <v>45355</v>
      </c>
      <c r="S610" s="43">
        <v>12600000</v>
      </c>
      <c r="T610" s="88" t="s">
        <v>203</v>
      </c>
      <c r="U610" s="43">
        <v>85459497</v>
      </c>
      <c r="V610" s="43" t="s">
        <v>1747</v>
      </c>
      <c r="W610" s="284">
        <v>45355</v>
      </c>
      <c r="X610" s="284">
        <v>45355</v>
      </c>
      <c r="Y610" s="94" t="s">
        <v>74</v>
      </c>
      <c r="Z610" s="138">
        <v>45457</v>
      </c>
      <c r="AA610" s="54">
        <f t="shared" si="45"/>
        <v>102</v>
      </c>
      <c r="AB610" s="87">
        <v>0</v>
      </c>
      <c r="AC610" s="286">
        <v>0</v>
      </c>
      <c r="AD610" s="87">
        <v>0</v>
      </c>
      <c r="AE610" s="140" t="s">
        <v>74</v>
      </c>
      <c r="AF610" s="54">
        <f t="shared" si="46"/>
        <v>0</v>
      </c>
      <c r="AG610" s="87">
        <v>1</v>
      </c>
      <c r="AH610" s="87">
        <v>12600000</v>
      </c>
      <c r="AI610" s="140">
        <v>45386</v>
      </c>
      <c r="AJ610" s="88">
        <v>0</v>
      </c>
      <c r="AK610" s="92" t="s">
        <v>74</v>
      </c>
      <c r="AL610" s="92" t="s">
        <v>74</v>
      </c>
      <c r="AM610" s="54">
        <f t="shared" si="47"/>
        <v>0</v>
      </c>
      <c r="AN610" s="54">
        <f>+K610+AC610-AH610</f>
        <v>0</v>
      </c>
      <c r="AO610" s="88" t="s">
        <v>66</v>
      </c>
      <c r="AP610" s="43">
        <v>12600000</v>
      </c>
      <c r="AQ610" s="88" t="s">
        <v>85</v>
      </c>
      <c r="AR610" s="87">
        <v>0</v>
      </c>
      <c r="AS610" s="96" t="s">
        <v>74</v>
      </c>
      <c r="AT610" s="282">
        <v>0</v>
      </c>
      <c r="AU610" s="98">
        <f t="shared" si="48"/>
        <v>0</v>
      </c>
      <c r="AV610" s="241" t="str">
        <f t="shared" si="49"/>
        <v>_</v>
      </c>
      <c r="AW610" s="140" t="s">
        <v>74</v>
      </c>
      <c r="AX610" s="88" t="s">
        <v>1097</v>
      </c>
      <c r="AY610" s="43" t="s">
        <v>4395</v>
      </c>
      <c r="AZ610" s="85" t="s">
        <v>66</v>
      </c>
      <c r="BA610" s="85" t="s">
        <v>66</v>
      </c>
    </row>
    <row r="611" spans="2:53" x14ac:dyDescent="0.25">
      <c r="B611" s="85">
        <v>2024</v>
      </c>
      <c r="C611" s="85">
        <v>891780111</v>
      </c>
      <c r="D611" s="86" t="s">
        <v>64</v>
      </c>
      <c r="E611" s="44" t="s">
        <v>4394</v>
      </c>
      <c r="F611" s="287" t="str">
        <f>VLOOKUP(E611,[6]Hoja1!$C:$D,2,FALSE)</f>
        <v>CO1.REQ.5910341</v>
      </c>
      <c r="G611" s="196">
        <v>0</v>
      </c>
      <c r="H611" s="88" t="s">
        <v>72</v>
      </c>
      <c r="I611" s="86" t="s">
        <v>65</v>
      </c>
      <c r="J611" s="43" t="s">
        <v>4393</v>
      </c>
      <c r="K611" s="43">
        <v>10500000</v>
      </c>
      <c r="L611" s="85" t="s">
        <v>67</v>
      </c>
      <c r="M611" s="43" t="s">
        <v>4392</v>
      </c>
      <c r="N611" s="43">
        <v>1140864165</v>
      </c>
      <c r="O611" s="91">
        <v>13</v>
      </c>
      <c r="P611" s="140">
        <v>45302</v>
      </c>
      <c r="Q611" s="87">
        <v>4518689382</v>
      </c>
      <c r="R611" s="284">
        <v>45355</v>
      </c>
      <c r="S611" s="43">
        <v>10500000</v>
      </c>
      <c r="T611" s="88" t="s">
        <v>203</v>
      </c>
      <c r="U611" s="43">
        <v>57428039</v>
      </c>
      <c r="V611" s="43" t="s">
        <v>968</v>
      </c>
      <c r="W611" s="284">
        <v>45355</v>
      </c>
      <c r="X611" s="284">
        <v>45355</v>
      </c>
      <c r="Y611" s="94" t="s">
        <v>74</v>
      </c>
      <c r="Z611" s="138">
        <v>45457</v>
      </c>
      <c r="AA611" s="54">
        <f t="shared" si="45"/>
        <v>102</v>
      </c>
      <c r="AB611" s="87">
        <v>0</v>
      </c>
      <c r="AC611" s="286">
        <v>0</v>
      </c>
      <c r="AD611" s="87">
        <v>0</v>
      </c>
      <c r="AE611" s="140" t="s">
        <v>74</v>
      </c>
      <c r="AF611" s="54">
        <f t="shared" si="46"/>
        <v>0</v>
      </c>
      <c r="AG611" s="87">
        <v>0</v>
      </c>
      <c r="AH611" s="87">
        <v>0</v>
      </c>
      <c r="AI611" s="140" t="s">
        <v>74</v>
      </c>
      <c r="AJ611" s="88">
        <v>0</v>
      </c>
      <c r="AK611" s="92" t="s">
        <v>74</v>
      </c>
      <c r="AL611" s="92" t="s">
        <v>74</v>
      </c>
      <c r="AM611" s="54">
        <f t="shared" si="47"/>
        <v>0</v>
      </c>
      <c r="AN611" s="54">
        <f>+K611+AC611-AH611</f>
        <v>10500000</v>
      </c>
      <c r="AO611" s="88" t="s">
        <v>66</v>
      </c>
      <c r="AP611" s="43">
        <v>10500000</v>
      </c>
      <c r="AQ611" s="88" t="s">
        <v>85</v>
      </c>
      <c r="AR611" s="87">
        <v>0</v>
      </c>
      <c r="AS611" s="96" t="s">
        <v>74</v>
      </c>
      <c r="AT611" s="282">
        <v>6000000</v>
      </c>
      <c r="AU611" s="98">
        <f t="shared" si="48"/>
        <v>4500000</v>
      </c>
      <c r="AV611" s="241">
        <f t="shared" si="49"/>
        <v>0.5714285714285714</v>
      </c>
      <c r="AW611" s="140" t="s">
        <v>74</v>
      </c>
      <c r="AX611" s="88" t="s">
        <v>86</v>
      </c>
      <c r="AY611" s="43" t="s">
        <v>4391</v>
      </c>
      <c r="AZ611" s="85" t="s">
        <v>66</v>
      </c>
      <c r="BA611" s="85" t="s">
        <v>66</v>
      </c>
    </row>
    <row r="612" spans="2:53" x14ac:dyDescent="0.25">
      <c r="B612" s="85">
        <v>2024</v>
      </c>
      <c r="C612" s="85">
        <v>891780111</v>
      </c>
      <c r="D612" s="86" t="s">
        <v>64</v>
      </c>
      <c r="E612" s="44" t="s">
        <v>4390</v>
      </c>
      <c r="F612" s="287" t="str">
        <f>VLOOKUP(E612,[6]Hoja1!$C:$D,2,FALSE)</f>
        <v>CO1.REQ.5918467</v>
      </c>
      <c r="G612" s="196">
        <v>0</v>
      </c>
      <c r="H612" s="88" t="s">
        <v>72</v>
      </c>
      <c r="I612" s="86" t="s">
        <v>65</v>
      </c>
      <c r="J612" s="43" t="s">
        <v>4389</v>
      </c>
      <c r="K612" s="43">
        <v>12600000</v>
      </c>
      <c r="L612" s="85" t="s">
        <v>67</v>
      </c>
      <c r="M612" s="43" t="s">
        <v>4388</v>
      </c>
      <c r="N612" s="43">
        <v>1004347463</v>
      </c>
      <c r="O612" s="91">
        <v>13</v>
      </c>
      <c r="P612" s="140">
        <v>45302</v>
      </c>
      <c r="Q612" s="87">
        <v>4518689382</v>
      </c>
      <c r="R612" s="284">
        <v>45356</v>
      </c>
      <c r="S612" s="43">
        <v>12600000</v>
      </c>
      <c r="T612" s="88" t="s">
        <v>203</v>
      </c>
      <c r="U612" s="43">
        <v>15443332</v>
      </c>
      <c r="V612" s="43" t="s">
        <v>1613</v>
      </c>
      <c r="W612" s="284">
        <v>45356</v>
      </c>
      <c r="X612" s="284">
        <v>45356</v>
      </c>
      <c r="Y612" s="94" t="s">
        <v>74</v>
      </c>
      <c r="Z612" s="138">
        <v>45457</v>
      </c>
      <c r="AA612" s="54">
        <f t="shared" si="45"/>
        <v>101</v>
      </c>
      <c r="AB612" s="87">
        <v>0</v>
      </c>
      <c r="AC612" s="286">
        <v>0</v>
      </c>
      <c r="AD612" s="87">
        <v>0</v>
      </c>
      <c r="AE612" s="140" t="s">
        <v>74</v>
      </c>
      <c r="AF612" s="54">
        <f t="shared" si="46"/>
        <v>0</v>
      </c>
      <c r="AG612" s="87">
        <v>0</v>
      </c>
      <c r="AH612" s="87">
        <v>0</v>
      </c>
      <c r="AI612" s="140" t="s">
        <v>74</v>
      </c>
      <c r="AJ612" s="88">
        <v>0</v>
      </c>
      <c r="AK612" s="92" t="s">
        <v>74</v>
      </c>
      <c r="AL612" s="92" t="s">
        <v>74</v>
      </c>
      <c r="AM612" s="54">
        <f t="shared" si="47"/>
        <v>0</v>
      </c>
      <c r="AN612" s="54">
        <f>+K612+AC612-AH612</f>
        <v>12600000</v>
      </c>
      <c r="AO612" s="88" t="s">
        <v>66</v>
      </c>
      <c r="AP612" s="43">
        <v>12600000</v>
      </c>
      <c r="AQ612" s="88" t="s">
        <v>85</v>
      </c>
      <c r="AR612" s="87">
        <v>0</v>
      </c>
      <c r="AS612" s="96" t="s">
        <v>74</v>
      </c>
      <c r="AT612" s="282">
        <v>3600000</v>
      </c>
      <c r="AU612" s="98">
        <f t="shared" si="48"/>
        <v>9000000</v>
      </c>
      <c r="AV612" s="241">
        <f t="shared" si="49"/>
        <v>0.2857142857142857</v>
      </c>
      <c r="AW612" s="140" t="s">
        <v>74</v>
      </c>
      <c r="AX612" s="88" t="s">
        <v>86</v>
      </c>
      <c r="AY612" s="43" t="s">
        <v>4387</v>
      </c>
      <c r="AZ612" s="85" t="s">
        <v>66</v>
      </c>
      <c r="BA612" s="85" t="s">
        <v>66</v>
      </c>
    </row>
    <row r="613" spans="2:53" x14ac:dyDescent="0.25">
      <c r="B613" s="85">
        <v>2024</v>
      </c>
      <c r="C613" s="85">
        <v>891780111</v>
      </c>
      <c r="D613" s="86" t="s">
        <v>64</v>
      </c>
      <c r="E613" s="44" t="s">
        <v>4386</v>
      </c>
      <c r="F613" s="287" t="str">
        <f>VLOOKUP(E613,[6]Hoja1!$C:$D,2,FALSE)</f>
        <v>CO1.REQ.5934998</v>
      </c>
      <c r="G613" s="196">
        <v>2023000100072</v>
      </c>
      <c r="H613" s="88" t="s">
        <v>72</v>
      </c>
      <c r="I613" s="86" t="s">
        <v>2705</v>
      </c>
      <c r="J613" s="43" t="s">
        <v>4385</v>
      </c>
      <c r="K613" s="43">
        <v>34320000</v>
      </c>
      <c r="L613" s="85" t="s">
        <v>67</v>
      </c>
      <c r="M613" s="43" t="s">
        <v>2978</v>
      </c>
      <c r="N613" s="43">
        <v>1081918985</v>
      </c>
      <c r="O613" s="91">
        <v>540</v>
      </c>
      <c r="P613" s="140">
        <v>45352</v>
      </c>
      <c r="Q613" s="87">
        <v>42320000</v>
      </c>
      <c r="R613" s="284">
        <v>45358</v>
      </c>
      <c r="S613" s="43">
        <v>34320000</v>
      </c>
      <c r="T613" s="88" t="s">
        <v>203</v>
      </c>
      <c r="U613" s="43">
        <v>85081920</v>
      </c>
      <c r="V613" s="43" t="s">
        <v>2977</v>
      </c>
      <c r="W613" s="284">
        <v>45358</v>
      </c>
      <c r="X613" s="284">
        <v>45358</v>
      </c>
      <c r="Y613" s="94" t="s">
        <v>74</v>
      </c>
      <c r="Z613" s="138">
        <v>45535</v>
      </c>
      <c r="AA613" s="54">
        <f t="shared" si="45"/>
        <v>177</v>
      </c>
      <c r="AB613" s="87">
        <v>0</v>
      </c>
      <c r="AC613" s="286">
        <v>0</v>
      </c>
      <c r="AD613" s="87">
        <v>0</v>
      </c>
      <c r="AE613" s="140" t="s">
        <v>74</v>
      </c>
      <c r="AF613" s="54">
        <f t="shared" si="46"/>
        <v>0</v>
      </c>
      <c r="AG613" s="87">
        <v>0</v>
      </c>
      <c r="AH613" s="87">
        <v>0</v>
      </c>
      <c r="AI613" s="140" t="s">
        <v>74</v>
      </c>
      <c r="AJ613" s="88">
        <v>0</v>
      </c>
      <c r="AK613" s="92" t="s">
        <v>74</v>
      </c>
      <c r="AL613" s="92" t="s">
        <v>74</v>
      </c>
      <c r="AM613" s="54">
        <f t="shared" si="47"/>
        <v>0</v>
      </c>
      <c r="AN613" s="54">
        <f>+K613+AC613-AH613</f>
        <v>34320000</v>
      </c>
      <c r="AO613" s="44" t="s">
        <v>85</v>
      </c>
      <c r="AP613" s="43">
        <v>0</v>
      </c>
      <c r="AQ613" s="88" t="s">
        <v>85</v>
      </c>
      <c r="AR613" s="87">
        <v>0</v>
      </c>
      <c r="AS613" s="96" t="s">
        <v>74</v>
      </c>
      <c r="AT613" s="282">
        <v>11440000</v>
      </c>
      <c r="AU613" s="98">
        <f t="shared" si="48"/>
        <v>22880000</v>
      </c>
      <c r="AV613" s="241">
        <f t="shared" si="49"/>
        <v>0.33333333333333331</v>
      </c>
      <c r="AW613" s="140" t="s">
        <v>74</v>
      </c>
      <c r="AX613" s="88" t="s">
        <v>86</v>
      </c>
      <c r="AY613" s="43" t="s">
        <v>4384</v>
      </c>
      <c r="AZ613" s="85" t="s">
        <v>66</v>
      </c>
      <c r="BA613" s="85" t="s">
        <v>66</v>
      </c>
    </row>
    <row r="614" spans="2:53" x14ac:dyDescent="0.25">
      <c r="B614" s="85">
        <v>2024</v>
      </c>
      <c r="C614" s="85">
        <v>891780111</v>
      </c>
      <c r="D614" s="86" t="s">
        <v>64</v>
      </c>
      <c r="E614" s="44" t="s">
        <v>4383</v>
      </c>
      <c r="F614" s="287" t="str">
        <f>VLOOKUP(E614,[6]Hoja1!$C:$D,2,FALSE)</f>
        <v>CO1.REQ.5935631</v>
      </c>
      <c r="G614" s="196">
        <v>0</v>
      </c>
      <c r="H614" s="88" t="s">
        <v>72</v>
      </c>
      <c r="I614" s="86" t="s">
        <v>65</v>
      </c>
      <c r="J614" s="43" t="s">
        <v>4382</v>
      </c>
      <c r="K614" s="43">
        <v>17500000</v>
      </c>
      <c r="L614" s="85" t="s">
        <v>67</v>
      </c>
      <c r="M614" s="43" t="s">
        <v>4381</v>
      </c>
      <c r="N614" s="43">
        <v>1082944226</v>
      </c>
      <c r="O614" s="91">
        <v>13</v>
      </c>
      <c r="P614" s="140">
        <v>45302</v>
      </c>
      <c r="Q614" s="87">
        <v>4518689382</v>
      </c>
      <c r="R614" s="284">
        <v>45358</v>
      </c>
      <c r="S614" s="43">
        <v>17500000</v>
      </c>
      <c r="T614" s="88" t="s">
        <v>203</v>
      </c>
      <c r="U614" s="43">
        <v>84452087</v>
      </c>
      <c r="V614" s="43" t="s">
        <v>4321</v>
      </c>
      <c r="W614" s="284">
        <v>45358</v>
      </c>
      <c r="X614" s="284">
        <v>45358</v>
      </c>
      <c r="Y614" s="94" t="s">
        <v>74</v>
      </c>
      <c r="Z614" s="138">
        <v>45457</v>
      </c>
      <c r="AA614" s="54">
        <f t="shared" si="45"/>
        <v>99</v>
      </c>
      <c r="AB614" s="87">
        <v>0</v>
      </c>
      <c r="AC614" s="286">
        <v>0</v>
      </c>
      <c r="AD614" s="87">
        <v>0</v>
      </c>
      <c r="AE614" s="140" t="s">
        <v>74</v>
      </c>
      <c r="AF614" s="54">
        <f t="shared" si="46"/>
        <v>0</v>
      </c>
      <c r="AG614" s="87">
        <v>0</v>
      </c>
      <c r="AH614" s="87">
        <v>0</v>
      </c>
      <c r="AI614" s="140" t="s">
        <v>74</v>
      </c>
      <c r="AJ614" s="88">
        <v>0</v>
      </c>
      <c r="AK614" s="92" t="s">
        <v>74</v>
      </c>
      <c r="AL614" s="92" t="s">
        <v>74</v>
      </c>
      <c r="AM614" s="54">
        <f t="shared" si="47"/>
        <v>0</v>
      </c>
      <c r="AN614" s="54">
        <f>+K614+AC614-AH614</f>
        <v>17500000</v>
      </c>
      <c r="AO614" s="88" t="s">
        <v>66</v>
      </c>
      <c r="AP614" s="43">
        <v>17500000</v>
      </c>
      <c r="AQ614" s="88" t="s">
        <v>85</v>
      </c>
      <c r="AR614" s="87">
        <v>0</v>
      </c>
      <c r="AS614" s="96" t="s">
        <v>74</v>
      </c>
      <c r="AT614" s="282">
        <v>10000000</v>
      </c>
      <c r="AU614" s="98">
        <f t="shared" si="48"/>
        <v>7500000</v>
      </c>
      <c r="AV614" s="241">
        <f t="shared" si="49"/>
        <v>0.5714285714285714</v>
      </c>
      <c r="AW614" s="140" t="s">
        <v>74</v>
      </c>
      <c r="AX614" s="88" t="s">
        <v>86</v>
      </c>
      <c r="AY614" s="43" t="s">
        <v>4380</v>
      </c>
      <c r="AZ614" s="85" t="s">
        <v>66</v>
      </c>
      <c r="BA614" s="85" t="s">
        <v>66</v>
      </c>
    </row>
    <row r="615" spans="2:53" x14ac:dyDescent="0.25">
      <c r="B615" s="85">
        <v>2024</v>
      </c>
      <c r="C615" s="85">
        <v>891780111</v>
      </c>
      <c r="D615" s="86" t="s">
        <v>64</v>
      </c>
      <c r="E615" s="44" t="s">
        <v>4379</v>
      </c>
      <c r="F615" s="287" t="str">
        <f>VLOOKUP(E615,[6]Hoja1!$C:$D,2,FALSE)</f>
        <v>CO1.REQ.5935513</v>
      </c>
      <c r="G615" s="196">
        <v>0</v>
      </c>
      <c r="H615" s="88" t="s">
        <v>72</v>
      </c>
      <c r="I615" s="86" t="s">
        <v>65</v>
      </c>
      <c r="J615" s="43" t="s">
        <v>4378</v>
      </c>
      <c r="K615" s="43">
        <v>10500000</v>
      </c>
      <c r="L615" s="85" t="s">
        <v>67</v>
      </c>
      <c r="M615" s="43" t="s">
        <v>4377</v>
      </c>
      <c r="N615" s="43">
        <v>1007917725</v>
      </c>
      <c r="O615" s="91">
        <v>13</v>
      </c>
      <c r="P615" s="140">
        <v>45302</v>
      </c>
      <c r="Q615" s="87">
        <v>4518689382</v>
      </c>
      <c r="R615" s="284">
        <v>45358</v>
      </c>
      <c r="S615" s="43">
        <v>10500000</v>
      </c>
      <c r="T615" s="88" t="s">
        <v>203</v>
      </c>
      <c r="U615" s="43">
        <v>1192791759</v>
      </c>
      <c r="V615" s="43" t="s">
        <v>3082</v>
      </c>
      <c r="W615" s="284">
        <v>45358</v>
      </c>
      <c r="X615" s="284">
        <v>45358</v>
      </c>
      <c r="Y615" s="94" t="s">
        <v>74</v>
      </c>
      <c r="Z615" s="138">
        <v>45457</v>
      </c>
      <c r="AA615" s="54">
        <f t="shared" si="45"/>
        <v>99</v>
      </c>
      <c r="AB615" s="87">
        <v>0</v>
      </c>
      <c r="AC615" s="286">
        <v>0</v>
      </c>
      <c r="AD615" s="87">
        <v>0</v>
      </c>
      <c r="AE615" s="140" t="s">
        <v>74</v>
      </c>
      <c r="AF615" s="54">
        <f t="shared" si="46"/>
        <v>0</v>
      </c>
      <c r="AG615" s="87">
        <v>0</v>
      </c>
      <c r="AH615" s="87">
        <v>0</v>
      </c>
      <c r="AI615" s="140" t="s">
        <v>74</v>
      </c>
      <c r="AJ615" s="88">
        <v>0</v>
      </c>
      <c r="AK615" s="92" t="s">
        <v>74</v>
      </c>
      <c r="AL615" s="92" t="s">
        <v>74</v>
      </c>
      <c r="AM615" s="54">
        <f t="shared" si="47"/>
        <v>0</v>
      </c>
      <c r="AN615" s="54">
        <f>+K615+AC615-AH615</f>
        <v>10500000</v>
      </c>
      <c r="AO615" s="88" t="s">
        <v>66</v>
      </c>
      <c r="AP615" s="43">
        <v>10500000</v>
      </c>
      <c r="AQ615" s="88" t="s">
        <v>85</v>
      </c>
      <c r="AR615" s="87">
        <v>0</v>
      </c>
      <c r="AS615" s="96" t="s">
        <v>74</v>
      </c>
      <c r="AT615" s="282">
        <v>6000000</v>
      </c>
      <c r="AU615" s="98">
        <f t="shared" si="48"/>
        <v>4500000</v>
      </c>
      <c r="AV615" s="241">
        <f t="shared" si="49"/>
        <v>0.5714285714285714</v>
      </c>
      <c r="AW615" s="140" t="s">
        <v>74</v>
      </c>
      <c r="AX615" s="88" t="s">
        <v>86</v>
      </c>
      <c r="AY615" s="43" t="s">
        <v>4376</v>
      </c>
      <c r="AZ615" s="85" t="s">
        <v>66</v>
      </c>
      <c r="BA615" s="85" t="s">
        <v>66</v>
      </c>
    </row>
    <row r="616" spans="2:53" x14ac:dyDescent="0.25">
      <c r="B616" s="85">
        <v>2024</v>
      </c>
      <c r="C616" s="85">
        <v>891780111</v>
      </c>
      <c r="D616" s="86" t="s">
        <v>64</v>
      </c>
      <c r="E616" s="44" t="s">
        <v>4375</v>
      </c>
      <c r="F616" s="287" t="str">
        <f>VLOOKUP(E616,[6]Hoja1!$C:$D,2,FALSE)</f>
        <v>CO1.REQ.5935655</v>
      </c>
      <c r="G616" s="196">
        <v>0</v>
      </c>
      <c r="H616" s="88" t="s">
        <v>72</v>
      </c>
      <c r="I616" s="86" t="s">
        <v>65</v>
      </c>
      <c r="J616" s="43" t="s">
        <v>4374</v>
      </c>
      <c r="K616" s="43">
        <v>11550000</v>
      </c>
      <c r="L616" s="85" t="s">
        <v>67</v>
      </c>
      <c r="M616" s="43" t="s">
        <v>4373</v>
      </c>
      <c r="N616" s="43">
        <v>1004278559</v>
      </c>
      <c r="O616" s="91">
        <v>13</v>
      </c>
      <c r="P616" s="140">
        <v>45302</v>
      </c>
      <c r="Q616" s="87">
        <v>4518689382</v>
      </c>
      <c r="R616" s="284">
        <v>45358</v>
      </c>
      <c r="S616" s="43">
        <v>11550000</v>
      </c>
      <c r="T616" s="88" t="s">
        <v>203</v>
      </c>
      <c r="U616" s="43">
        <v>1082964146</v>
      </c>
      <c r="V616" s="43" t="s">
        <v>4056</v>
      </c>
      <c r="W616" s="284">
        <v>45358</v>
      </c>
      <c r="X616" s="284">
        <v>45358</v>
      </c>
      <c r="Y616" s="94" t="s">
        <v>74</v>
      </c>
      <c r="Z616" s="138">
        <v>45457</v>
      </c>
      <c r="AA616" s="54">
        <f t="shared" si="45"/>
        <v>99</v>
      </c>
      <c r="AB616" s="87">
        <v>0</v>
      </c>
      <c r="AC616" s="286">
        <v>0</v>
      </c>
      <c r="AD616" s="87">
        <v>0</v>
      </c>
      <c r="AE616" s="140" t="s">
        <v>74</v>
      </c>
      <c r="AF616" s="54">
        <f t="shared" si="46"/>
        <v>0</v>
      </c>
      <c r="AG616" s="87">
        <v>0</v>
      </c>
      <c r="AH616" s="87">
        <v>0</v>
      </c>
      <c r="AI616" s="140" t="s">
        <v>74</v>
      </c>
      <c r="AJ616" s="88">
        <v>0</v>
      </c>
      <c r="AK616" s="92" t="s">
        <v>74</v>
      </c>
      <c r="AL616" s="92" t="s">
        <v>74</v>
      </c>
      <c r="AM616" s="54">
        <f t="shared" si="47"/>
        <v>0</v>
      </c>
      <c r="AN616" s="54">
        <f>+K616+AC616-AH616</f>
        <v>11550000</v>
      </c>
      <c r="AO616" s="88" t="s">
        <v>66</v>
      </c>
      <c r="AP616" s="43">
        <v>11550000</v>
      </c>
      <c r="AQ616" s="88" t="s">
        <v>85</v>
      </c>
      <c r="AR616" s="87">
        <v>0</v>
      </c>
      <c r="AS616" s="96" t="s">
        <v>74</v>
      </c>
      <c r="AT616" s="282">
        <v>6600000</v>
      </c>
      <c r="AU616" s="98">
        <f t="shared" si="48"/>
        <v>4950000</v>
      </c>
      <c r="AV616" s="241">
        <f t="shared" si="49"/>
        <v>0.5714285714285714</v>
      </c>
      <c r="AW616" s="140" t="s">
        <v>74</v>
      </c>
      <c r="AX616" s="88" t="s">
        <v>86</v>
      </c>
      <c r="AY616" s="43" t="s">
        <v>4372</v>
      </c>
      <c r="AZ616" s="85" t="s">
        <v>66</v>
      </c>
      <c r="BA616" s="85" t="s">
        <v>66</v>
      </c>
    </row>
    <row r="617" spans="2:53" x14ac:dyDescent="0.25">
      <c r="B617" s="85">
        <v>2024</v>
      </c>
      <c r="C617" s="85">
        <v>891780111</v>
      </c>
      <c r="D617" s="86" t="s">
        <v>64</v>
      </c>
      <c r="E617" s="44" t="s">
        <v>4371</v>
      </c>
      <c r="F617" s="287" t="str">
        <f>VLOOKUP(E617,[6]Hoja1!$C:$D,2,FALSE)</f>
        <v>CO1.REQ.5936361</v>
      </c>
      <c r="G617" s="196">
        <v>2023000100072</v>
      </c>
      <c r="H617" s="88" t="s">
        <v>72</v>
      </c>
      <c r="I617" s="86" t="s">
        <v>2705</v>
      </c>
      <c r="J617" s="43" t="s">
        <v>4370</v>
      </c>
      <c r="K617" s="43">
        <v>8000000</v>
      </c>
      <c r="L617" s="85" t="s">
        <v>67</v>
      </c>
      <c r="M617" s="43" t="s">
        <v>4369</v>
      </c>
      <c r="N617" s="43">
        <v>85474786</v>
      </c>
      <c r="O617" s="91">
        <v>540</v>
      </c>
      <c r="P617" s="140">
        <v>45352</v>
      </c>
      <c r="Q617" s="87">
        <v>42320000</v>
      </c>
      <c r="R617" s="284">
        <v>45358</v>
      </c>
      <c r="S617" s="43">
        <v>8000000</v>
      </c>
      <c r="T617" s="88" t="s">
        <v>203</v>
      </c>
      <c r="U617" s="43">
        <v>39141438</v>
      </c>
      <c r="V617" s="43" t="s">
        <v>4050</v>
      </c>
      <c r="W617" s="284">
        <v>45358</v>
      </c>
      <c r="X617" s="284">
        <v>45358</v>
      </c>
      <c r="Y617" s="94" t="s">
        <v>74</v>
      </c>
      <c r="Z617" s="138">
        <v>45417</v>
      </c>
      <c r="AA617" s="54">
        <f t="shared" si="45"/>
        <v>59</v>
      </c>
      <c r="AB617" s="87">
        <v>0</v>
      </c>
      <c r="AC617" s="286">
        <v>0</v>
      </c>
      <c r="AD617" s="87">
        <v>0</v>
      </c>
      <c r="AE617" s="140" t="s">
        <v>74</v>
      </c>
      <c r="AF617" s="54">
        <f t="shared" si="46"/>
        <v>0</v>
      </c>
      <c r="AG617" s="87">
        <v>0</v>
      </c>
      <c r="AH617" s="87">
        <v>0</v>
      </c>
      <c r="AI617" s="140" t="s">
        <v>74</v>
      </c>
      <c r="AJ617" s="88">
        <v>0</v>
      </c>
      <c r="AK617" s="92" t="s">
        <v>74</v>
      </c>
      <c r="AL617" s="92" t="s">
        <v>74</v>
      </c>
      <c r="AM617" s="54">
        <f t="shared" si="47"/>
        <v>0</v>
      </c>
      <c r="AN617" s="54">
        <f>+K617+AC617-AH617</f>
        <v>8000000</v>
      </c>
      <c r="AO617" s="44" t="s">
        <v>85</v>
      </c>
      <c r="AP617" s="43">
        <v>0</v>
      </c>
      <c r="AQ617" s="88" t="s">
        <v>85</v>
      </c>
      <c r="AR617" s="87">
        <v>0</v>
      </c>
      <c r="AS617" s="96" t="s">
        <v>74</v>
      </c>
      <c r="AT617" s="282">
        <v>0</v>
      </c>
      <c r="AU617" s="98">
        <f t="shared" si="48"/>
        <v>8000000</v>
      </c>
      <c r="AV617" s="241">
        <f t="shared" si="49"/>
        <v>0</v>
      </c>
      <c r="AW617" s="140" t="s">
        <v>74</v>
      </c>
      <c r="AX617" s="88" t="s">
        <v>86</v>
      </c>
      <c r="AY617" s="43" t="s">
        <v>4368</v>
      </c>
      <c r="AZ617" s="85" t="s">
        <v>66</v>
      </c>
      <c r="BA617" s="85" t="s">
        <v>66</v>
      </c>
    </row>
    <row r="618" spans="2:53" x14ac:dyDescent="0.25">
      <c r="B618" s="85">
        <v>2024</v>
      </c>
      <c r="C618" s="85">
        <v>891780111</v>
      </c>
      <c r="D618" s="86" t="s">
        <v>64</v>
      </c>
      <c r="E618" s="44" t="s">
        <v>4367</v>
      </c>
      <c r="F618" s="287" t="str">
        <f>VLOOKUP(E618,[6]Hoja1!$C:$D,2,FALSE)</f>
        <v>CO1.REQ.5936665</v>
      </c>
      <c r="G618" s="196">
        <v>0</v>
      </c>
      <c r="H618" s="88" t="s">
        <v>72</v>
      </c>
      <c r="I618" s="86" t="s">
        <v>65</v>
      </c>
      <c r="J618" s="43" t="s">
        <v>4366</v>
      </c>
      <c r="K618" s="43">
        <v>7350000</v>
      </c>
      <c r="L618" s="85" t="s">
        <v>67</v>
      </c>
      <c r="M618" s="43" t="s">
        <v>4365</v>
      </c>
      <c r="N618" s="43">
        <v>7628983</v>
      </c>
      <c r="O618" s="91">
        <v>14</v>
      </c>
      <c r="P618" s="284">
        <v>45302</v>
      </c>
      <c r="Q618" s="43">
        <v>2126349000</v>
      </c>
      <c r="R618" s="284">
        <v>45358</v>
      </c>
      <c r="S618" s="43">
        <v>7350000</v>
      </c>
      <c r="T618" s="88" t="s">
        <v>203</v>
      </c>
      <c r="U618" s="43">
        <v>7144175</v>
      </c>
      <c r="V618" s="43" t="s">
        <v>1910</v>
      </c>
      <c r="W618" s="284">
        <v>45358</v>
      </c>
      <c r="X618" s="284">
        <v>45358</v>
      </c>
      <c r="Y618" s="94" t="s">
        <v>74</v>
      </c>
      <c r="Z618" s="138">
        <v>45457</v>
      </c>
      <c r="AA618" s="54">
        <f t="shared" si="45"/>
        <v>99</v>
      </c>
      <c r="AB618" s="87">
        <v>0</v>
      </c>
      <c r="AC618" s="286">
        <v>0</v>
      </c>
      <c r="AD618" s="87">
        <v>0</v>
      </c>
      <c r="AE618" s="140" t="s">
        <v>74</v>
      </c>
      <c r="AF618" s="54">
        <f t="shared" si="46"/>
        <v>0</v>
      </c>
      <c r="AG618" s="87">
        <v>0</v>
      </c>
      <c r="AH618" s="87">
        <v>0</v>
      </c>
      <c r="AI618" s="140" t="s">
        <v>74</v>
      </c>
      <c r="AJ618" s="88">
        <v>0</v>
      </c>
      <c r="AK618" s="92" t="s">
        <v>74</v>
      </c>
      <c r="AL618" s="92" t="s">
        <v>74</v>
      </c>
      <c r="AM618" s="54">
        <f t="shared" si="47"/>
        <v>0</v>
      </c>
      <c r="AN618" s="54">
        <f>+K618+AC618-AH618</f>
        <v>7350000</v>
      </c>
      <c r="AO618" s="88" t="s">
        <v>66</v>
      </c>
      <c r="AP618" s="43">
        <v>7350000</v>
      </c>
      <c r="AQ618" s="88" t="s">
        <v>85</v>
      </c>
      <c r="AR618" s="87">
        <v>0</v>
      </c>
      <c r="AS618" s="96" t="s">
        <v>74</v>
      </c>
      <c r="AT618" s="282">
        <v>2100000</v>
      </c>
      <c r="AU618" s="98">
        <f t="shared" si="48"/>
        <v>5250000</v>
      </c>
      <c r="AV618" s="241">
        <f t="shared" si="49"/>
        <v>0.2857142857142857</v>
      </c>
      <c r="AW618" s="140" t="s">
        <v>74</v>
      </c>
      <c r="AX618" s="88" t="s">
        <v>86</v>
      </c>
      <c r="AY618" s="43" t="s">
        <v>4364</v>
      </c>
      <c r="AZ618" s="85" t="s">
        <v>66</v>
      </c>
      <c r="BA618" s="85" t="s">
        <v>66</v>
      </c>
    </row>
    <row r="619" spans="2:53" x14ac:dyDescent="0.25">
      <c r="B619" s="85">
        <v>2024</v>
      </c>
      <c r="C619" s="85">
        <v>891780111</v>
      </c>
      <c r="D619" s="86" t="s">
        <v>64</v>
      </c>
      <c r="E619" s="44" t="s">
        <v>4363</v>
      </c>
      <c r="F619" s="287" t="str">
        <f>VLOOKUP(E619,[6]Hoja1!$C:$D,2,FALSE)</f>
        <v>CO1.REQ.5952806</v>
      </c>
      <c r="G619" s="196">
        <v>0</v>
      </c>
      <c r="H619" s="88" t="s">
        <v>72</v>
      </c>
      <c r="I619" s="86" t="s">
        <v>65</v>
      </c>
      <c r="J619" s="43" t="s">
        <v>4362</v>
      </c>
      <c r="K619" s="43">
        <v>11550000</v>
      </c>
      <c r="L619" s="85" t="s">
        <v>67</v>
      </c>
      <c r="M619" s="43" t="s">
        <v>4361</v>
      </c>
      <c r="N619" s="43">
        <v>85464059</v>
      </c>
      <c r="O619" s="91">
        <v>13</v>
      </c>
      <c r="P619" s="140">
        <v>45302</v>
      </c>
      <c r="Q619" s="87">
        <v>4518689382</v>
      </c>
      <c r="R619" s="284">
        <v>45362</v>
      </c>
      <c r="S619" s="43">
        <v>11550000</v>
      </c>
      <c r="T619" s="88" t="s">
        <v>203</v>
      </c>
      <c r="U619" s="43">
        <v>72004252</v>
      </c>
      <c r="V619" s="43" t="s">
        <v>4360</v>
      </c>
      <c r="W619" s="284">
        <v>45362</v>
      </c>
      <c r="X619" s="284">
        <v>45362</v>
      </c>
      <c r="Y619" s="94" t="s">
        <v>74</v>
      </c>
      <c r="Z619" s="138">
        <v>45457</v>
      </c>
      <c r="AA619" s="54">
        <f t="shared" si="45"/>
        <v>95</v>
      </c>
      <c r="AB619" s="87">
        <v>0</v>
      </c>
      <c r="AC619" s="286">
        <v>0</v>
      </c>
      <c r="AD619" s="87">
        <v>0</v>
      </c>
      <c r="AE619" s="140" t="s">
        <v>74</v>
      </c>
      <c r="AF619" s="54">
        <f t="shared" si="46"/>
        <v>0</v>
      </c>
      <c r="AG619" s="87">
        <v>0</v>
      </c>
      <c r="AH619" s="87">
        <v>0</v>
      </c>
      <c r="AI619" s="140" t="s">
        <v>74</v>
      </c>
      <c r="AJ619" s="88">
        <v>0</v>
      </c>
      <c r="AK619" s="92" t="s">
        <v>74</v>
      </c>
      <c r="AL619" s="92" t="s">
        <v>74</v>
      </c>
      <c r="AM619" s="54">
        <f t="shared" si="47"/>
        <v>0</v>
      </c>
      <c r="AN619" s="54">
        <f>+K619+AC619-AH619</f>
        <v>11550000</v>
      </c>
      <c r="AO619" s="88" t="s">
        <v>66</v>
      </c>
      <c r="AP619" s="43">
        <v>11550000</v>
      </c>
      <c r="AQ619" s="88" t="s">
        <v>85</v>
      </c>
      <c r="AR619" s="87">
        <v>0</v>
      </c>
      <c r="AS619" s="96" t="s">
        <v>74</v>
      </c>
      <c r="AT619" s="282">
        <v>6600000</v>
      </c>
      <c r="AU619" s="98">
        <f t="shared" si="48"/>
        <v>4950000</v>
      </c>
      <c r="AV619" s="241">
        <f t="shared" si="49"/>
        <v>0.5714285714285714</v>
      </c>
      <c r="AW619" s="140" t="s">
        <v>74</v>
      </c>
      <c r="AX619" s="88" t="s">
        <v>86</v>
      </c>
      <c r="AY619" s="43" t="s">
        <v>4359</v>
      </c>
      <c r="AZ619" s="85" t="s">
        <v>66</v>
      </c>
      <c r="BA619" s="85" t="s">
        <v>66</v>
      </c>
    </row>
    <row r="620" spans="2:53" x14ac:dyDescent="0.25">
      <c r="B620" s="85">
        <v>2024</v>
      </c>
      <c r="C620" s="85">
        <v>891780111</v>
      </c>
      <c r="D620" s="86" t="s">
        <v>64</v>
      </c>
      <c r="E620" s="44" t="s">
        <v>4358</v>
      </c>
      <c r="F620" s="287" t="str">
        <f>VLOOKUP(E620,[6]Hoja1!$C:$D,2,FALSE)</f>
        <v>CO1.REQ.5952840</v>
      </c>
      <c r="G620" s="196">
        <v>0</v>
      </c>
      <c r="H620" s="88" t="s">
        <v>72</v>
      </c>
      <c r="I620" s="86" t="s">
        <v>65</v>
      </c>
      <c r="J620" s="43" t="s">
        <v>4357</v>
      </c>
      <c r="K620" s="43">
        <v>7500000</v>
      </c>
      <c r="L620" s="85" t="s">
        <v>67</v>
      </c>
      <c r="M620" s="43" t="s">
        <v>4356</v>
      </c>
      <c r="N620" s="43">
        <v>1082929825</v>
      </c>
      <c r="O620" s="91">
        <v>13</v>
      </c>
      <c r="P620" s="140">
        <v>45302</v>
      </c>
      <c r="Q620" s="87">
        <v>4518689382</v>
      </c>
      <c r="R620" s="284">
        <v>45362</v>
      </c>
      <c r="S620" s="43">
        <v>7500000</v>
      </c>
      <c r="T620" s="88" t="s">
        <v>203</v>
      </c>
      <c r="U620" s="43">
        <v>7601831</v>
      </c>
      <c r="V620" s="43" t="s">
        <v>4355</v>
      </c>
      <c r="W620" s="284">
        <v>45362</v>
      </c>
      <c r="X620" s="284">
        <v>45362</v>
      </c>
      <c r="Y620" s="94" t="s">
        <v>74</v>
      </c>
      <c r="Z620" s="138">
        <v>45454</v>
      </c>
      <c r="AA620" s="54">
        <f t="shared" si="45"/>
        <v>92</v>
      </c>
      <c r="AB620" s="87">
        <v>0</v>
      </c>
      <c r="AC620" s="286">
        <v>0</v>
      </c>
      <c r="AD620" s="87">
        <v>0</v>
      </c>
      <c r="AE620" s="140" t="s">
        <v>74</v>
      </c>
      <c r="AF620" s="54">
        <f t="shared" si="46"/>
        <v>0</v>
      </c>
      <c r="AG620" s="87">
        <v>0</v>
      </c>
      <c r="AH620" s="87">
        <v>0</v>
      </c>
      <c r="AI620" s="140" t="s">
        <v>74</v>
      </c>
      <c r="AJ620" s="88">
        <v>0</v>
      </c>
      <c r="AK620" s="92" t="s">
        <v>74</v>
      </c>
      <c r="AL620" s="92" t="s">
        <v>74</v>
      </c>
      <c r="AM620" s="54">
        <f t="shared" si="47"/>
        <v>0</v>
      </c>
      <c r="AN620" s="54">
        <f>+K620+AC620-AH620</f>
        <v>7500000</v>
      </c>
      <c r="AO620" s="88" t="s">
        <v>66</v>
      </c>
      <c r="AP620" s="43">
        <v>7500000</v>
      </c>
      <c r="AQ620" s="88" t="s">
        <v>85</v>
      </c>
      <c r="AR620" s="87">
        <v>0</v>
      </c>
      <c r="AS620" s="96" t="s">
        <v>74</v>
      </c>
      <c r="AT620" s="282">
        <v>4167000</v>
      </c>
      <c r="AU620" s="98">
        <f t="shared" si="48"/>
        <v>3333000</v>
      </c>
      <c r="AV620" s="241">
        <f t="shared" si="49"/>
        <v>0.55559999999999998</v>
      </c>
      <c r="AW620" s="140" t="s">
        <v>74</v>
      </c>
      <c r="AX620" s="88" t="s">
        <v>86</v>
      </c>
      <c r="AY620" s="43" t="s">
        <v>4354</v>
      </c>
      <c r="AZ620" s="85" t="s">
        <v>66</v>
      </c>
      <c r="BA620" s="85" t="s">
        <v>66</v>
      </c>
    </row>
    <row r="621" spans="2:53" x14ac:dyDescent="0.25">
      <c r="B621" s="85">
        <v>2024</v>
      </c>
      <c r="C621" s="85">
        <v>891780111</v>
      </c>
      <c r="D621" s="86" t="s">
        <v>64</v>
      </c>
      <c r="E621" s="44" t="s">
        <v>4353</v>
      </c>
      <c r="F621" s="287" t="str">
        <f>VLOOKUP(E621,[6]Hoja1!$C:$D,2,FALSE)</f>
        <v>CO1.REQ.5959542</v>
      </c>
      <c r="G621" s="196">
        <v>0</v>
      </c>
      <c r="H621" s="88" t="s">
        <v>72</v>
      </c>
      <c r="I621" s="86" t="s">
        <v>65</v>
      </c>
      <c r="J621" s="43" t="s">
        <v>4352</v>
      </c>
      <c r="K621" s="43">
        <v>9090000</v>
      </c>
      <c r="L621" s="85" t="s">
        <v>67</v>
      </c>
      <c r="M621" s="43" t="s">
        <v>4351</v>
      </c>
      <c r="N621" s="43">
        <v>1083045454</v>
      </c>
      <c r="O621" s="91">
        <v>13</v>
      </c>
      <c r="P621" s="140">
        <v>45302</v>
      </c>
      <c r="Q621" s="87">
        <v>4518689382</v>
      </c>
      <c r="R621" s="284">
        <v>45363</v>
      </c>
      <c r="S621" s="43">
        <v>9090000</v>
      </c>
      <c r="T621" s="88" t="s">
        <v>203</v>
      </c>
      <c r="U621" s="43">
        <v>36557666</v>
      </c>
      <c r="V621" s="43" t="s">
        <v>2345</v>
      </c>
      <c r="W621" s="284">
        <v>45363</v>
      </c>
      <c r="X621" s="284">
        <v>45363</v>
      </c>
      <c r="Y621" s="94" t="s">
        <v>74</v>
      </c>
      <c r="Z621" s="138">
        <v>45457</v>
      </c>
      <c r="AA621" s="54">
        <f t="shared" si="45"/>
        <v>94</v>
      </c>
      <c r="AB621" s="87">
        <v>0</v>
      </c>
      <c r="AC621" s="286">
        <v>0</v>
      </c>
      <c r="AD621" s="87">
        <v>0</v>
      </c>
      <c r="AE621" s="140" t="s">
        <v>74</v>
      </c>
      <c r="AF621" s="54">
        <f t="shared" si="46"/>
        <v>0</v>
      </c>
      <c r="AG621" s="87">
        <v>0</v>
      </c>
      <c r="AH621" s="87">
        <v>0</v>
      </c>
      <c r="AI621" s="140" t="s">
        <v>74</v>
      </c>
      <c r="AJ621" s="88">
        <v>0</v>
      </c>
      <c r="AK621" s="92" t="s">
        <v>74</v>
      </c>
      <c r="AL621" s="92" t="s">
        <v>74</v>
      </c>
      <c r="AM621" s="54">
        <f t="shared" si="47"/>
        <v>0</v>
      </c>
      <c r="AN621" s="54">
        <f>+K621+AC621-AH621</f>
        <v>9090000</v>
      </c>
      <c r="AO621" s="88" t="s">
        <v>66</v>
      </c>
      <c r="AP621" s="43">
        <v>9090000</v>
      </c>
      <c r="AQ621" s="88" t="s">
        <v>85</v>
      </c>
      <c r="AR621" s="87">
        <v>0</v>
      </c>
      <c r="AS621" s="96" t="s">
        <v>74</v>
      </c>
      <c r="AT621" s="282">
        <v>5040000</v>
      </c>
      <c r="AU621" s="98">
        <f t="shared" si="48"/>
        <v>4050000</v>
      </c>
      <c r="AV621" s="241">
        <f t="shared" si="49"/>
        <v>0.5544554455445545</v>
      </c>
      <c r="AW621" s="140" t="s">
        <v>74</v>
      </c>
      <c r="AX621" s="88" t="s">
        <v>86</v>
      </c>
      <c r="AY621" s="43" t="s">
        <v>4350</v>
      </c>
      <c r="AZ621" s="85" t="s">
        <v>66</v>
      </c>
      <c r="BA621" s="85" t="s">
        <v>66</v>
      </c>
    </row>
    <row r="622" spans="2:53" x14ac:dyDescent="0.25">
      <c r="B622" s="85">
        <v>2024</v>
      </c>
      <c r="C622" s="85">
        <v>891780111</v>
      </c>
      <c r="D622" s="86" t="s">
        <v>64</v>
      </c>
      <c r="E622" s="44" t="s">
        <v>4349</v>
      </c>
      <c r="F622" s="287" t="str">
        <f>VLOOKUP(E622,[6]Hoja1!$C:$D,2,FALSE)</f>
        <v>CO1.REQ.5959909</v>
      </c>
      <c r="G622" s="196">
        <v>0</v>
      </c>
      <c r="H622" s="88" t="s">
        <v>72</v>
      </c>
      <c r="I622" s="86" t="s">
        <v>65</v>
      </c>
      <c r="J622" s="43" t="s">
        <v>4348</v>
      </c>
      <c r="K622" s="43">
        <v>10500000</v>
      </c>
      <c r="L622" s="85" t="s">
        <v>67</v>
      </c>
      <c r="M622" s="43" t="s">
        <v>4347</v>
      </c>
      <c r="N622" s="43">
        <v>1082945799</v>
      </c>
      <c r="O622" s="91">
        <v>13</v>
      </c>
      <c r="P622" s="140">
        <v>45302</v>
      </c>
      <c r="Q622" s="87">
        <v>4518689382</v>
      </c>
      <c r="R622" s="284">
        <v>45363</v>
      </c>
      <c r="S622" s="43">
        <v>10500000</v>
      </c>
      <c r="T622" s="88" t="s">
        <v>203</v>
      </c>
      <c r="U622" s="43">
        <v>57461216</v>
      </c>
      <c r="V622" s="43" t="s">
        <v>1733</v>
      </c>
      <c r="W622" s="284">
        <v>45363</v>
      </c>
      <c r="X622" s="284">
        <v>45363</v>
      </c>
      <c r="Y622" s="94" t="s">
        <v>74</v>
      </c>
      <c r="Z622" s="138">
        <v>45457</v>
      </c>
      <c r="AA622" s="54">
        <f t="shared" si="45"/>
        <v>94</v>
      </c>
      <c r="AB622" s="87">
        <v>0</v>
      </c>
      <c r="AC622" s="286">
        <v>0</v>
      </c>
      <c r="AD622" s="87">
        <v>0</v>
      </c>
      <c r="AE622" s="140" t="s">
        <v>74</v>
      </c>
      <c r="AF622" s="54">
        <f t="shared" si="46"/>
        <v>0</v>
      </c>
      <c r="AG622" s="87">
        <v>1</v>
      </c>
      <c r="AH622" s="87">
        <v>7900000</v>
      </c>
      <c r="AI622" s="140">
        <v>45382</v>
      </c>
      <c r="AJ622" s="88">
        <v>0</v>
      </c>
      <c r="AK622" s="92" t="s">
        <v>74</v>
      </c>
      <c r="AL622" s="92" t="s">
        <v>74</v>
      </c>
      <c r="AM622" s="54">
        <f t="shared" si="47"/>
        <v>0</v>
      </c>
      <c r="AN622" s="54">
        <f>+K622+AC622-AH622</f>
        <v>2600000</v>
      </c>
      <c r="AO622" s="88" t="s">
        <v>66</v>
      </c>
      <c r="AP622" s="43">
        <v>10500000</v>
      </c>
      <c r="AQ622" s="88" t="s">
        <v>85</v>
      </c>
      <c r="AR622" s="87">
        <v>0</v>
      </c>
      <c r="AS622" s="96" t="s">
        <v>74</v>
      </c>
      <c r="AT622" s="282">
        <v>2600000</v>
      </c>
      <c r="AU622" s="98">
        <f t="shared" si="48"/>
        <v>0</v>
      </c>
      <c r="AV622" s="241">
        <f t="shared" si="49"/>
        <v>1</v>
      </c>
      <c r="AW622" s="140" t="s">
        <v>74</v>
      </c>
      <c r="AX622" s="88" t="s">
        <v>1097</v>
      </c>
      <c r="AY622" s="43" t="s">
        <v>4346</v>
      </c>
      <c r="AZ622" s="85" t="s">
        <v>66</v>
      </c>
      <c r="BA622" s="85" t="s">
        <v>66</v>
      </c>
    </row>
    <row r="623" spans="2:53" x14ac:dyDescent="0.25">
      <c r="B623" s="85">
        <v>2024</v>
      </c>
      <c r="C623" s="85">
        <v>891780111</v>
      </c>
      <c r="D623" s="86" t="s">
        <v>64</v>
      </c>
      <c r="E623" s="44" t="s">
        <v>4345</v>
      </c>
      <c r="F623" s="287" t="str">
        <f>VLOOKUP(E623,[6]Hoja1!$C:$D,2,FALSE)</f>
        <v>CO1.REQ.5959478</v>
      </c>
      <c r="G623" s="196">
        <v>0</v>
      </c>
      <c r="H623" s="88" t="s">
        <v>72</v>
      </c>
      <c r="I623" s="86" t="s">
        <v>65</v>
      </c>
      <c r="J623" s="43" t="s">
        <v>4344</v>
      </c>
      <c r="K623" s="43">
        <v>6860000</v>
      </c>
      <c r="L623" s="85" t="s">
        <v>67</v>
      </c>
      <c r="M623" s="43" t="s">
        <v>4343</v>
      </c>
      <c r="N623" s="43">
        <v>36560538</v>
      </c>
      <c r="O623" s="91">
        <v>14</v>
      </c>
      <c r="P623" s="284">
        <v>45302</v>
      </c>
      <c r="Q623" s="43">
        <v>2126349000</v>
      </c>
      <c r="R623" s="284">
        <v>45363</v>
      </c>
      <c r="S623" s="43">
        <v>6860000</v>
      </c>
      <c r="T623" s="88" t="s">
        <v>203</v>
      </c>
      <c r="U623" s="43">
        <v>85459497</v>
      </c>
      <c r="V623" s="43" t="s">
        <v>1747</v>
      </c>
      <c r="W623" s="284">
        <v>45363</v>
      </c>
      <c r="X623" s="284">
        <v>45363</v>
      </c>
      <c r="Y623" s="94" t="s">
        <v>74</v>
      </c>
      <c r="Z623" s="138">
        <v>45457</v>
      </c>
      <c r="AA623" s="54">
        <f t="shared" si="45"/>
        <v>94</v>
      </c>
      <c r="AB623" s="87">
        <v>0</v>
      </c>
      <c r="AC623" s="286">
        <v>0</v>
      </c>
      <c r="AD623" s="87">
        <v>0</v>
      </c>
      <c r="AE623" s="140" t="s">
        <v>74</v>
      </c>
      <c r="AF623" s="54">
        <f t="shared" si="46"/>
        <v>0</v>
      </c>
      <c r="AG623" s="87">
        <v>0</v>
      </c>
      <c r="AH623" s="87">
        <v>0</v>
      </c>
      <c r="AI623" s="140" t="s">
        <v>74</v>
      </c>
      <c r="AJ623" s="88">
        <v>0</v>
      </c>
      <c r="AK623" s="92" t="s">
        <v>74</v>
      </c>
      <c r="AL623" s="92" t="s">
        <v>74</v>
      </c>
      <c r="AM623" s="54">
        <f t="shared" si="47"/>
        <v>0</v>
      </c>
      <c r="AN623" s="54">
        <f>+K623+AC623-AH623</f>
        <v>6860000</v>
      </c>
      <c r="AO623" s="88" t="s">
        <v>66</v>
      </c>
      <c r="AP623" s="43">
        <v>6860000</v>
      </c>
      <c r="AQ623" s="88" t="s">
        <v>85</v>
      </c>
      <c r="AR623" s="87">
        <v>0</v>
      </c>
      <c r="AS623" s="96" t="s">
        <v>74</v>
      </c>
      <c r="AT623" s="282">
        <v>2100000</v>
      </c>
      <c r="AU623" s="98">
        <f t="shared" si="48"/>
        <v>4760000</v>
      </c>
      <c r="AV623" s="241">
        <f t="shared" si="49"/>
        <v>0.30612244897959184</v>
      </c>
      <c r="AW623" s="140" t="s">
        <v>74</v>
      </c>
      <c r="AX623" s="88" t="s">
        <v>86</v>
      </c>
      <c r="AY623" s="43" t="s">
        <v>4342</v>
      </c>
      <c r="AZ623" s="85" t="s">
        <v>66</v>
      </c>
      <c r="BA623" s="85" t="s">
        <v>66</v>
      </c>
    </row>
    <row r="624" spans="2:53" x14ac:dyDescent="0.25">
      <c r="B624" s="85">
        <v>2024</v>
      </c>
      <c r="C624" s="85">
        <v>891780111</v>
      </c>
      <c r="D624" s="86" t="s">
        <v>64</v>
      </c>
      <c r="E624" s="44" t="s">
        <v>4341</v>
      </c>
      <c r="F624" s="287" t="str">
        <f>VLOOKUP(E624,[6]Hoja1!$C:$D,2,FALSE)</f>
        <v>CO1.REQ.5957067</v>
      </c>
      <c r="G624" s="196">
        <v>0</v>
      </c>
      <c r="H624" s="88" t="s">
        <v>72</v>
      </c>
      <c r="I624" s="86" t="s">
        <v>65</v>
      </c>
      <c r="J624" s="43" t="s">
        <v>4340</v>
      </c>
      <c r="K624" s="43">
        <v>11110000</v>
      </c>
      <c r="L624" s="85" t="s">
        <v>67</v>
      </c>
      <c r="M624" s="43" t="s">
        <v>4339</v>
      </c>
      <c r="N624" s="43">
        <v>1083029651</v>
      </c>
      <c r="O624" s="91">
        <v>13</v>
      </c>
      <c r="P624" s="140">
        <v>45302</v>
      </c>
      <c r="Q624" s="87">
        <v>4518689382</v>
      </c>
      <c r="R624" s="284">
        <v>45363</v>
      </c>
      <c r="S624" s="43">
        <v>11110000</v>
      </c>
      <c r="T624" s="88" t="s">
        <v>203</v>
      </c>
      <c r="U624" s="43">
        <v>1082870070</v>
      </c>
      <c r="V624" s="43" t="s">
        <v>4243</v>
      </c>
      <c r="W624" s="284">
        <v>45363</v>
      </c>
      <c r="X624" s="284">
        <v>45363</v>
      </c>
      <c r="Y624" s="94" t="s">
        <v>74</v>
      </c>
      <c r="Z624" s="138">
        <v>45457</v>
      </c>
      <c r="AA624" s="54">
        <f t="shared" si="45"/>
        <v>94</v>
      </c>
      <c r="AB624" s="87">
        <v>0</v>
      </c>
      <c r="AC624" s="286">
        <v>0</v>
      </c>
      <c r="AD624" s="87">
        <v>0</v>
      </c>
      <c r="AE624" s="140" t="s">
        <v>74</v>
      </c>
      <c r="AF624" s="54">
        <f t="shared" si="46"/>
        <v>0</v>
      </c>
      <c r="AG624" s="87">
        <v>0</v>
      </c>
      <c r="AH624" s="87">
        <v>0</v>
      </c>
      <c r="AI624" s="140" t="s">
        <v>74</v>
      </c>
      <c r="AJ624" s="88">
        <v>0</v>
      </c>
      <c r="AK624" s="92" t="s">
        <v>74</v>
      </c>
      <c r="AL624" s="92" t="s">
        <v>74</v>
      </c>
      <c r="AM624" s="54">
        <f t="shared" si="47"/>
        <v>0</v>
      </c>
      <c r="AN624" s="54">
        <f>+K624+AC624-AH624</f>
        <v>11110000</v>
      </c>
      <c r="AO624" s="88" t="s">
        <v>66</v>
      </c>
      <c r="AP624" s="43">
        <v>11110000</v>
      </c>
      <c r="AQ624" s="88" t="s">
        <v>85</v>
      </c>
      <c r="AR624" s="87">
        <v>0</v>
      </c>
      <c r="AS624" s="96" t="s">
        <v>74</v>
      </c>
      <c r="AT624" s="282">
        <v>6600000</v>
      </c>
      <c r="AU624" s="98">
        <f t="shared" si="48"/>
        <v>4510000</v>
      </c>
      <c r="AV624" s="241">
        <f t="shared" si="49"/>
        <v>0.59405940594059403</v>
      </c>
      <c r="AW624" s="140" t="s">
        <v>74</v>
      </c>
      <c r="AX624" s="88" t="s">
        <v>86</v>
      </c>
      <c r="AY624" s="43" t="s">
        <v>4338</v>
      </c>
      <c r="AZ624" s="85" t="s">
        <v>66</v>
      </c>
      <c r="BA624" s="85" t="s">
        <v>66</v>
      </c>
    </row>
    <row r="625" spans="2:53" x14ac:dyDescent="0.25">
      <c r="B625" s="85">
        <v>2024</v>
      </c>
      <c r="C625" s="85">
        <v>891780111</v>
      </c>
      <c r="D625" s="86" t="s">
        <v>64</v>
      </c>
      <c r="E625" s="44" t="s">
        <v>4337</v>
      </c>
      <c r="F625" s="287" t="str">
        <f>VLOOKUP(E625,[6]Hoja1!$C:$D,2,FALSE)</f>
        <v>CO1.REQ.5958788</v>
      </c>
      <c r="G625" s="196">
        <v>0</v>
      </c>
      <c r="H625" s="88" t="s">
        <v>72</v>
      </c>
      <c r="I625" s="86" t="s">
        <v>65</v>
      </c>
      <c r="J625" s="43" t="s">
        <v>4336</v>
      </c>
      <c r="K625" s="43">
        <v>10780000</v>
      </c>
      <c r="L625" s="85" t="s">
        <v>67</v>
      </c>
      <c r="M625" s="43" t="s">
        <v>4335</v>
      </c>
      <c r="N625" s="43">
        <v>57442581</v>
      </c>
      <c r="O625" s="91">
        <v>13</v>
      </c>
      <c r="P625" s="140">
        <v>45302</v>
      </c>
      <c r="Q625" s="87">
        <v>4518689382</v>
      </c>
      <c r="R625" s="284">
        <v>45363</v>
      </c>
      <c r="S625" s="43">
        <v>10780000</v>
      </c>
      <c r="T625" s="88" t="s">
        <v>203</v>
      </c>
      <c r="U625" s="43">
        <v>93400727</v>
      </c>
      <c r="V625" s="43" t="s">
        <v>4334</v>
      </c>
      <c r="W625" s="284">
        <v>45363</v>
      </c>
      <c r="X625" s="284">
        <v>45363</v>
      </c>
      <c r="Y625" s="94" t="s">
        <v>74</v>
      </c>
      <c r="Z625" s="138">
        <v>45457</v>
      </c>
      <c r="AA625" s="54">
        <f t="shared" si="45"/>
        <v>94</v>
      </c>
      <c r="AB625" s="87">
        <v>0</v>
      </c>
      <c r="AC625" s="286">
        <v>0</v>
      </c>
      <c r="AD625" s="87">
        <v>0</v>
      </c>
      <c r="AE625" s="140" t="s">
        <v>74</v>
      </c>
      <c r="AF625" s="54">
        <f t="shared" si="46"/>
        <v>0</v>
      </c>
      <c r="AG625" s="87">
        <v>0</v>
      </c>
      <c r="AH625" s="87">
        <v>0</v>
      </c>
      <c r="AI625" s="140" t="s">
        <v>74</v>
      </c>
      <c r="AJ625" s="88">
        <v>0</v>
      </c>
      <c r="AK625" s="92" t="s">
        <v>74</v>
      </c>
      <c r="AL625" s="92" t="s">
        <v>74</v>
      </c>
      <c r="AM625" s="54">
        <f t="shared" si="47"/>
        <v>0</v>
      </c>
      <c r="AN625" s="54">
        <f>+K625+AC625-AH625</f>
        <v>10780000</v>
      </c>
      <c r="AO625" s="88" t="s">
        <v>66</v>
      </c>
      <c r="AP625" s="43">
        <v>10780000</v>
      </c>
      <c r="AQ625" s="88" t="s">
        <v>85</v>
      </c>
      <c r="AR625" s="87">
        <v>0</v>
      </c>
      <c r="AS625" s="96" t="s">
        <v>74</v>
      </c>
      <c r="AT625" s="282">
        <v>5830000</v>
      </c>
      <c r="AU625" s="98">
        <f t="shared" si="48"/>
        <v>4950000</v>
      </c>
      <c r="AV625" s="241">
        <f t="shared" si="49"/>
        <v>0.54081632653061229</v>
      </c>
      <c r="AW625" s="140" t="s">
        <v>74</v>
      </c>
      <c r="AX625" s="88" t="s">
        <v>86</v>
      </c>
      <c r="AY625" s="43" t="s">
        <v>4333</v>
      </c>
      <c r="AZ625" s="85" t="s">
        <v>66</v>
      </c>
      <c r="BA625" s="85" t="s">
        <v>66</v>
      </c>
    </row>
    <row r="626" spans="2:53" x14ac:dyDescent="0.25">
      <c r="B626" s="85">
        <v>2024</v>
      </c>
      <c r="C626" s="85">
        <v>891780111</v>
      </c>
      <c r="D626" s="86" t="s">
        <v>64</v>
      </c>
      <c r="E626" s="44" t="s">
        <v>4332</v>
      </c>
      <c r="F626" s="287" t="str">
        <f>VLOOKUP(E626,[6]Hoja1!$C:$D,2,FALSE)</f>
        <v>CO1.REQ.5959157</v>
      </c>
      <c r="G626" s="196">
        <v>0</v>
      </c>
      <c r="H626" s="88" t="s">
        <v>72</v>
      </c>
      <c r="I626" s="86" t="s">
        <v>65</v>
      </c>
      <c r="J626" s="43" t="s">
        <v>4331</v>
      </c>
      <c r="K626" s="43">
        <v>6860000</v>
      </c>
      <c r="L626" s="85" t="s">
        <v>67</v>
      </c>
      <c r="M626" s="43" t="s">
        <v>4330</v>
      </c>
      <c r="N626" s="43">
        <v>85456053</v>
      </c>
      <c r="O626" s="91">
        <v>14</v>
      </c>
      <c r="P626" s="284">
        <v>45302</v>
      </c>
      <c r="Q626" s="43">
        <v>2126349000</v>
      </c>
      <c r="R626" s="284">
        <v>45363</v>
      </c>
      <c r="S626" s="43">
        <v>6860000</v>
      </c>
      <c r="T626" s="88" t="s">
        <v>203</v>
      </c>
      <c r="U626" s="43">
        <v>85459497</v>
      </c>
      <c r="V626" s="43" t="s">
        <v>1747</v>
      </c>
      <c r="W626" s="284">
        <v>45363</v>
      </c>
      <c r="X626" s="284">
        <v>45363</v>
      </c>
      <c r="Y626" s="94" t="s">
        <v>74</v>
      </c>
      <c r="Z626" s="138">
        <v>45457</v>
      </c>
      <c r="AA626" s="54">
        <f t="shared" si="45"/>
        <v>94</v>
      </c>
      <c r="AB626" s="87">
        <v>0</v>
      </c>
      <c r="AC626" s="286">
        <v>0</v>
      </c>
      <c r="AD626" s="87">
        <v>0</v>
      </c>
      <c r="AE626" s="140" t="s">
        <v>74</v>
      </c>
      <c r="AF626" s="54">
        <f t="shared" si="46"/>
        <v>0</v>
      </c>
      <c r="AG626" s="87">
        <v>0</v>
      </c>
      <c r="AH626" s="87">
        <v>0</v>
      </c>
      <c r="AI626" s="140" t="s">
        <v>74</v>
      </c>
      <c r="AJ626" s="88">
        <v>0</v>
      </c>
      <c r="AK626" s="92" t="s">
        <v>74</v>
      </c>
      <c r="AL626" s="92" t="s">
        <v>74</v>
      </c>
      <c r="AM626" s="54">
        <f t="shared" si="47"/>
        <v>0</v>
      </c>
      <c r="AN626" s="54">
        <f>+K626+AC626-AH626</f>
        <v>6860000</v>
      </c>
      <c r="AO626" s="88" t="s">
        <v>66</v>
      </c>
      <c r="AP626" s="43">
        <v>6860000</v>
      </c>
      <c r="AQ626" s="88" t="s">
        <v>85</v>
      </c>
      <c r="AR626" s="87">
        <v>0</v>
      </c>
      <c r="AS626" s="96" t="s">
        <v>74</v>
      </c>
      <c r="AT626" s="282">
        <v>2100000</v>
      </c>
      <c r="AU626" s="98">
        <f t="shared" si="48"/>
        <v>4760000</v>
      </c>
      <c r="AV626" s="241">
        <f t="shared" si="49"/>
        <v>0.30612244897959184</v>
      </c>
      <c r="AW626" s="140" t="s">
        <v>74</v>
      </c>
      <c r="AX626" s="88" t="s">
        <v>86</v>
      </c>
      <c r="AY626" s="43" t="s">
        <v>4329</v>
      </c>
      <c r="AZ626" s="85" t="s">
        <v>66</v>
      </c>
      <c r="BA626" s="85" t="s">
        <v>66</v>
      </c>
    </row>
    <row r="627" spans="2:53" x14ac:dyDescent="0.25">
      <c r="B627" s="85">
        <v>2024</v>
      </c>
      <c r="C627" s="85">
        <v>891780111</v>
      </c>
      <c r="D627" s="86" t="s">
        <v>64</v>
      </c>
      <c r="E627" s="44" t="s">
        <v>4328</v>
      </c>
      <c r="F627" s="287" t="str">
        <f>VLOOKUP(E627,[6]Hoja1!$C:$D,2,FALSE)</f>
        <v>CO1.REQ.5956731</v>
      </c>
      <c r="G627" s="196">
        <v>0</v>
      </c>
      <c r="H627" s="88" t="s">
        <v>72</v>
      </c>
      <c r="I627" s="86" t="s">
        <v>65</v>
      </c>
      <c r="J627" s="43" t="s">
        <v>4327</v>
      </c>
      <c r="K627" s="43">
        <v>13467000</v>
      </c>
      <c r="L627" s="85" t="s">
        <v>67</v>
      </c>
      <c r="M627" s="43" t="s">
        <v>4326</v>
      </c>
      <c r="N627" s="43">
        <v>1082962127</v>
      </c>
      <c r="O627" s="91">
        <v>13</v>
      </c>
      <c r="P627" s="140">
        <v>45302</v>
      </c>
      <c r="Q627" s="87">
        <v>4518689382</v>
      </c>
      <c r="R627" s="284">
        <v>45363</v>
      </c>
      <c r="S627" s="43">
        <v>13467000</v>
      </c>
      <c r="T627" s="88" t="s">
        <v>203</v>
      </c>
      <c r="U627" s="43">
        <v>1082870070</v>
      </c>
      <c r="V627" s="43" t="s">
        <v>4243</v>
      </c>
      <c r="W627" s="284">
        <v>45363</v>
      </c>
      <c r="X627" s="284">
        <v>45363</v>
      </c>
      <c r="Y627" s="94" t="s">
        <v>74</v>
      </c>
      <c r="Z627" s="138">
        <v>45457</v>
      </c>
      <c r="AA627" s="54">
        <f t="shared" si="45"/>
        <v>94</v>
      </c>
      <c r="AB627" s="87">
        <v>0</v>
      </c>
      <c r="AC627" s="286">
        <v>0</v>
      </c>
      <c r="AD627" s="87">
        <v>0</v>
      </c>
      <c r="AE627" s="140" t="s">
        <v>74</v>
      </c>
      <c r="AF627" s="54">
        <f t="shared" si="46"/>
        <v>0</v>
      </c>
      <c r="AG627" s="87">
        <v>0</v>
      </c>
      <c r="AH627" s="87">
        <v>0</v>
      </c>
      <c r="AI627" s="140" t="s">
        <v>74</v>
      </c>
      <c r="AJ627" s="88">
        <v>0</v>
      </c>
      <c r="AK627" s="92" t="s">
        <v>74</v>
      </c>
      <c r="AL627" s="92" t="s">
        <v>74</v>
      </c>
      <c r="AM627" s="54">
        <f t="shared" si="47"/>
        <v>0</v>
      </c>
      <c r="AN627" s="54">
        <f>+K627+AC627-AH627</f>
        <v>13467000</v>
      </c>
      <c r="AO627" s="88" t="s">
        <v>66</v>
      </c>
      <c r="AP627" s="43">
        <v>13467000</v>
      </c>
      <c r="AQ627" s="88" t="s">
        <v>85</v>
      </c>
      <c r="AR627" s="87">
        <v>0</v>
      </c>
      <c r="AS627" s="96" t="s">
        <v>74</v>
      </c>
      <c r="AT627" s="282">
        <v>8000000</v>
      </c>
      <c r="AU627" s="98">
        <f t="shared" si="48"/>
        <v>5467000</v>
      </c>
      <c r="AV627" s="241">
        <f t="shared" si="49"/>
        <v>0.59404470186381531</v>
      </c>
      <c r="AW627" s="140" t="s">
        <v>74</v>
      </c>
      <c r="AX627" s="88" t="s">
        <v>86</v>
      </c>
      <c r="AY627" s="43" t="s">
        <v>4325</v>
      </c>
      <c r="AZ627" s="85" t="s">
        <v>66</v>
      </c>
      <c r="BA627" s="85" t="s">
        <v>66</v>
      </c>
    </row>
    <row r="628" spans="2:53" x14ac:dyDescent="0.25">
      <c r="B628" s="85">
        <v>2024</v>
      </c>
      <c r="C628" s="85">
        <v>891780111</v>
      </c>
      <c r="D628" s="86" t="s">
        <v>64</v>
      </c>
      <c r="E628" s="44" t="s">
        <v>4324</v>
      </c>
      <c r="F628" s="287" t="str">
        <f>VLOOKUP(E628,[6]Hoja1!$C:$D,2,FALSE)</f>
        <v>CO1.REQ.5956740</v>
      </c>
      <c r="G628" s="196">
        <v>0</v>
      </c>
      <c r="H628" s="88" t="s">
        <v>72</v>
      </c>
      <c r="I628" s="86" t="s">
        <v>65</v>
      </c>
      <c r="J628" s="43" t="s">
        <v>4323</v>
      </c>
      <c r="K628" s="43">
        <v>10450000</v>
      </c>
      <c r="L628" s="85" t="s">
        <v>67</v>
      </c>
      <c r="M628" s="43" t="s">
        <v>4322</v>
      </c>
      <c r="N628" s="43">
        <v>1065823897</v>
      </c>
      <c r="O628" s="91">
        <v>13</v>
      </c>
      <c r="P628" s="140">
        <v>45302</v>
      </c>
      <c r="Q628" s="87">
        <v>4518689382</v>
      </c>
      <c r="R628" s="284">
        <v>45363</v>
      </c>
      <c r="S628" s="43">
        <v>10450000</v>
      </c>
      <c r="T628" s="88" t="s">
        <v>203</v>
      </c>
      <c r="U628" s="43">
        <v>84452087</v>
      </c>
      <c r="V628" s="43" t="s">
        <v>4321</v>
      </c>
      <c r="W628" s="284">
        <v>45363</v>
      </c>
      <c r="X628" s="284">
        <v>45363</v>
      </c>
      <c r="Y628" s="94" t="s">
        <v>74</v>
      </c>
      <c r="Z628" s="138">
        <v>45457</v>
      </c>
      <c r="AA628" s="54">
        <f t="shared" si="45"/>
        <v>94</v>
      </c>
      <c r="AB628" s="87">
        <v>0</v>
      </c>
      <c r="AC628" s="286">
        <v>0</v>
      </c>
      <c r="AD628" s="87">
        <v>0</v>
      </c>
      <c r="AE628" s="140" t="s">
        <v>74</v>
      </c>
      <c r="AF628" s="54">
        <f t="shared" si="46"/>
        <v>0</v>
      </c>
      <c r="AG628" s="87">
        <v>0</v>
      </c>
      <c r="AH628" s="87">
        <v>0</v>
      </c>
      <c r="AI628" s="140" t="s">
        <v>74</v>
      </c>
      <c r="AJ628" s="88">
        <v>0</v>
      </c>
      <c r="AK628" s="92" t="s">
        <v>74</v>
      </c>
      <c r="AL628" s="92" t="s">
        <v>74</v>
      </c>
      <c r="AM628" s="54">
        <f t="shared" si="47"/>
        <v>0</v>
      </c>
      <c r="AN628" s="54">
        <f>+K628+AC628-AH628</f>
        <v>10450000</v>
      </c>
      <c r="AO628" s="88" t="s">
        <v>66</v>
      </c>
      <c r="AP628" s="43">
        <v>10450000</v>
      </c>
      <c r="AQ628" s="88" t="s">
        <v>85</v>
      </c>
      <c r="AR628" s="87">
        <v>0</v>
      </c>
      <c r="AS628" s="96" t="s">
        <v>74</v>
      </c>
      <c r="AT628" s="282">
        <v>5500000</v>
      </c>
      <c r="AU628" s="98">
        <f t="shared" si="48"/>
        <v>4950000</v>
      </c>
      <c r="AV628" s="241">
        <f t="shared" si="49"/>
        <v>0.52631578947368418</v>
      </c>
      <c r="AW628" s="140" t="s">
        <v>74</v>
      </c>
      <c r="AX628" s="88" t="s">
        <v>86</v>
      </c>
      <c r="AY628" s="43" t="s">
        <v>4320</v>
      </c>
      <c r="AZ628" s="85" t="s">
        <v>66</v>
      </c>
      <c r="BA628" s="85" t="s">
        <v>66</v>
      </c>
    </row>
    <row r="629" spans="2:53" x14ac:dyDescent="0.25">
      <c r="B629" s="85">
        <v>2024</v>
      </c>
      <c r="C629" s="85">
        <v>891780111</v>
      </c>
      <c r="D629" s="86" t="s">
        <v>64</v>
      </c>
      <c r="E629" s="44" t="s">
        <v>4319</v>
      </c>
      <c r="F629" s="287" t="str">
        <f>VLOOKUP(E629,[6]Hoja1!$C:$D,2,FALSE)</f>
        <v>CO1.REQ.5957021</v>
      </c>
      <c r="G629" s="196">
        <v>0</v>
      </c>
      <c r="H629" s="88" t="s">
        <v>72</v>
      </c>
      <c r="I629" s="86" t="s">
        <v>65</v>
      </c>
      <c r="J629" s="43" t="s">
        <v>4318</v>
      </c>
      <c r="K629" s="43">
        <v>11550000</v>
      </c>
      <c r="L629" s="85" t="s">
        <v>67</v>
      </c>
      <c r="M629" s="43" t="s">
        <v>4317</v>
      </c>
      <c r="N629" s="43">
        <v>57428933</v>
      </c>
      <c r="O629" s="91">
        <v>13</v>
      </c>
      <c r="P629" s="140">
        <v>45302</v>
      </c>
      <c r="Q629" s="87">
        <v>4518689382</v>
      </c>
      <c r="R629" s="284">
        <v>45364</v>
      </c>
      <c r="S629" s="43">
        <v>11550000</v>
      </c>
      <c r="T629" s="88" t="s">
        <v>203</v>
      </c>
      <c r="U629" s="43">
        <v>57435262</v>
      </c>
      <c r="V629" s="43" t="s">
        <v>4316</v>
      </c>
      <c r="W629" s="284">
        <v>45364</v>
      </c>
      <c r="X629" s="284">
        <v>45364</v>
      </c>
      <c r="Y629" s="94" t="s">
        <v>74</v>
      </c>
      <c r="Z629" s="138">
        <v>45457</v>
      </c>
      <c r="AA629" s="54">
        <f t="shared" si="45"/>
        <v>93</v>
      </c>
      <c r="AB629" s="87">
        <v>0</v>
      </c>
      <c r="AC629" s="286">
        <v>0</v>
      </c>
      <c r="AD629" s="87">
        <v>0</v>
      </c>
      <c r="AE629" s="140" t="s">
        <v>74</v>
      </c>
      <c r="AF629" s="54">
        <f t="shared" si="46"/>
        <v>0</v>
      </c>
      <c r="AG629" s="87">
        <v>0</v>
      </c>
      <c r="AH629" s="87">
        <v>0</v>
      </c>
      <c r="AI629" s="140" t="s">
        <v>74</v>
      </c>
      <c r="AJ629" s="88">
        <v>0</v>
      </c>
      <c r="AK629" s="92" t="s">
        <v>74</v>
      </c>
      <c r="AL629" s="92" t="s">
        <v>74</v>
      </c>
      <c r="AM629" s="54">
        <f t="shared" si="47"/>
        <v>0</v>
      </c>
      <c r="AN629" s="54">
        <f>+K629+AC629-AH629</f>
        <v>11550000</v>
      </c>
      <c r="AO629" s="88" t="s">
        <v>66</v>
      </c>
      <c r="AP629" s="43">
        <v>11550000</v>
      </c>
      <c r="AQ629" s="88" t="s">
        <v>85</v>
      </c>
      <c r="AR629" s="87">
        <v>0</v>
      </c>
      <c r="AS629" s="96" t="s">
        <v>74</v>
      </c>
      <c r="AT629" s="282">
        <v>6600000</v>
      </c>
      <c r="AU629" s="98">
        <f t="shared" si="48"/>
        <v>4950000</v>
      </c>
      <c r="AV629" s="241">
        <f t="shared" si="49"/>
        <v>0.5714285714285714</v>
      </c>
      <c r="AW629" s="140" t="s">
        <v>74</v>
      </c>
      <c r="AX629" s="88" t="s">
        <v>86</v>
      </c>
      <c r="AY629" s="43" t="s">
        <v>4315</v>
      </c>
      <c r="AZ629" s="85" t="s">
        <v>66</v>
      </c>
      <c r="BA629" s="85" t="s">
        <v>66</v>
      </c>
    </row>
    <row r="630" spans="2:53" x14ac:dyDescent="0.25">
      <c r="B630" s="85">
        <v>2024</v>
      </c>
      <c r="C630" s="85">
        <v>891780111</v>
      </c>
      <c r="D630" s="86" t="s">
        <v>64</v>
      </c>
      <c r="E630" s="44" t="s">
        <v>4314</v>
      </c>
      <c r="F630" s="287" t="str">
        <f>VLOOKUP(E630,[6]Hoja1!$C:$D,2,FALSE)</f>
        <v>CO1.REQ.5984654</v>
      </c>
      <c r="G630" s="196">
        <v>0</v>
      </c>
      <c r="H630" s="88" t="s">
        <v>72</v>
      </c>
      <c r="I630" s="86" t="s">
        <v>65</v>
      </c>
      <c r="J630" s="43" t="s">
        <v>4313</v>
      </c>
      <c r="K630" s="43">
        <v>3400000</v>
      </c>
      <c r="L630" s="85" t="s">
        <v>67</v>
      </c>
      <c r="M630" s="43" t="s">
        <v>4126</v>
      </c>
      <c r="N630" s="43">
        <v>1221970531</v>
      </c>
      <c r="O630" s="91">
        <v>170</v>
      </c>
      <c r="P630" s="284">
        <v>45320</v>
      </c>
      <c r="Q630" s="43">
        <v>165200000</v>
      </c>
      <c r="R630" s="284">
        <v>45366</v>
      </c>
      <c r="S630" s="43">
        <v>3400000</v>
      </c>
      <c r="T630" s="88" t="s">
        <v>203</v>
      </c>
      <c r="U630" s="43">
        <v>36559959</v>
      </c>
      <c r="V630" s="43" t="s">
        <v>3512</v>
      </c>
      <c r="W630" s="284">
        <v>45366</v>
      </c>
      <c r="X630" s="284">
        <v>45366</v>
      </c>
      <c r="Y630" s="94" t="s">
        <v>74</v>
      </c>
      <c r="Z630" s="138">
        <v>45381</v>
      </c>
      <c r="AA630" s="54">
        <f t="shared" si="45"/>
        <v>15</v>
      </c>
      <c r="AB630" s="87">
        <v>0</v>
      </c>
      <c r="AC630" s="286">
        <v>0</v>
      </c>
      <c r="AD630" s="87">
        <v>0</v>
      </c>
      <c r="AE630" s="140" t="s">
        <v>74</v>
      </c>
      <c r="AF630" s="54">
        <f t="shared" si="46"/>
        <v>0</v>
      </c>
      <c r="AG630" s="87">
        <v>0</v>
      </c>
      <c r="AH630" s="87">
        <v>0</v>
      </c>
      <c r="AI630" s="140" t="s">
        <v>74</v>
      </c>
      <c r="AJ630" s="88">
        <v>0</v>
      </c>
      <c r="AK630" s="92" t="s">
        <v>74</v>
      </c>
      <c r="AL630" s="92" t="s">
        <v>74</v>
      </c>
      <c r="AM630" s="54">
        <f t="shared" si="47"/>
        <v>0</v>
      </c>
      <c r="AN630" s="54">
        <f>+K630+AC630-AH630</f>
        <v>3400000</v>
      </c>
      <c r="AO630" s="88" t="s">
        <v>66</v>
      </c>
      <c r="AP630" s="43">
        <v>3400000</v>
      </c>
      <c r="AQ630" s="88" t="s">
        <v>85</v>
      </c>
      <c r="AR630" s="87">
        <v>0</v>
      </c>
      <c r="AS630" s="96" t="s">
        <v>74</v>
      </c>
      <c r="AT630" s="282">
        <v>0</v>
      </c>
      <c r="AU630" s="98">
        <f t="shared" si="48"/>
        <v>3400000</v>
      </c>
      <c r="AV630" s="241">
        <f t="shared" si="49"/>
        <v>0</v>
      </c>
      <c r="AW630" s="140" t="s">
        <v>74</v>
      </c>
      <c r="AX630" s="88" t="s">
        <v>86</v>
      </c>
      <c r="AY630" s="43" t="s">
        <v>4312</v>
      </c>
      <c r="AZ630" s="85" t="s">
        <v>66</v>
      </c>
      <c r="BA630" s="85" t="s">
        <v>66</v>
      </c>
    </row>
    <row r="631" spans="2:53" x14ac:dyDescent="0.25">
      <c r="B631" s="85">
        <v>2024</v>
      </c>
      <c r="C631" s="85">
        <v>891780111</v>
      </c>
      <c r="D631" s="86" t="s">
        <v>64</v>
      </c>
      <c r="E631" s="44" t="s">
        <v>4311</v>
      </c>
      <c r="F631" s="287" t="str">
        <f>VLOOKUP(E631,[6]Hoja1!$C:$D,2,FALSE)</f>
        <v>CO1.REQ.5986572</v>
      </c>
      <c r="G631" s="196">
        <v>0</v>
      </c>
      <c r="H631" s="88" t="s">
        <v>72</v>
      </c>
      <c r="I631" s="86" t="s">
        <v>65</v>
      </c>
      <c r="J631" s="43" t="s">
        <v>4310</v>
      </c>
      <c r="K631" s="43">
        <v>3400000</v>
      </c>
      <c r="L631" s="85" t="s">
        <v>67</v>
      </c>
      <c r="M631" s="43" t="s">
        <v>4097</v>
      </c>
      <c r="N631" s="43">
        <v>1084789372</v>
      </c>
      <c r="O631" s="91">
        <v>170</v>
      </c>
      <c r="P631" s="284">
        <v>45320</v>
      </c>
      <c r="Q631" s="43">
        <v>165200000</v>
      </c>
      <c r="R631" s="284">
        <v>45366</v>
      </c>
      <c r="S631" s="43">
        <v>3400000</v>
      </c>
      <c r="T631" s="88" t="s">
        <v>203</v>
      </c>
      <c r="U631" s="43">
        <v>36559959</v>
      </c>
      <c r="V631" s="43" t="s">
        <v>3512</v>
      </c>
      <c r="W631" s="284">
        <v>45366</v>
      </c>
      <c r="X631" s="284">
        <v>45366</v>
      </c>
      <c r="Y631" s="94" t="s">
        <v>74</v>
      </c>
      <c r="Z631" s="138">
        <v>45381</v>
      </c>
      <c r="AA631" s="54">
        <f t="shared" si="45"/>
        <v>15</v>
      </c>
      <c r="AB631" s="87">
        <v>0</v>
      </c>
      <c r="AC631" s="286">
        <v>0</v>
      </c>
      <c r="AD631" s="87">
        <v>0</v>
      </c>
      <c r="AE631" s="140" t="s">
        <v>74</v>
      </c>
      <c r="AF631" s="54">
        <f t="shared" si="46"/>
        <v>0</v>
      </c>
      <c r="AG631" s="87">
        <v>0</v>
      </c>
      <c r="AH631" s="87">
        <v>0</v>
      </c>
      <c r="AI631" s="140" t="s">
        <v>74</v>
      </c>
      <c r="AJ631" s="88">
        <v>0</v>
      </c>
      <c r="AK631" s="92" t="s">
        <v>74</v>
      </c>
      <c r="AL631" s="92" t="s">
        <v>74</v>
      </c>
      <c r="AM631" s="54">
        <f t="shared" si="47"/>
        <v>0</v>
      </c>
      <c r="AN631" s="54">
        <f>+K631+AC631-AH631</f>
        <v>3400000</v>
      </c>
      <c r="AO631" s="88" t="s">
        <v>66</v>
      </c>
      <c r="AP631" s="43">
        <v>3400000</v>
      </c>
      <c r="AQ631" s="88" t="s">
        <v>85</v>
      </c>
      <c r="AR631" s="87">
        <v>0</v>
      </c>
      <c r="AS631" s="96" t="s">
        <v>74</v>
      </c>
      <c r="AT631" s="282">
        <v>3400000</v>
      </c>
      <c r="AU631" s="98">
        <f t="shared" si="48"/>
        <v>0</v>
      </c>
      <c r="AV631" s="241">
        <f t="shared" si="49"/>
        <v>1</v>
      </c>
      <c r="AW631" s="140" t="s">
        <v>74</v>
      </c>
      <c r="AX631" s="88" t="s">
        <v>156</v>
      </c>
      <c r="AY631" s="43" t="s">
        <v>4309</v>
      </c>
      <c r="AZ631" s="85" t="s">
        <v>66</v>
      </c>
      <c r="BA631" s="85" t="s">
        <v>66</v>
      </c>
    </row>
    <row r="632" spans="2:53" x14ac:dyDescent="0.25">
      <c r="B632" s="85">
        <v>2024</v>
      </c>
      <c r="C632" s="85">
        <v>891780111</v>
      </c>
      <c r="D632" s="86" t="s">
        <v>64</v>
      </c>
      <c r="E632" s="44" t="s">
        <v>4308</v>
      </c>
      <c r="F632" s="287" t="str">
        <f>VLOOKUP(E632,[6]Hoja1!$C:$D,2,FALSE)</f>
        <v>CO1.REQ.5985431</v>
      </c>
      <c r="G632" s="196">
        <v>0</v>
      </c>
      <c r="H632" s="88" t="s">
        <v>72</v>
      </c>
      <c r="I632" s="86" t="s">
        <v>65</v>
      </c>
      <c r="J632" s="43" t="s">
        <v>4307</v>
      </c>
      <c r="K632" s="43">
        <v>8750000</v>
      </c>
      <c r="L632" s="85" t="s">
        <v>67</v>
      </c>
      <c r="M632" s="43" t="s">
        <v>4306</v>
      </c>
      <c r="N632" s="43">
        <v>42155216</v>
      </c>
      <c r="O632" s="91">
        <v>14</v>
      </c>
      <c r="P632" s="284">
        <v>45302</v>
      </c>
      <c r="Q632" s="43">
        <v>2126349000</v>
      </c>
      <c r="R632" s="284">
        <v>45366</v>
      </c>
      <c r="S632" s="43">
        <v>8750000</v>
      </c>
      <c r="T632" s="88" t="s">
        <v>203</v>
      </c>
      <c r="U632" s="43">
        <v>1082939683</v>
      </c>
      <c r="V632" s="43" t="s">
        <v>4305</v>
      </c>
      <c r="W632" s="284">
        <v>45366</v>
      </c>
      <c r="X632" s="284">
        <v>45366</v>
      </c>
      <c r="Y632" s="94" t="s">
        <v>74</v>
      </c>
      <c r="Z632" s="138">
        <v>45457</v>
      </c>
      <c r="AA632" s="54">
        <f t="shared" si="45"/>
        <v>91</v>
      </c>
      <c r="AB632" s="87">
        <v>0</v>
      </c>
      <c r="AC632" s="286">
        <v>0</v>
      </c>
      <c r="AD632" s="87">
        <v>0</v>
      </c>
      <c r="AE632" s="140" t="s">
        <v>74</v>
      </c>
      <c r="AF632" s="54">
        <f t="shared" si="46"/>
        <v>0</v>
      </c>
      <c r="AG632" s="87">
        <v>0</v>
      </c>
      <c r="AH632" s="87">
        <v>0</v>
      </c>
      <c r="AI632" s="140" t="s">
        <v>74</v>
      </c>
      <c r="AJ632" s="88">
        <v>0</v>
      </c>
      <c r="AK632" s="92" t="s">
        <v>74</v>
      </c>
      <c r="AL632" s="92" t="s">
        <v>74</v>
      </c>
      <c r="AM632" s="54">
        <f t="shared" si="47"/>
        <v>0</v>
      </c>
      <c r="AN632" s="54">
        <f>+K632+AC632-AH632</f>
        <v>8750000</v>
      </c>
      <c r="AO632" s="88" t="s">
        <v>66</v>
      </c>
      <c r="AP632" s="43">
        <v>8750000</v>
      </c>
      <c r="AQ632" s="88" t="s">
        <v>85</v>
      </c>
      <c r="AR632" s="87">
        <v>0</v>
      </c>
      <c r="AS632" s="96" t="s">
        <v>74</v>
      </c>
      <c r="AT632" s="282">
        <v>2500000</v>
      </c>
      <c r="AU632" s="98">
        <f t="shared" si="48"/>
        <v>6250000</v>
      </c>
      <c r="AV632" s="241">
        <f t="shared" si="49"/>
        <v>0.2857142857142857</v>
      </c>
      <c r="AW632" s="140" t="s">
        <v>74</v>
      </c>
      <c r="AX632" s="88" t="s">
        <v>86</v>
      </c>
      <c r="AY632" s="43" t="s">
        <v>4304</v>
      </c>
      <c r="AZ632" s="85" t="s">
        <v>66</v>
      </c>
      <c r="BA632" s="85" t="s">
        <v>66</v>
      </c>
    </row>
    <row r="633" spans="2:53" x14ac:dyDescent="0.25">
      <c r="B633" s="85">
        <v>2024</v>
      </c>
      <c r="C633" s="85">
        <v>891780111</v>
      </c>
      <c r="D633" s="86" t="s">
        <v>64</v>
      </c>
      <c r="E633" s="44" t="s">
        <v>4303</v>
      </c>
      <c r="F633" s="287" t="str">
        <f>VLOOKUP(E633,[6]Hoja1!$C:$D,2,FALSE)</f>
        <v>CO1.REQ.5986890</v>
      </c>
      <c r="G633" s="196">
        <v>0</v>
      </c>
      <c r="H633" s="88" t="s">
        <v>72</v>
      </c>
      <c r="I633" s="86" t="s">
        <v>65</v>
      </c>
      <c r="J633" s="43" t="s">
        <v>4302</v>
      </c>
      <c r="K633" s="43">
        <v>6300000</v>
      </c>
      <c r="L633" s="85" t="s">
        <v>67</v>
      </c>
      <c r="M633" s="43" t="s">
        <v>4301</v>
      </c>
      <c r="N633" s="43">
        <v>1083042920</v>
      </c>
      <c r="O633" s="91">
        <v>14</v>
      </c>
      <c r="P633" s="284">
        <v>45302</v>
      </c>
      <c r="Q633" s="43">
        <v>2126349000</v>
      </c>
      <c r="R633" s="284">
        <v>45366</v>
      </c>
      <c r="S633" s="43">
        <v>6300000</v>
      </c>
      <c r="T633" s="88" t="s">
        <v>203</v>
      </c>
      <c r="U633" s="43">
        <v>41947381</v>
      </c>
      <c r="V633" s="43" t="s">
        <v>4300</v>
      </c>
      <c r="W633" s="284">
        <v>45366</v>
      </c>
      <c r="X633" s="284">
        <v>45366</v>
      </c>
      <c r="Y633" s="94" t="s">
        <v>74</v>
      </c>
      <c r="Z633" s="138">
        <v>45457</v>
      </c>
      <c r="AA633" s="54">
        <f t="shared" si="45"/>
        <v>91</v>
      </c>
      <c r="AB633" s="87">
        <v>0</v>
      </c>
      <c r="AC633" s="286">
        <v>0</v>
      </c>
      <c r="AD633" s="87">
        <v>0</v>
      </c>
      <c r="AE633" s="140" t="s">
        <v>74</v>
      </c>
      <c r="AF633" s="54">
        <f t="shared" si="46"/>
        <v>0</v>
      </c>
      <c r="AG633" s="87">
        <v>0</v>
      </c>
      <c r="AH633" s="87">
        <v>0</v>
      </c>
      <c r="AI633" s="140" t="s">
        <v>74</v>
      </c>
      <c r="AJ633" s="88">
        <v>0</v>
      </c>
      <c r="AK633" s="92" t="s">
        <v>74</v>
      </c>
      <c r="AL633" s="92" t="s">
        <v>74</v>
      </c>
      <c r="AM633" s="54">
        <f t="shared" si="47"/>
        <v>0</v>
      </c>
      <c r="AN633" s="54">
        <f>+K633+AC633-AH633</f>
        <v>6300000</v>
      </c>
      <c r="AO633" s="88" t="s">
        <v>66</v>
      </c>
      <c r="AP633" s="43">
        <v>6300000</v>
      </c>
      <c r="AQ633" s="88" t="s">
        <v>85</v>
      </c>
      <c r="AR633" s="87">
        <v>0</v>
      </c>
      <c r="AS633" s="96" t="s">
        <v>74</v>
      </c>
      <c r="AT633" s="282">
        <v>2100000</v>
      </c>
      <c r="AU633" s="98">
        <f t="shared" si="48"/>
        <v>4200000</v>
      </c>
      <c r="AV633" s="241">
        <f t="shared" si="49"/>
        <v>0.33333333333333331</v>
      </c>
      <c r="AW633" s="140" t="s">
        <v>74</v>
      </c>
      <c r="AX633" s="88" t="s">
        <v>86</v>
      </c>
      <c r="AY633" s="43" t="s">
        <v>4299</v>
      </c>
      <c r="AZ633" s="85" t="s">
        <v>66</v>
      </c>
      <c r="BA633" s="85" t="s">
        <v>66</v>
      </c>
    </row>
    <row r="634" spans="2:53" x14ac:dyDescent="0.25">
      <c r="B634" s="85">
        <v>2024</v>
      </c>
      <c r="C634" s="85">
        <v>891780111</v>
      </c>
      <c r="D634" s="86" t="s">
        <v>64</v>
      </c>
      <c r="E634" s="44" t="s">
        <v>4298</v>
      </c>
      <c r="F634" s="287" t="str">
        <f>VLOOKUP(E634,[6]Hoja1!$C:$D,2,FALSE)</f>
        <v>CO1.REQ.5992799</v>
      </c>
      <c r="G634" s="196">
        <v>0</v>
      </c>
      <c r="H634" s="88" t="s">
        <v>72</v>
      </c>
      <c r="I634" s="86" t="s">
        <v>65</v>
      </c>
      <c r="J634" s="43" t="s">
        <v>4297</v>
      </c>
      <c r="K634" s="43">
        <v>3400000</v>
      </c>
      <c r="L634" s="85" t="s">
        <v>67</v>
      </c>
      <c r="M634" s="43" t="s">
        <v>4111</v>
      </c>
      <c r="N634" s="43">
        <v>1004346609</v>
      </c>
      <c r="O634" s="91">
        <v>709</v>
      </c>
      <c r="P634" s="140">
        <v>45369</v>
      </c>
      <c r="Q634" s="87">
        <v>16800000</v>
      </c>
      <c r="R634" s="284">
        <v>45369</v>
      </c>
      <c r="S634" s="43">
        <v>3400000</v>
      </c>
      <c r="T634" s="88" t="s">
        <v>203</v>
      </c>
      <c r="U634" s="43">
        <v>36559959</v>
      </c>
      <c r="V634" s="43" t="s">
        <v>3512</v>
      </c>
      <c r="W634" s="284">
        <v>45369</v>
      </c>
      <c r="X634" s="284">
        <v>45369</v>
      </c>
      <c r="Y634" s="94" t="s">
        <v>74</v>
      </c>
      <c r="Z634" s="138">
        <v>45382</v>
      </c>
      <c r="AA634" s="54">
        <f t="shared" si="45"/>
        <v>13</v>
      </c>
      <c r="AB634" s="87">
        <v>0</v>
      </c>
      <c r="AC634" s="286">
        <v>0</v>
      </c>
      <c r="AD634" s="87">
        <v>0</v>
      </c>
      <c r="AE634" s="140" t="s">
        <v>74</v>
      </c>
      <c r="AF634" s="54">
        <f t="shared" si="46"/>
        <v>0</v>
      </c>
      <c r="AG634" s="87">
        <v>0</v>
      </c>
      <c r="AH634" s="87">
        <v>0</v>
      </c>
      <c r="AI634" s="140" t="s">
        <v>74</v>
      </c>
      <c r="AJ634" s="88">
        <v>0</v>
      </c>
      <c r="AK634" s="92" t="s">
        <v>74</v>
      </c>
      <c r="AL634" s="92" t="s">
        <v>74</v>
      </c>
      <c r="AM634" s="54">
        <f t="shared" si="47"/>
        <v>0</v>
      </c>
      <c r="AN634" s="54">
        <f>+K634+AC634-AH634</f>
        <v>3400000</v>
      </c>
      <c r="AO634" s="88" t="s">
        <v>66</v>
      </c>
      <c r="AP634" s="43">
        <v>3400000</v>
      </c>
      <c r="AQ634" s="88" t="s">
        <v>85</v>
      </c>
      <c r="AR634" s="87">
        <v>0</v>
      </c>
      <c r="AS634" s="96" t="s">
        <v>74</v>
      </c>
      <c r="AT634" s="282">
        <v>0</v>
      </c>
      <c r="AU634" s="98">
        <f t="shared" si="48"/>
        <v>3400000</v>
      </c>
      <c r="AV634" s="241">
        <f t="shared" si="49"/>
        <v>0</v>
      </c>
      <c r="AW634" s="140" t="s">
        <v>74</v>
      </c>
      <c r="AX634" s="88" t="s">
        <v>86</v>
      </c>
      <c r="AY634" s="43" t="s">
        <v>4296</v>
      </c>
      <c r="AZ634" s="85" t="s">
        <v>66</v>
      </c>
      <c r="BA634" s="85" t="s">
        <v>66</v>
      </c>
    </row>
    <row r="635" spans="2:53" x14ac:dyDescent="0.25">
      <c r="B635" s="85">
        <v>2024</v>
      </c>
      <c r="C635" s="85">
        <v>891780111</v>
      </c>
      <c r="D635" s="86" t="s">
        <v>64</v>
      </c>
      <c r="E635" s="44" t="s">
        <v>4295</v>
      </c>
      <c r="F635" s="287" t="str">
        <f>VLOOKUP(E635,[6]Hoja1!$C:$D,2,FALSE)</f>
        <v>CO1.REQ.5993551</v>
      </c>
      <c r="G635" s="196">
        <v>0</v>
      </c>
      <c r="H635" s="88" t="s">
        <v>72</v>
      </c>
      <c r="I635" s="86" t="s">
        <v>65</v>
      </c>
      <c r="J635" s="43" t="s">
        <v>4294</v>
      </c>
      <c r="K635" s="43">
        <v>6000000</v>
      </c>
      <c r="L635" s="85" t="s">
        <v>67</v>
      </c>
      <c r="M635" s="43" t="s">
        <v>4293</v>
      </c>
      <c r="N635" s="43">
        <v>72313621</v>
      </c>
      <c r="O635" s="91">
        <v>709</v>
      </c>
      <c r="P635" s="140">
        <v>45369</v>
      </c>
      <c r="Q635" s="87">
        <v>16800000</v>
      </c>
      <c r="R635" s="284">
        <v>45369</v>
      </c>
      <c r="S635" s="43">
        <v>6000000</v>
      </c>
      <c r="T635" s="88" t="s">
        <v>203</v>
      </c>
      <c r="U635" s="43">
        <v>36559959</v>
      </c>
      <c r="V635" s="43" t="s">
        <v>3512</v>
      </c>
      <c r="W635" s="284">
        <v>45369</v>
      </c>
      <c r="X635" s="284">
        <v>45369</v>
      </c>
      <c r="Y635" s="94" t="s">
        <v>74</v>
      </c>
      <c r="Z635" s="138">
        <v>45382</v>
      </c>
      <c r="AA635" s="54">
        <f t="shared" si="45"/>
        <v>13</v>
      </c>
      <c r="AB635" s="87">
        <v>0</v>
      </c>
      <c r="AC635" s="286">
        <v>0</v>
      </c>
      <c r="AD635" s="87">
        <v>0</v>
      </c>
      <c r="AE635" s="140" t="s">
        <v>74</v>
      </c>
      <c r="AF635" s="54">
        <f t="shared" si="46"/>
        <v>0</v>
      </c>
      <c r="AG635" s="87">
        <v>0</v>
      </c>
      <c r="AH635" s="87">
        <v>0</v>
      </c>
      <c r="AI635" s="140" t="s">
        <v>74</v>
      </c>
      <c r="AJ635" s="88">
        <v>0</v>
      </c>
      <c r="AK635" s="92" t="s">
        <v>74</v>
      </c>
      <c r="AL635" s="92" t="s">
        <v>74</v>
      </c>
      <c r="AM635" s="54">
        <f t="shared" si="47"/>
        <v>0</v>
      </c>
      <c r="AN635" s="54">
        <f>+K635+AC635-AH635</f>
        <v>6000000</v>
      </c>
      <c r="AO635" s="88" t="s">
        <v>66</v>
      </c>
      <c r="AP635" s="43">
        <v>6000000</v>
      </c>
      <c r="AQ635" s="88" t="s">
        <v>85</v>
      </c>
      <c r="AR635" s="87">
        <v>0</v>
      </c>
      <c r="AS635" s="96" t="s">
        <v>74</v>
      </c>
      <c r="AT635" s="282">
        <v>3780000</v>
      </c>
      <c r="AU635" s="98">
        <f t="shared" si="48"/>
        <v>2220000</v>
      </c>
      <c r="AV635" s="241">
        <f t="shared" si="49"/>
        <v>0.63</v>
      </c>
      <c r="AW635" s="140" t="s">
        <v>74</v>
      </c>
      <c r="AX635" s="88" t="s">
        <v>86</v>
      </c>
      <c r="AY635" s="43" t="s">
        <v>4292</v>
      </c>
      <c r="AZ635" s="85" t="s">
        <v>66</v>
      </c>
      <c r="BA635" s="85" t="s">
        <v>66</v>
      </c>
    </row>
    <row r="636" spans="2:53" x14ac:dyDescent="0.25">
      <c r="B636" s="85">
        <v>2024</v>
      </c>
      <c r="C636" s="85">
        <v>891780111</v>
      </c>
      <c r="D636" s="86" t="s">
        <v>64</v>
      </c>
      <c r="E636" s="44" t="s">
        <v>4291</v>
      </c>
      <c r="F636" s="287" t="str">
        <f>VLOOKUP(E636,[6]Hoja1!$C:$D,2,FALSE)</f>
        <v>CO1.REQ.5993492</v>
      </c>
      <c r="G636" s="196">
        <v>0</v>
      </c>
      <c r="H636" s="88" t="s">
        <v>72</v>
      </c>
      <c r="I636" s="86" t="s">
        <v>65</v>
      </c>
      <c r="J636" s="43" t="s">
        <v>4290</v>
      </c>
      <c r="K636" s="43">
        <v>6600000</v>
      </c>
      <c r="L636" s="85" t="s">
        <v>67</v>
      </c>
      <c r="M636" s="43" t="s">
        <v>4289</v>
      </c>
      <c r="N636" s="43">
        <v>1102838856</v>
      </c>
      <c r="O636" s="91">
        <v>13</v>
      </c>
      <c r="P636" s="140">
        <v>45302</v>
      </c>
      <c r="Q636" s="87">
        <v>4518689382</v>
      </c>
      <c r="R636" s="284">
        <v>45369</v>
      </c>
      <c r="S636" s="43">
        <v>6600000</v>
      </c>
      <c r="T636" s="88" t="s">
        <v>203</v>
      </c>
      <c r="U636" s="43">
        <v>1192791759</v>
      </c>
      <c r="V636" s="43" t="s">
        <v>3082</v>
      </c>
      <c r="W636" s="284">
        <v>45369</v>
      </c>
      <c r="X636" s="284">
        <v>45369</v>
      </c>
      <c r="Y636" s="94" t="s">
        <v>74</v>
      </c>
      <c r="Z636" s="138">
        <v>45424</v>
      </c>
      <c r="AA636" s="54">
        <f t="shared" si="45"/>
        <v>55</v>
      </c>
      <c r="AB636" s="87">
        <v>0</v>
      </c>
      <c r="AC636" s="286">
        <v>0</v>
      </c>
      <c r="AD636" s="87">
        <v>0</v>
      </c>
      <c r="AE636" s="140" t="s">
        <v>74</v>
      </c>
      <c r="AF636" s="54">
        <f t="shared" si="46"/>
        <v>0</v>
      </c>
      <c r="AG636" s="87">
        <v>0</v>
      </c>
      <c r="AH636" s="87">
        <v>0</v>
      </c>
      <c r="AI636" s="140" t="s">
        <v>74</v>
      </c>
      <c r="AJ636" s="88">
        <v>0</v>
      </c>
      <c r="AK636" s="92" t="s">
        <v>74</v>
      </c>
      <c r="AL636" s="92" t="s">
        <v>74</v>
      </c>
      <c r="AM636" s="54">
        <f t="shared" si="47"/>
        <v>0</v>
      </c>
      <c r="AN636" s="54">
        <f>+K636+AC636-AH636</f>
        <v>6600000</v>
      </c>
      <c r="AO636" s="88" t="s">
        <v>66</v>
      </c>
      <c r="AP636" s="43">
        <v>6600000</v>
      </c>
      <c r="AQ636" s="88" t="s">
        <v>85</v>
      </c>
      <c r="AR636" s="87">
        <v>0</v>
      </c>
      <c r="AS636" s="96" t="s">
        <v>74</v>
      </c>
      <c r="AT636" s="282">
        <v>3300000</v>
      </c>
      <c r="AU636" s="98">
        <f t="shared" si="48"/>
        <v>3300000</v>
      </c>
      <c r="AV636" s="241">
        <f t="shared" si="49"/>
        <v>0.5</v>
      </c>
      <c r="AW636" s="140" t="s">
        <v>74</v>
      </c>
      <c r="AX636" s="88" t="s">
        <v>86</v>
      </c>
      <c r="AY636" s="43" t="s">
        <v>4288</v>
      </c>
      <c r="AZ636" s="85" t="s">
        <v>66</v>
      </c>
      <c r="BA636" s="85" t="s">
        <v>66</v>
      </c>
    </row>
    <row r="637" spans="2:53" x14ac:dyDescent="0.25">
      <c r="B637" s="85">
        <v>2024</v>
      </c>
      <c r="C637" s="85">
        <v>891780111</v>
      </c>
      <c r="D637" s="86" t="s">
        <v>64</v>
      </c>
      <c r="E637" s="44" t="s">
        <v>4287</v>
      </c>
      <c r="F637" s="287" t="str">
        <f>VLOOKUP(E637,[6]Hoja1!$C:$D,2,FALSE)</f>
        <v>CO1.REQ.5993157</v>
      </c>
      <c r="G637" s="196">
        <v>0</v>
      </c>
      <c r="H637" s="88" t="s">
        <v>72</v>
      </c>
      <c r="I637" s="86" t="s">
        <v>65</v>
      </c>
      <c r="J637" s="43" t="s">
        <v>4286</v>
      </c>
      <c r="K637" s="43">
        <v>15000000</v>
      </c>
      <c r="L637" s="85" t="s">
        <v>67</v>
      </c>
      <c r="M637" s="43" t="s">
        <v>4285</v>
      </c>
      <c r="N637" s="43">
        <v>1052983008</v>
      </c>
      <c r="O637" s="43">
        <v>50</v>
      </c>
      <c r="P637" s="284">
        <v>45306</v>
      </c>
      <c r="Q637" s="43">
        <v>318249309.38</v>
      </c>
      <c r="R637" s="284">
        <v>45369</v>
      </c>
      <c r="S637" s="43">
        <v>15000000</v>
      </c>
      <c r="T637" s="88" t="s">
        <v>203</v>
      </c>
      <c r="U637" s="43">
        <v>1082870070</v>
      </c>
      <c r="V637" s="43" t="s">
        <v>4243</v>
      </c>
      <c r="W637" s="284">
        <v>45369</v>
      </c>
      <c r="X637" s="284">
        <v>45369</v>
      </c>
      <c r="Y637" s="94" t="s">
        <v>74</v>
      </c>
      <c r="Z637" s="138">
        <v>45535</v>
      </c>
      <c r="AA637" s="54">
        <f t="shared" si="45"/>
        <v>166</v>
      </c>
      <c r="AB637" s="87">
        <v>0</v>
      </c>
      <c r="AC637" s="286">
        <v>0</v>
      </c>
      <c r="AD637" s="87">
        <v>0</v>
      </c>
      <c r="AE637" s="140" t="s">
        <v>74</v>
      </c>
      <c r="AF637" s="54">
        <f t="shared" si="46"/>
        <v>0</v>
      </c>
      <c r="AG637" s="87">
        <v>0</v>
      </c>
      <c r="AH637" s="87">
        <v>0</v>
      </c>
      <c r="AI637" s="140" t="s">
        <v>74</v>
      </c>
      <c r="AJ637" s="88">
        <v>0</v>
      </c>
      <c r="AK637" s="92" t="s">
        <v>74</v>
      </c>
      <c r="AL637" s="92" t="s">
        <v>74</v>
      </c>
      <c r="AM637" s="54">
        <f t="shared" si="47"/>
        <v>0</v>
      </c>
      <c r="AN637" s="54">
        <f>+K637+AC637-AH637</f>
        <v>15000000</v>
      </c>
      <c r="AO637" s="88" t="s">
        <v>66</v>
      </c>
      <c r="AP637" s="43">
        <v>15000000</v>
      </c>
      <c r="AQ637" s="88" t="s">
        <v>85</v>
      </c>
      <c r="AR637" s="87">
        <v>0</v>
      </c>
      <c r="AS637" s="96" t="s">
        <v>74</v>
      </c>
      <c r="AT637" s="282">
        <v>2500000</v>
      </c>
      <c r="AU637" s="98">
        <f t="shared" si="48"/>
        <v>12500000</v>
      </c>
      <c r="AV637" s="241">
        <f t="shared" si="49"/>
        <v>0.16666666666666666</v>
      </c>
      <c r="AW637" s="140" t="s">
        <v>74</v>
      </c>
      <c r="AX637" s="88" t="s">
        <v>86</v>
      </c>
      <c r="AY637" s="43" t="s">
        <v>4284</v>
      </c>
      <c r="AZ637" s="85" t="s">
        <v>66</v>
      </c>
      <c r="BA637" s="85" t="s">
        <v>66</v>
      </c>
    </row>
    <row r="638" spans="2:53" x14ac:dyDescent="0.25">
      <c r="B638" s="85">
        <v>2024</v>
      </c>
      <c r="C638" s="85">
        <v>891780111</v>
      </c>
      <c r="D638" s="86" t="s">
        <v>64</v>
      </c>
      <c r="E638" s="44" t="s">
        <v>4283</v>
      </c>
      <c r="F638" s="287" t="str">
        <f>VLOOKUP(E638,[6]Hoja1!$C:$D,2,FALSE)</f>
        <v>CO1.REQ.5993047</v>
      </c>
      <c r="G638" s="196">
        <v>0</v>
      </c>
      <c r="H638" s="88" t="s">
        <v>72</v>
      </c>
      <c r="I638" s="86" t="s">
        <v>65</v>
      </c>
      <c r="J638" s="43" t="s">
        <v>4282</v>
      </c>
      <c r="K638" s="43">
        <v>31200000</v>
      </c>
      <c r="L638" s="85" t="s">
        <v>67</v>
      </c>
      <c r="M638" s="43" t="s">
        <v>3376</v>
      </c>
      <c r="N638" s="43">
        <v>1082875832</v>
      </c>
      <c r="O638" s="43">
        <v>50</v>
      </c>
      <c r="P638" s="284">
        <v>45306</v>
      </c>
      <c r="Q638" s="43">
        <v>318249309.38</v>
      </c>
      <c r="R638" s="284">
        <v>45369</v>
      </c>
      <c r="S638" s="43">
        <v>31200000</v>
      </c>
      <c r="T638" s="88" t="s">
        <v>203</v>
      </c>
      <c r="U638" s="43">
        <v>1082870070</v>
      </c>
      <c r="V638" s="43" t="s">
        <v>4243</v>
      </c>
      <c r="W638" s="284">
        <v>45369</v>
      </c>
      <c r="X638" s="284">
        <v>45369</v>
      </c>
      <c r="Y638" s="94" t="s">
        <v>74</v>
      </c>
      <c r="Z638" s="138">
        <v>45535</v>
      </c>
      <c r="AA638" s="54">
        <f t="shared" si="45"/>
        <v>166</v>
      </c>
      <c r="AB638" s="87">
        <v>0</v>
      </c>
      <c r="AC638" s="286">
        <v>0</v>
      </c>
      <c r="AD638" s="87">
        <v>0</v>
      </c>
      <c r="AE638" s="140" t="s">
        <v>74</v>
      </c>
      <c r="AF638" s="54">
        <f t="shared" si="46"/>
        <v>0</v>
      </c>
      <c r="AG638" s="87">
        <v>0</v>
      </c>
      <c r="AH638" s="87">
        <v>0</v>
      </c>
      <c r="AI638" s="140" t="s">
        <v>74</v>
      </c>
      <c r="AJ638" s="88">
        <v>0</v>
      </c>
      <c r="AK638" s="92" t="s">
        <v>74</v>
      </c>
      <c r="AL638" s="92" t="s">
        <v>74</v>
      </c>
      <c r="AM638" s="54">
        <f t="shared" si="47"/>
        <v>0</v>
      </c>
      <c r="AN638" s="54">
        <f>+K638+AC638-AH638</f>
        <v>31200000</v>
      </c>
      <c r="AO638" s="88" t="s">
        <v>66</v>
      </c>
      <c r="AP638" s="43">
        <v>31200000</v>
      </c>
      <c r="AQ638" s="88" t="s">
        <v>85</v>
      </c>
      <c r="AR638" s="87">
        <v>0</v>
      </c>
      <c r="AS638" s="96" t="s">
        <v>74</v>
      </c>
      <c r="AT638" s="282">
        <v>5200000</v>
      </c>
      <c r="AU638" s="98">
        <f t="shared" si="48"/>
        <v>26000000</v>
      </c>
      <c r="AV638" s="241">
        <f t="shared" si="49"/>
        <v>0.16666666666666666</v>
      </c>
      <c r="AW638" s="140" t="s">
        <v>74</v>
      </c>
      <c r="AX638" s="88" t="s">
        <v>86</v>
      </c>
      <c r="AY638" s="43" t="s">
        <v>4281</v>
      </c>
      <c r="AZ638" s="85" t="s">
        <v>66</v>
      </c>
      <c r="BA638" s="85" t="s">
        <v>66</v>
      </c>
    </row>
    <row r="639" spans="2:53" x14ac:dyDescent="0.25">
      <c r="B639" s="85">
        <v>2024</v>
      </c>
      <c r="C639" s="85">
        <v>891780111</v>
      </c>
      <c r="D639" s="86" t="s">
        <v>64</v>
      </c>
      <c r="E639" s="44" t="s">
        <v>4280</v>
      </c>
      <c r="F639" s="287" t="str">
        <f>VLOOKUP(E639,[6]Hoja1!$C:$D,2,FALSE)</f>
        <v>CO1.REQ.5993770</v>
      </c>
      <c r="G639" s="196">
        <v>0</v>
      </c>
      <c r="H639" s="88" t="s">
        <v>72</v>
      </c>
      <c r="I639" s="86" t="s">
        <v>65</v>
      </c>
      <c r="J639" s="43" t="s">
        <v>4279</v>
      </c>
      <c r="K639" s="43">
        <v>30000000</v>
      </c>
      <c r="L639" s="85" t="s">
        <v>67</v>
      </c>
      <c r="M639" s="43" t="s">
        <v>4278</v>
      </c>
      <c r="N639" s="43">
        <v>1143224044</v>
      </c>
      <c r="O639" s="43">
        <v>50</v>
      </c>
      <c r="P639" s="284">
        <v>45306</v>
      </c>
      <c r="Q639" s="43">
        <v>318249309.38</v>
      </c>
      <c r="R639" s="284">
        <v>45369</v>
      </c>
      <c r="S639" s="43">
        <v>30000000</v>
      </c>
      <c r="T639" s="88" t="s">
        <v>203</v>
      </c>
      <c r="U639" s="43">
        <v>1082870070</v>
      </c>
      <c r="V639" s="43" t="s">
        <v>4243</v>
      </c>
      <c r="W639" s="284">
        <v>45369</v>
      </c>
      <c r="X639" s="284">
        <v>45369</v>
      </c>
      <c r="Y639" s="94" t="s">
        <v>74</v>
      </c>
      <c r="Z639" s="138">
        <v>45535</v>
      </c>
      <c r="AA639" s="54">
        <f t="shared" si="45"/>
        <v>166</v>
      </c>
      <c r="AB639" s="87">
        <v>0</v>
      </c>
      <c r="AC639" s="286">
        <v>0</v>
      </c>
      <c r="AD639" s="87">
        <v>0</v>
      </c>
      <c r="AE639" s="140" t="s">
        <v>74</v>
      </c>
      <c r="AF639" s="54">
        <f t="shared" si="46"/>
        <v>0</v>
      </c>
      <c r="AG639" s="87">
        <v>0</v>
      </c>
      <c r="AH639" s="87">
        <v>0</v>
      </c>
      <c r="AI639" s="140" t="s">
        <v>74</v>
      </c>
      <c r="AJ639" s="88">
        <v>0</v>
      </c>
      <c r="AK639" s="92" t="s">
        <v>74</v>
      </c>
      <c r="AL639" s="92" t="s">
        <v>74</v>
      </c>
      <c r="AM639" s="54">
        <f t="shared" si="47"/>
        <v>0</v>
      </c>
      <c r="AN639" s="54">
        <f>+K639+AC639-AH639</f>
        <v>30000000</v>
      </c>
      <c r="AO639" s="88" t="s">
        <v>66</v>
      </c>
      <c r="AP639" s="43">
        <v>30000000</v>
      </c>
      <c r="AQ639" s="88" t="s">
        <v>85</v>
      </c>
      <c r="AR639" s="87">
        <v>0</v>
      </c>
      <c r="AS639" s="96" t="s">
        <v>74</v>
      </c>
      <c r="AT639" s="282">
        <v>5000000</v>
      </c>
      <c r="AU639" s="98">
        <f t="shared" si="48"/>
        <v>25000000</v>
      </c>
      <c r="AV639" s="241">
        <f t="shared" si="49"/>
        <v>0.16666666666666666</v>
      </c>
      <c r="AW639" s="140" t="s">
        <v>74</v>
      </c>
      <c r="AX639" s="88" t="s">
        <v>86</v>
      </c>
      <c r="AY639" s="43" t="s">
        <v>4277</v>
      </c>
      <c r="AZ639" s="85" t="s">
        <v>66</v>
      </c>
      <c r="BA639" s="85" t="s">
        <v>66</v>
      </c>
    </row>
    <row r="640" spans="2:53" x14ac:dyDescent="0.25">
      <c r="B640" s="85">
        <v>2024</v>
      </c>
      <c r="C640" s="85">
        <v>891780111</v>
      </c>
      <c r="D640" s="86" t="s">
        <v>64</v>
      </c>
      <c r="E640" s="44" t="s">
        <v>4276</v>
      </c>
      <c r="F640" s="287" t="str">
        <f>VLOOKUP(E640,[6]Hoja1!$C:$D,2,FALSE)</f>
        <v>CO1.REQ.5993118</v>
      </c>
      <c r="G640" s="196">
        <v>0</v>
      </c>
      <c r="H640" s="88" t="s">
        <v>72</v>
      </c>
      <c r="I640" s="86" t="s">
        <v>65</v>
      </c>
      <c r="J640" s="43" t="s">
        <v>4275</v>
      </c>
      <c r="K640" s="43">
        <v>4000000</v>
      </c>
      <c r="L640" s="85" t="s">
        <v>67</v>
      </c>
      <c r="M640" s="43" t="s">
        <v>4274</v>
      </c>
      <c r="N640" s="43">
        <v>1018493051</v>
      </c>
      <c r="O640" s="43">
        <v>50</v>
      </c>
      <c r="P640" s="284">
        <v>45306</v>
      </c>
      <c r="Q640" s="43">
        <v>318249309.38</v>
      </c>
      <c r="R640" s="284">
        <v>45369</v>
      </c>
      <c r="S640" s="43">
        <v>4000000</v>
      </c>
      <c r="T640" s="88" t="s">
        <v>203</v>
      </c>
      <c r="U640" s="43">
        <v>1082870070</v>
      </c>
      <c r="V640" s="43" t="s">
        <v>4243</v>
      </c>
      <c r="W640" s="284">
        <v>45369</v>
      </c>
      <c r="X640" s="284">
        <v>45369</v>
      </c>
      <c r="Y640" s="94" t="s">
        <v>74</v>
      </c>
      <c r="Z640" s="138">
        <v>45412</v>
      </c>
      <c r="AA640" s="54">
        <f t="shared" si="45"/>
        <v>43</v>
      </c>
      <c r="AB640" s="87">
        <v>0</v>
      </c>
      <c r="AC640" s="286">
        <v>0</v>
      </c>
      <c r="AD640" s="87">
        <v>0</v>
      </c>
      <c r="AE640" s="140" t="s">
        <v>74</v>
      </c>
      <c r="AF640" s="54">
        <f t="shared" si="46"/>
        <v>0</v>
      </c>
      <c r="AG640" s="87">
        <v>0</v>
      </c>
      <c r="AH640" s="87">
        <v>0</v>
      </c>
      <c r="AI640" s="140" t="s">
        <v>74</v>
      </c>
      <c r="AJ640" s="88">
        <v>0</v>
      </c>
      <c r="AK640" s="92" t="s">
        <v>74</v>
      </c>
      <c r="AL640" s="92" t="s">
        <v>74</v>
      </c>
      <c r="AM640" s="54">
        <f t="shared" si="47"/>
        <v>0</v>
      </c>
      <c r="AN640" s="54">
        <f>+K640+AC640-AH640</f>
        <v>4000000</v>
      </c>
      <c r="AO640" s="88" t="s">
        <v>66</v>
      </c>
      <c r="AP640" s="43">
        <v>4000000</v>
      </c>
      <c r="AQ640" s="88" t="s">
        <v>85</v>
      </c>
      <c r="AR640" s="87">
        <v>0</v>
      </c>
      <c r="AS640" s="96" t="s">
        <v>74</v>
      </c>
      <c r="AT640" s="282">
        <v>2000000</v>
      </c>
      <c r="AU640" s="98">
        <f t="shared" si="48"/>
        <v>2000000</v>
      </c>
      <c r="AV640" s="241">
        <f t="shared" si="49"/>
        <v>0.5</v>
      </c>
      <c r="AW640" s="140" t="s">
        <v>74</v>
      </c>
      <c r="AX640" s="88" t="s">
        <v>86</v>
      </c>
      <c r="AY640" s="43" t="s">
        <v>4273</v>
      </c>
      <c r="AZ640" s="85" t="s">
        <v>66</v>
      </c>
      <c r="BA640" s="85" t="s">
        <v>66</v>
      </c>
    </row>
    <row r="641" spans="2:53" x14ac:dyDescent="0.25">
      <c r="B641" s="85">
        <v>2024</v>
      </c>
      <c r="C641" s="85">
        <v>891780111</v>
      </c>
      <c r="D641" s="86" t="s">
        <v>64</v>
      </c>
      <c r="E641" s="44" t="s">
        <v>4272</v>
      </c>
      <c r="F641" s="287" t="str">
        <f>VLOOKUP(E641,[6]Hoja1!$C:$D,2,FALSE)</f>
        <v>CO1.REQ.5993326</v>
      </c>
      <c r="G641" s="196">
        <v>0</v>
      </c>
      <c r="H641" s="88" t="s">
        <v>72</v>
      </c>
      <c r="I641" s="86" t="s">
        <v>65</v>
      </c>
      <c r="J641" s="43" t="s">
        <v>4271</v>
      </c>
      <c r="K641" s="43">
        <v>20400000</v>
      </c>
      <c r="L641" s="85" t="s">
        <v>67</v>
      </c>
      <c r="M641" s="43" t="s">
        <v>4270</v>
      </c>
      <c r="N641" s="43">
        <v>1114816077</v>
      </c>
      <c r="O641" s="43">
        <v>50</v>
      </c>
      <c r="P641" s="284">
        <v>45306</v>
      </c>
      <c r="Q641" s="43">
        <v>318249309.38</v>
      </c>
      <c r="R641" s="284">
        <v>45369</v>
      </c>
      <c r="S641" s="43">
        <v>20400000</v>
      </c>
      <c r="T641" s="88" t="s">
        <v>203</v>
      </c>
      <c r="U641" s="43">
        <v>1082870070</v>
      </c>
      <c r="V641" s="43" t="s">
        <v>4243</v>
      </c>
      <c r="W641" s="284">
        <v>45369</v>
      </c>
      <c r="X641" s="284">
        <v>45369</v>
      </c>
      <c r="Y641" s="94" t="s">
        <v>74</v>
      </c>
      <c r="Z641" s="138">
        <v>45535</v>
      </c>
      <c r="AA641" s="54">
        <f t="shared" si="45"/>
        <v>166</v>
      </c>
      <c r="AB641" s="87">
        <v>0</v>
      </c>
      <c r="AC641" s="286">
        <v>0</v>
      </c>
      <c r="AD641" s="87">
        <v>0</v>
      </c>
      <c r="AE641" s="140" t="s">
        <v>74</v>
      </c>
      <c r="AF641" s="54">
        <f t="shared" si="46"/>
        <v>0</v>
      </c>
      <c r="AG641" s="87">
        <v>0</v>
      </c>
      <c r="AH641" s="87">
        <v>0</v>
      </c>
      <c r="AI641" s="140" t="s">
        <v>74</v>
      </c>
      <c r="AJ641" s="88">
        <v>0</v>
      </c>
      <c r="AK641" s="92" t="s">
        <v>74</v>
      </c>
      <c r="AL641" s="92" t="s">
        <v>74</v>
      </c>
      <c r="AM641" s="54">
        <f t="shared" si="47"/>
        <v>0</v>
      </c>
      <c r="AN641" s="54">
        <f>+K641+AC641-AH641</f>
        <v>20400000</v>
      </c>
      <c r="AO641" s="88" t="s">
        <v>66</v>
      </c>
      <c r="AP641" s="43">
        <v>20400000</v>
      </c>
      <c r="AQ641" s="88" t="s">
        <v>85</v>
      </c>
      <c r="AR641" s="87">
        <v>0</v>
      </c>
      <c r="AS641" s="96" t="s">
        <v>74</v>
      </c>
      <c r="AT641" s="282">
        <v>3400000</v>
      </c>
      <c r="AU641" s="98">
        <f t="shared" si="48"/>
        <v>17000000</v>
      </c>
      <c r="AV641" s="241">
        <f t="shared" si="49"/>
        <v>0.16666666666666666</v>
      </c>
      <c r="AW641" s="140" t="s">
        <v>74</v>
      </c>
      <c r="AX641" s="88" t="s">
        <v>86</v>
      </c>
      <c r="AY641" s="43" t="s">
        <v>4269</v>
      </c>
      <c r="AZ641" s="85" t="s">
        <v>66</v>
      </c>
      <c r="BA641" s="85" t="s">
        <v>66</v>
      </c>
    </row>
    <row r="642" spans="2:53" x14ac:dyDescent="0.25">
      <c r="B642" s="85">
        <v>2024</v>
      </c>
      <c r="C642" s="85">
        <v>891780111</v>
      </c>
      <c r="D642" s="86" t="s">
        <v>64</v>
      </c>
      <c r="E642" s="44" t="s">
        <v>4268</v>
      </c>
      <c r="F642" s="287" t="str">
        <f>VLOOKUP(E642,[6]Hoja1!$C:$D,2,FALSE)</f>
        <v>CO1.REQ.5993932</v>
      </c>
      <c r="G642" s="196">
        <v>0</v>
      </c>
      <c r="H642" s="88" t="s">
        <v>72</v>
      </c>
      <c r="I642" s="86" t="s">
        <v>65</v>
      </c>
      <c r="J642" s="43" t="s">
        <v>4267</v>
      </c>
      <c r="K642" s="43">
        <v>30000000</v>
      </c>
      <c r="L642" s="85" t="s">
        <v>67</v>
      </c>
      <c r="M642" s="43" t="s">
        <v>4266</v>
      </c>
      <c r="N642" s="43">
        <v>1082984896</v>
      </c>
      <c r="O642" s="43">
        <v>50</v>
      </c>
      <c r="P642" s="284">
        <v>45306</v>
      </c>
      <c r="Q642" s="43">
        <v>318249309.38</v>
      </c>
      <c r="R642" s="284">
        <v>45369</v>
      </c>
      <c r="S642" s="43">
        <v>30000000</v>
      </c>
      <c r="T642" s="88" t="s">
        <v>203</v>
      </c>
      <c r="U642" s="43">
        <v>1082870070</v>
      </c>
      <c r="V642" s="43" t="s">
        <v>4243</v>
      </c>
      <c r="W642" s="284">
        <v>45369</v>
      </c>
      <c r="X642" s="284">
        <v>45369</v>
      </c>
      <c r="Y642" s="94" t="s">
        <v>74</v>
      </c>
      <c r="Z642" s="138">
        <v>45535</v>
      </c>
      <c r="AA642" s="54">
        <f t="shared" si="45"/>
        <v>166</v>
      </c>
      <c r="AB642" s="87">
        <v>0</v>
      </c>
      <c r="AC642" s="286">
        <v>0</v>
      </c>
      <c r="AD642" s="87">
        <v>0</v>
      </c>
      <c r="AE642" s="140" t="s">
        <v>74</v>
      </c>
      <c r="AF642" s="54">
        <f t="shared" si="46"/>
        <v>0</v>
      </c>
      <c r="AG642" s="87">
        <v>0</v>
      </c>
      <c r="AH642" s="87">
        <v>0</v>
      </c>
      <c r="AI642" s="140" t="s">
        <v>74</v>
      </c>
      <c r="AJ642" s="88">
        <v>0</v>
      </c>
      <c r="AK642" s="92" t="s">
        <v>74</v>
      </c>
      <c r="AL642" s="92" t="s">
        <v>74</v>
      </c>
      <c r="AM642" s="54">
        <f t="shared" si="47"/>
        <v>0</v>
      </c>
      <c r="AN642" s="54">
        <f>+K642+AC642-AH642</f>
        <v>30000000</v>
      </c>
      <c r="AO642" s="88" t="s">
        <v>66</v>
      </c>
      <c r="AP642" s="43">
        <v>30000000</v>
      </c>
      <c r="AQ642" s="88" t="s">
        <v>85</v>
      </c>
      <c r="AR642" s="87">
        <v>0</v>
      </c>
      <c r="AS642" s="96" t="s">
        <v>74</v>
      </c>
      <c r="AT642" s="282">
        <v>5000000</v>
      </c>
      <c r="AU642" s="98">
        <f t="shared" si="48"/>
        <v>25000000</v>
      </c>
      <c r="AV642" s="241">
        <f t="shared" si="49"/>
        <v>0.16666666666666666</v>
      </c>
      <c r="AW642" s="140" t="s">
        <v>74</v>
      </c>
      <c r="AX642" s="88" t="s">
        <v>86</v>
      </c>
      <c r="AY642" s="43" t="s">
        <v>4265</v>
      </c>
      <c r="AZ642" s="85" t="s">
        <v>66</v>
      </c>
      <c r="BA642" s="85" t="s">
        <v>66</v>
      </c>
    </row>
    <row r="643" spans="2:53" x14ac:dyDescent="0.25">
      <c r="B643" s="85">
        <v>2024</v>
      </c>
      <c r="C643" s="85">
        <v>891780111</v>
      </c>
      <c r="D643" s="86" t="s">
        <v>64</v>
      </c>
      <c r="E643" s="44" t="s">
        <v>4264</v>
      </c>
      <c r="F643" s="287" t="str">
        <f>VLOOKUP(E643,[6]Hoja1!$C:$D,2,FALSE)</f>
        <v>CO1.REQ.5991112</v>
      </c>
      <c r="G643" s="196">
        <v>0</v>
      </c>
      <c r="H643" s="88" t="s">
        <v>72</v>
      </c>
      <c r="I643" s="86" t="s">
        <v>65</v>
      </c>
      <c r="J643" s="43" t="s">
        <v>4263</v>
      </c>
      <c r="K643" s="43">
        <v>14400000</v>
      </c>
      <c r="L643" s="85" t="s">
        <v>67</v>
      </c>
      <c r="M643" s="43" t="s">
        <v>3294</v>
      </c>
      <c r="N643" s="43">
        <v>33224219</v>
      </c>
      <c r="O643" s="43">
        <v>50</v>
      </c>
      <c r="P643" s="284">
        <v>45306</v>
      </c>
      <c r="Q643" s="43">
        <v>318249309.38</v>
      </c>
      <c r="R643" s="284">
        <v>45369</v>
      </c>
      <c r="S643" s="43">
        <v>14400000</v>
      </c>
      <c r="T643" s="88" t="s">
        <v>203</v>
      </c>
      <c r="U643" s="43">
        <v>1082870070</v>
      </c>
      <c r="V643" s="43" t="s">
        <v>4243</v>
      </c>
      <c r="W643" s="284">
        <v>45369</v>
      </c>
      <c r="X643" s="284">
        <v>45369</v>
      </c>
      <c r="Y643" s="94" t="s">
        <v>74</v>
      </c>
      <c r="Z643" s="138">
        <v>45535</v>
      </c>
      <c r="AA643" s="54">
        <f t="shared" si="45"/>
        <v>166</v>
      </c>
      <c r="AB643" s="87">
        <v>0</v>
      </c>
      <c r="AC643" s="286">
        <v>0</v>
      </c>
      <c r="AD643" s="87">
        <v>0</v>
      </c>
      <c r="AE643" s="140" t="s">
        <v>74</v>
      </c>
      <c r="AF643" s="54">
        <f t="shared" si="46"/>
        <v>0</v>
      </c>
      <c r="AG643" s="87">
        <v>0</v>
      </c>
      <c r="AH643" s="87">
        <v>0</v>
      </c>
      <c r="AI643" s="140" t="s">
        <v>74</v>
      </c>
      <c r="AJ643" s="88">
        <v>0</v>
      </c>
      <c r="AK643" s="92" t="s">
        <v>74</v>
      </c>
      <c r="AL643" s="92" t="s">
        <v>74</v>
      </c>
      <c r="AM643" s="54">
        <f t="shared" si="47"/>
        <v>0</v>
      </c>
      <c r="AN643" s="54">
        <f>+K643+AC643-AH643</f>
        <v>14400000</v>
      </c>
      <c r="AO643" s="88" t="s">
        <v>66</v>
      </c>
      <c r="AP643" s="43">
        <v>14400000</v>
      </c>
      <c r="AQ643" s="88" t="s">
        <v>85</v>
      </c>
      <c r="AR643" s="87">
        <v>0</v>
      </c>
      <c r="AS643" s="96" t="s">
        <v>74</v>
      </c>
      <c r="AT643" s="282">
        <v>2400000</v>
      </c>
      <c r="AU643" s="98">
        <f t="shared" si="48"/>
        <v>12000000</v>
      </c>
      <c r="AV643" s="241">
        <f t="shared" si="49"/>
        <v>0.16666666666666666</v>
      </c>
      <c r="AW643" s="140" t="s">
        <v>74</v>
      </c>
      <c r="AX643" s="88" t="s">
        <v>86</v>
      </c>
      <c r="AY643" s="43" t="s">
        <v>4262</v>
      </c>
      <c r="AZ643" s="85" t="s">
        <v>66</v>
      </c>
      <c r="BA643" s="85" t="s">
        <v>66</v>
      </c>
    </row>
    <row r="644" spans="2:53" x14ac:dyDescent="0.25">
      <c r="B644" s="85">
        <v>2024</v>
      </c>
      <c r="C644" s="85">
        <v>891780111</v>
      </c>
      <c r="D644" s="86" t="s">
        <v>64</v>
      </c>
      <c r="E644" s="44" t="s">
        <v>4261</v>
      </c>
      <c r="F644" s="287" t="str">
        <f>VLOOKUP(E644,[6]Hoja1!$C:$D,2,FALSE)</f>
        <v>CO1.REQ.5991737</v>
      </c>
      <c r="G644" s="196">
        <v>0</v>
      </c>
      <c r="H644" s="88" t="s">
        <v>72</v>
      </c>
      <c r="I644" s="86" t="s">
        <v>65</v>
      </c>
      <c r="J644" s="43" t="s">
        <v>4260</v>
      </c>
      <c r="K644" s="43">
        <v>6300000</v>
      </c>
      <c r="L644" s="85" t="s">
        <v>67</v>
      </c>
      <c r="M644" s="43" t="s">
        <v>4259</v>
      </c>
      <c r="N644" s="43">
        <v>1221975183</v>
      </c>
      <c r="O644" s="91">
        <v>14</v>
      </c>
      <c r="P644" s="284">
        <v>45302</v>
      </c>
      <c r="Q644" s="43">
        <v>2126349000</v>
      </c>
      <c r="R644" s="284">
        <v>45369</v>
      </c>
      <c r="S644" s="43">
        <v>6300000</v>
      </c>
      <c r="T644" s="88" t="s">
        <v>203</v>
      </c>
      <c r="U644" s="43">
        <v>12560219</v>
      </c>
      <c r="V644" s="43" t="s">
        <v>2014</v>
      </c>
      <c r="W644" s="284">
        <v>45369</v>
      </c>
      <c r="X644" s="284">
        <v>45369</v>
      </c>
      <c r="Y644" s="94" t="s">
        <v>74</v>
      </c>
      <c r="Z644" s="138">
        <v>45457</v>
      </c>
      <c r="AA644" s="54">
        <f t="shared" si="45"/>
        <v>88</v>
      </c>
      <c r="AB644" s="87">
        <v>0</v>
      </c>
      <c r="AC644" s="286">
        <v>0</v>
      </c>
      <c r="AD644" s="87">
        <v>0</v>
      </c>
      <c r="AE644" s="140" t="s">
        <v>74</v>
      </c>
      <c r="AF644" s="54">
        <f t="shared" si="46"/>
        <v>0</v>
      </c>
      <c r="AG644" s="87">
        <v>0</v>
      </c>
      <c r="AH644" s="87">
        <v>0</v>
      </c>
      <c r="AI644" s="140" t="s">
        <v>74</v>
      </c>
      <c r="AJ644" s="88">
        <v>0</v>
      </c>
      <c r="AK644" s="92" t="s">
        <v>74</v>
      </c>
      <c r="AL644" s="92" t="s">
        <v>74</v>
      </c>
      <c r="AM644" s="54">
        <f t="shared" si="47"/>
        <v>0</v>
      </c>
      <c r="AN644" s="54">
        <f>+K644+AC644-AH644</f>
        <v>6300000</v>
      </c>
      <c r="AO644" s="88" t="s">
        <v>66</v>
      </c>
      <c r="AP644" s="43">
        <v>6300000</v>
      </c>
      <c r="AQ644" s="88" t="s">
        <v>85</v>
      </c>
      <c r="AR644" s="87">
        <v>0</v>
      </c>
      <c r="AS644" s="96" t="s">
        <v>74</v>
      </c>
      <c r="AT644" s="282">
        <v>0</v>
      </c>
      <c r="AU644" s="98">
        <f t="shared" si="48"/>
        <v>6300000</v>
      </c>
      <c r="AV644" s="241">
        <f t="shared" si="49"/>
        <v>0</v>
      </c>
      <c r="AW644" s="140" t="s">
        <v>74</v>
      </c>
      <c r="AX644" s="88" t="s">
        <v>86</v>
      </c>
      <c r="AY644" s="43" t="s">
        <v>4258</v>
      </c>
      <c r="AZ644" s="85" t="s">
        <v>66</v>
      </c>
      <c r="BA644" s="85" t="s">
        <v>66</v>
      </c>
    </row>
    <row r="645" spans="2:53" x14ac:dyDescent="0.25">
      <c r="B645" s="85">
        <v>2024</v>
      </c>
      <c r="C645" s="85">
        <v>891780111</v>
      </c>
      <c r="D645" s="86" t="s">
        <v>64</v>
      </c>
      <c r="E645" s="44" t="s">
        <v>4257</v>
      </c>
      <c r="F645" s="287" t="str">
        <f>VLOOKUP(E645,[6]Hoja1!$C:$D,2,FALSE)</f>
        <v>CO1.REQ.5992404</v>
      </c>
      <c r="G645" s="196">
        <v>0</v>
      </c>
      <c r="H645" s="88" t="s">
        <v>72</v>
      </c>
      <c r="I645" s="86" t="s">
        <v>65</v>
      </c>
      <c r="J645" s="43" t="s">
        <v>4256</v>
      </c>
      <c r="K645" s="43">
        <v>19240000</v>
      </c>
      <c r="L645" s="85" t="s">
        <v>67</v>
      </c>
      <c r="M645" s="43" t="s">
        <v>4255</v>
      </c>
      <c r="N645" s="43">
        <v>1082942381</v>
      </c>
      <c r="O645" s="91">
        <v>13</v>
      </c>
      <c r="P645" s="140">
        <v>45302</v>
      </c>
      <c r="Q645" s="87">
        <v>4518689382</v>
      </c>
      <c r="R645" s="284">
        <v>45370</v>
      </c>
      <c r="S645" s="43">
        <v>19240000</v>
      </c>
      <c r="T645" s="88" t="s">
        <v>203</v>
      </c>
      <c r="U645" s="43">
        <v>72175281</v>
      </c>
      <c r="V645" s="43" t="s">
        <v>1822</v>
      </c>
      <c r="W645" s="284">
        <v>45370</v>
      </c>
      <c r="X645" s="284">
        <v>45370</v>
      </c>
      <c r="Y645" s="94" t="s">
        <v>74</v>
      </c>
      <c r="Z645" s="138">
        <v>45382</v>
      </c>
      <c r="AA645" s="54">
        <f t="shared" si="45"/>
        <v>12</v>
      </c>
      <c r="AB645" s="87">
        <v>0</v>
      </c>
      <c r="AC645" s="286">
        <v>0</v>
      </c>
      <c r="AD645" s="87">
        <v>0</v>
      </c>
      <c r="AE645" s="140" t="s">
        <v>74</v>
      </c>
      <c r="AF645" s="54">
        <f t="shared" si="46"/>
        <v>0</v>
      </c>
      <c r="AG645" s="87">
        <v>0</v>
      </c>
      <c r="AH645" s="87">
        <v>0</v>
      </c>
      <c r="AI645" s="140" t="s">
        <v>74</v>
      </c>
      <c r="AJ645" s="88">
        <v>0</v>
      </c>
      <c r="AK645" s="92" t="s">
        <v>74</v>
      </c>
      <c r="AL645" s="92" t="s">
        <v>74</v>
      </c>
      <c r="AM645" s="54">
        <f t="shared" si="47"/>
        <v>0</v>
      </c>
      <c r="AN645" s="54">
        <f>+K645+AC645-AH645</f>
        <v>19240000</v>
      </c>
      <c r="AO645" s="88" t="s">
        <v>66</v>
      </c>
      <c r="AP645" s="43">
        <v>19240000</v>
      </c>
      <c r="AQ645" s="88" t="s">
        <v>85</v>
      </c>
      <c r="AR645" s="87">
        <v>0</v>
      </c>
      <c r="AS645" s="96" t="s">
        <v>74</v>
      </c>
      <c r="AT645" s="282">
        <v>0</v>
      </c>
      <c r="AU645" s="98">
        <f t="shared" si="48"/>
        <v>19240000</v>
      </c>
      <c r="AV645" s="241">
        <f t="shared" si="49"/>
        <v>0</v>
      </c>
      <c r="AW645" s="140" t="s">
        <v>74</v>
      </c>
      <c r="AX645" s="88" t="s">
        <v>86</v>
      </c>
      <c r="AY645" s="43" t="s">
        <v>4254</v>
      </c>
      <c r="AZ645" s="85" t="s">
        <v>66</v>
      </c>
      <c r="BA645" s="85" t="s">
        <v>66</v>
      </c>
    </row>
    <row r="646" spans="2:53" x14ac:dyDescent="0.25">
      <c r="B646" s="85">
        <v>2024</v>
      </c>
      <c r="C646" s="85">
        <v>891780111</v>
      </c>
      <c r="D646" s="86" t="s">
        <v>64</v>
      </c>
      <c r="E646" s="44" t="s">
        <v>4253</v>
      </c>
      <c r="F646" s="287" t="str">
        <f>VLOOKUP(E646,[6]Hoja1!$C:$D,2,FALSE)</f>
        <v>CO1.REQ.5993104</v>
      </c>
      <c r="G646" s="196">
        <v>0</v>
      </c>
      <c r="H646" s="88" t="s">
        <v>72</v>
      </c>
      <c r="I646" s="86" t="s">
        <v>65</v>
      </c>
      <c r="J646" s="43" t="s">
        <v>4252</v>
      </c>
      <c r="K646" s="43">
        <v>3400000</v>
      </c>
      <c r="L646" s="85" t="s">
        <v>67</v>
      </c>
      <c r="M646" s="43" t="s">
        <v>4106</v>
      </c>
      <c r="N646" s="43">
        <v>1045729776</v>
      </c>
      <c r="O646" s="91">
        <v>709</v>
      </c>
      <c r="P646" s="140">
        <v>45369</v>
      </c>
      <c r="Q646" s="87">
        <v>16800000</v>
      </c>
      <c r="R646" s="284">
        <v>45371</v>
      </c>
      <c r="S646" s="43">
        <v>3400000</v>
      </c>
      <c r="T646" s="88" t="s">
        <v>203</v>
      </c>
      <c r="U646" s="43">
        <v>36559959</v>
      </c>
      <c r="V646" s="43" t="s">
        <v>3512</v>
      </c>
      <c r="W646" s="284">
        <v>45371</v>
      </c>
      <c r="X646" s="284">
        <v>45371</v>
      </c>
      <c r="Y646" s="94" t="s">
        <v>74</v>
      </c>
      <c r="Z646" s="138">
        <v>45382</v>
      </c>
      <c r="AA646" s="54">
        <f t="shared" si="45"/>
        <v>11</v>
      </c>
      <c r="AB646" s="87">
        <v>0</v>
      </c>
      <c r="AC646" s="286">
        <v>0</v>
      </c>
      <c r="AD646" s="87">
        <v>0</v>
      </c>
      <c r="AE646" s="140" t="s">
        <v>74</v>
      </c>
      <c r="AF646" s="54">
        <f t="shared" si="46"/>
        <v>0</v>
      </c>
      <c r="AG646" s="87">
        <v>0</v>
      </c>
      <c r="AH646" s="87">
        <v>0</v>
      </c>
      <c r="AI646" s="140" t="s">
        <v>74</v>
      </c>
      <c r="AJ646" s="88">
        <v>0</v>
      </c>
      <c r="AK646" s="92" t="s">
        <v>74</v>
      </c>
      <c r="AL646" s="92" t="s">
        <v>74</v>
      </c>
      <c r="AM646" s="54">
        <f t="shared" si="47"/>
        <v>0</v>
      </c>
      <c r="AN646" s="54">
        <f>+K646+AC646-AH646</f>
        <v>3400000</v>
      </c>
      <c r="AO646" s="88" t="s">
        <v>66</v>
      </c>
      <c r="AP646" s="43">
        <v>3400000</v>
      </c>
      <c r="AQ646" s="88" t="s">
        <v>85</v>
      </c>
      <c r="AR646" s="87">
        <v>0</v>
      </c>
      <c r="AS646" s="96" t="s">
        <v>74</v>
      </c>
      <c r="AT646" s="282">
        <v>0</v>
      </c>
      <c r="AU646" s="98">
        <f t="shared" si="48"/>
        <v>3400000</v>
      </c>
      <c r="AV646" s="241">
        <f t="shared" si="49"/>
        <v>0</v>
      </c>
      <c r="AW646" s="140" t="s">
        <v>74</v>
      </c>
      <c r="AX646" s="88" t="s">
        <v>86</v>
      </c>
      <c r="AY646" s="43" t="s">
        <v>4251</v>
      </c>
      <c r="AZ646" s="85" t="s">
        <v>66</v>
      </c>
      <c r="BA646" s="85" t="s">
        <v>66</v>
      </c>
    </row>
    <row r="647" spans="2:53" x14ac:dyDescent="0.25">
      <c r="B647" s="85">
        <v>2024</v>
      </c>
      <c r="C647" s="85">
        <v>891780111</v>
      </c>
      <c r="D647" s="86" t="s">
        <v>64</v>
      </c>
      <c r="E647" s="44" t="s">
        <v>4250</v>
      </c>
      <c r="F647" s="287" t="str">
        <f>VLOOKUP(E647,[6]Hoja1!$C:$D,2,FALSE)</f>
        <v>CO1.REQ.6000028</v>
      </c>
      <c r="G647" s="196">
        <v>0</v>
      </c>
      <c r="H647" s="88" t="s">
        <v>72</v>
      </c>
      <c r="I647" s="86" t="s">
        <v>65</v>
      </c>
      <c r="J647" s="43" t="s">
        <v>4249</v>
      </c>
      <c r="K647" s="43">
        <v>17250000</v>
      </c>
      <c r="L647" s="85" t="s">
        <v>67</v>
      </c>
      <c r="M647" s="43" t="s">
        <v>4248</v>
      </c>
      <c r="N647" s="43">
        <v>1083014411</v>
      </c>
      <c r="O647" s="43">
        <v>50</v>
      </c>
      <c r="P647" s="284">
        <v>45306</v>
      </c>
      <c r="Q647" s="43">
        <v>318249309.38</v>
      </c>
      <c r="R647" s="284">
        <v>45372</v>
      </c>
      <c r="S647" s="43">
        <v>17250000</v>
      </c>
      <c r="T647" s="88" t="s">
        <v>203</v>
      </c>
      <c r="U647" s="43">
        <v>1082870070</v>
      </c>
      <c r="V647" s="43" t="s">
        <v>4243</v>
      </c>
      <c r="W647" s="284">
        <v>45372</v>
      </c>
      <c r="X647" s="284">
        <v>45372</v>
      </c>
      <c r="Y647" s="94" t="s">
        <v>74</v>
      </c>
      <c r="Z647" s="138">
        <v>45535</v>
      </c>
      <c r="AA647" s="54">
        <f t="shared" si="45"/>
        <v>163</v>
      </c>
      <c r="AB647" s="87">
        <v>0</v>
      </c>
      <c r="AC647" s="286">
        <v>0</v>
      </c>
      <c r="AD647" s="87">
        <v>0</v>
      </c>
      <c r="AE647" s="140" t="s">
        <v>74</v>
      </c>
      <c r="AF647" s="54">
        <f t="shared" si="46"/>
        <v>0</v>
      </c>
      <c r="AG647" s="87">
        <v>0</v>
      </c>
      <c r="AH647" s="87">
        <v>0</v>
      </c>
      <c r="AI647" s="140" t="s">
        <v>74</v>
      </c>
      <c r="AJ647" s="88">
        <v>0</v>
      </c>
      <c r="AK647" s="92" t="s">
        <v>74</v>
      </c>
      <c r="AL647" s="92" t="s">
        <v>74</v>
      </c>
      <c r="AM647" s="54">
        <f t="shared" si="47"/>
        <v>0</v>
      </c>
      <c r="AN647" s="54">
        <f>+K647+AC647-AH647</f>
        <v>17250000</v>
      </c>
      <c r="AO647" s="88" t="s">
        <v>66</v>
      </c>
      <c r="AP647" s="43">
        <v>17250000</v>
      </c>
      <c r="AQ647" s="88" t="s">
        <v>85</v>
      </c>
      <c r="AR647" s="87">
        <v>0</v>
      </c>
      <c r="AS647" s="96" t="s">
        <v>74</v>
      </c>
      <c r="AT647" s="282">
        <v>2875000</v>
      </c>
      <c r="AU647" s="98">
        <f t="shared" si="48"/>
        <v>14375000</v>
      </c>
      <c r="AV647" s="241">
        <f t="shared" si="49"/>
        <v>0.16666666666666666</v>
      </c>
      <c r="AW647" s="140" t="s">
        <v>74</v>
      </c>
      <c r="AX647" s="88" t="s">
        <v>86</v>
      </c>
      <c r="AY647" s="43" t="s">
        <v>4247</v>
      </c>
      <c r="AZ647" s="85" t="s">
        <v>66</v>
      </c>
      <c r="BA647" s="85" t="s">
        <v>66</v>
      </c>
    </row>
    <row r="648" spans="2:53" x14ac:dyDescent="0.25">
      <c r="B648" s="85">
        <v>2024</v>
      </c>
      <c r="C648" s="85">
        <v>891780111</v>
      </c>
      <c r="D648" s="86" t="s">
        <v>64</v>
      </c>
      <c r="E648" s="44" t="s">
        <v>4246</v>
      </c>
      <c r="F648" s="287" t="str">
        <f>VLOOKUP(E648,[6]Hoja1!$C:$D,2,FALSE)</f>
        <v>CO1.REQ.6009493</v>
      </c>
      <c r="G648" s="196">
        <v>0</v>
      </c>
      <c r="H648" s="88" t="s">
        <v>72</v>
      </c>
      <c r="I648" s="86" t="s">
        <v>65</v>
      </c>
      <c r="J648" s="43" t="s">
        <v>4245</v>
      </c>
      <c r="K648" s="43">
        <v>20400000</v>
      </c>
      <c r="L648" s="85" t="s">
        <v>67</v>
      </c>
      <c r="M648" s="43" t="s">
        <v>4244</v>
      </c>
      <c r="N648" s="43">
        <v>1082909211</v>
      </c>
      <c r="O648" s="43">
        <v>50</v>
      </c>
      <c r="P648" s="284">
        <v>45306</v>
      </c>
      <c r="Q648" s="43">
        <v>318249309.38</v>
      </c>
      <c r="R648" s="284">
        <v>45373</v>
      </c>
      <c r="S648" s="43">
        <v>20400000</v>
      </c>
      <c r="T648" s="88" t="s">
        <v>203</v>
      </c>
      <c r="U648" s="43">
        <v>1082870070</v>
      </c>
      <c r="V648" s="43" t="s">
        <v>4243</v>
      </c>
      <c r="W648" s="284">
        <v>45373</v>
      </c>
      <c r="X648" s="284">
        <v>45373</v>
      </c>
      <c r="Y648" s="94" t="s">
        <v>74</v>
      </c>
      <c r="Z648" s="138">
        <v>45535</v>
      </c>
      <c r="AA648" s="54">
        <f t="shared" ref="AA648:AA692" si="50">+IF(Y648="1800-01-01",Z648-X648,Z648-Y648)</f>
        <v>162</v>
      </c>
      <c r="AB648" s="87">
        <v>0</v>
      </c>
      <c r="AC648" s="286">
        <v>0</v>
      </c>
      <c r="AD648" s="87">
        <v>0</v>
      </c>
      <c r="AE648" s="140" t="s">
        <v>74</v>
      </c>
      <c r="AF648" s="54">
        <f t="shared" ref="AF648:AF692" si="51">+IF(AE648="1800-01-01",0,AE648-Z648)</f>
        <v>0</v>
      </c>
      <c r="AG648" s="87">
        <v>0</v>
      </c>
      <c r="AH648" s="87">
        <v>0</v>
      </c>
      <c r="AI648" s="140" t="s">
        <v>74</v>
      </c>
      <c r="AJ648" s="88">
        <v>0</v>
      </c>
      <c r="AK648" s="92" t="s">
        <v>74</v>
      </c>
      <c r="AL648" s="92" t="s">
        <v>74</v>
      </c>
      <c r="AM648" s="54">
        <f t="shared" ref="AM648:AM692" si="52">+IF(AK648="1800-01-01",0,AL648-AK648)</f>
        <v>0</v>
      </c>
      <c r="AN648" s="54">
        <f>+K648+AC648-AH648</f>
        <v>20400000</v>
      </c>
      <c r="AO648" s="88" t="s">
        <v>66</v>
      </c>
      <c r="AP648" s="43">
        <v>20400000</v>
      </c>
      <c r="AQ648" s="88" t="s">
        <v>85</v>
      </c>
      <c r="AR648" s="87">
        <v>0</v>
      </c>
      <c r="AS648" s="96" t="s">
        <v>74</v>
      </c>
      <c r="AT648" s="282">
        <v>3400000</v>
      </c>
      <c r="AU648" s="98">
        <f t="shared" ref="AU648:AU692" si="53">AN648-AT648</f>
        <v>17000000</v>
      </c>
      <c r="AV648" s="241">
        <f t="shared" ref="AV648:AV692" si="54">+IFERROR(AT648/AN648,"_")</f>
        <v>0.16666666666666666</v>
      </c>
      <c r="AW648" s="140" t="s">
        <v>74</v>
      </c>
      <c r="AX648" s="88" t="s">
        <v>86</v>
      </c>
      <c r="AY648" s="43" t="s">
        <v>4242</v>
      </c>
      <c r="AZ648" s="85" t="s">
        <v>66</v>
      </c>
      <c r="BA648" s="85" t="s">
        <v>66</v>
      </c>
    </row>
    <row r="649" spans="2:53" x14ac:dyDescent="0.25">
      <c r="B649" s="85">
        <v>2024</v>
      </c>
      <c r="C649" s="85">
        <v>891780111</v>
      </c>
      <c r="D649" s="86" t="s">
        <v>64</v>
      </c>
      <c r="E649" s="44" t="s">
        <v>4241</v>
      </c>
      <c r="F649" s="54" t="s">
        <v>4240</v>
      </c>
      <c r="G649" s="196">
        <v>0</v>
      </c>
      <c r="H649" s="88" t="s">
        <v>72</v>
      </c>
      <c r="I649" s="86" t="s">
        <v>65</v>
      </c>
      <c r="J649" s="43" t="s">
        <v>4239</v>
      </c>
      <c r="K649" s="43">
        <v>29700000</v>
      </c>
      <c r="L649" s="85" t="s">
        <v>67</v>
      </c>
      <c r="M649" s="43" t="s">
        <v>4238</v>
      </c>
      <c r="N649" s="43">
        <v>1082945995</v>
      </c>
      <c r="O649" s="43">
        <v>13</v>
      </c>
      <c r="P649" s="140">
        <v>45302</v>
      </c>
      <c r="Q649" s="87">
        <v>4518689382</v>
      </c>
      <c r="R649" s="284">
        <v>45385</v>
      </c>
      <c r="S649" s="43">
        <v>29700000</v>
      </c>
      <c r="T649" s="88" t="s">
        <v>203</v>
      </c>
      <c r="U649" s="43">
        <v>12560219</v>
      </c>
      <c r="V649" s="43" t="s">
        <v>2014</v>
      </c>
      <c r="W649" s="284">
        <v>45385</v>
      </c>
      <c r="X649" s="284">
        <v>45385</v>
      </c>
      <c r="Y649" s="94" t="s">
        <v>74</v>
      </c>
      <c r="Z649" s="138">
        <v>45656</v>
      </c>
      <c r="AA649" s="54">
        <f t="shared" si="50"/>
        <v>271</v>
      </c>
      <c r="AB649" s="87">
        <v>0</v>
      </c>
      <c r="AC649" s="283">
        <v>0</v>
      </c>
      <c r="AD649" s="87">
        <v>0</v>
      </c>
      <c r="AE649" s="140" t="s">
        <v>74</v>
      </c>
      <c r="AF649" s="54">
        <f t="shared" si="51"/>
        <v>0</v>
      </c>
      <c r="AG649" s="87">
        <v>0</v>
      </c>
      <c r="AH649" s="87">
        <v>0</v>
      </c>
      <c r="AI649" s="140" t="s">
        <v>74</v>
      </c>
      <c r="AJ649" s="88">
        <v>0</v>
      </c>
      <c r="AK649" s="92" t="s">
        <v>74</v>
      </c>
      <c r="AL649" s="92" t="s">
        <v>74</v>
      </c>
      <c r="AM649" s="54">
        <f t="shared" si="52"/>
        <v>0</v>
      </c>
      <c r="AN649" s="54">
        <f>+K649+AC649-AH649</f>
        <v>29700000</v>
      </c>
      <c r="AO649" s="88" t="s">
        <v>66</v>
      </c>
      <c r="AP649" s="43">
        <v>29700000</v>
      </c>
      <c r="AQ649" s="88" t="s">
        <v>85</v>
      </c>
      <c r="AR649" s="87">
        <v>0</v>
      </c>
      <c r="AS649" s="96" t="s">
        <v>74</v>
      </c>
      <c r="AT649" s="282">
        <v>3300000</v>
      </c>
      <c r="AU649" s="98">
        <f t="shared" si="53"/>
        <v>26400000</v>
      </c>
      <c r="AV649" s="241">
        <f t="shared" si="54"/>
        <v>0.1111111111111111</v>
      </c>
      <c r="AW649" s="140" t="s">
        <v>74</v>
      </c>
      <c r="AX649" s="88" t="s">
        <v>86</v>
      </c>
      <c r="AY649" s="285" t="s">
        <v>4237</v>
      </c>
      <c r="AZ649" s="85" t="s">
        <v>66</v>
      </c>
      <c r="BA649" s="85" t="s">
        <v>66</v>
      </c>
    </row>
    <row r="650" spans="2:53" x14ac:dyDescent="0.25">
      <c r="B650" s="85">
        <v>2024</v>
      </c>
      <c r="C650" s="85">
        <v>891780111</v>
      </c>
      <c r="D650" s="86" t="s">
        <v>64</v>
      </c>
      <c r="E650" s="44" t="s">
        <v>4236</v>
      </c>
      <c r="F650" s="54" t="s">
        <v>4235</v>
      </c>
      <c r="G650" s="196">
        <v>2023000100072</v>
      </c>
      <c r="H650" s="88" t="s">
        <v>72</v>
      </c>
      <c r="I650" s="86" t="s">
        <v>2705</v>
      </c>
      <c r="J650" s="43" t="s">
        <v>4234</v>
      </c>
      <c r="K650" s="43">
        <v>16500000</v>
      </c>
      <c r="L650" s="85" t="s">
        <v>67</v>
      </c>
      <c r="M650" s="43" t="s">
        <v>4233</v>
      </c>
      <c r="N650" s="43">
        <v>1010105584</v>
      </c>
      <c r="O650" s="43">
        <v>53</v>
      </c>
      <c r="P650" s="284">
        <v>45306</v>
      </c>
      <c r="Q650" s="43">
        <v>81800000</v>
      </c>
      <c r="R650" s="284">
        <v>45385</v>
      </c>
      <c r="S650" s="43">
        <v>16500000</v>
      </c>
      <c r="T650" s="88" t="s">
        <v>203</v>
      </c>
      <c r="U650" s="43">
        <v>39141438</v>
      </c>
      <c r="V650" s="43" t="s">
        <v>4050</v>
      </c>
      <c r="W650" s="284">
        <v>45385</v>
      </c>
      <c r="X650" s="284">
        <v>45385</v>
      </c>
      <c r="Y650" s="94" t="s">
        <v>74</v>
      </c>
      <c r="Z650" s="138">
        <v>45535</v>
      </c>
      <c r="AA650" s="54">
        <f t="shared" si="50"/>
        <v>150</v>
      </c>
      <c r="AB650" s="87">
        <v>0</v>
      </c>
      <c r="AC650" s="283">
        <v>0</v>
      </c>
      <c r="AD650" s="87">
        <v>0</v>
      </c>
      <c r="AE650" s="140" t="s">
        <v>74</v>
      </c>
      <c r="AF650" s="54">
        <f t="shared" si="51"/>
        <v>0</v>
      </c>
      <c r="AG650" s="87">
        <v>0</v>
      </c>
      <c r="AH650" s="87">
        <v>0</v>
      </c>
      <c r="AI650" s="140" t="s">
        <v>74</v>
      </c>
      <c r="AJ650" s="88">
        <v>0</v>
      </c>
      <c r="AK650" s="92" t="s">
        <v>74</v>
      </c>
      <c r="AL650" s="92" t="s">
        <v>74</v>
      </c>
      <c r="AM650" s="54">
        <f t="shared" si="52"/>
        <v>0</v>
      </c>
      <c r="AN650" s="54">
        <f>+K650+AC650-AH650</f>
        <v>16500000</v>
      </c>
      <c r="AO650" s="88" t="s">
        <v>66</v>
      </c>
      <c r="AP650" s="43">
        <v>16500000</v>
      </c>
      <c r="AQ650" s="88" t="s">
        <v>85</v>
      </c>
      <c r="AR650" s="87">
        <v>0</v>
      </c>
      <c r="AS650" s="96" t="s">
        <v>74</v>
      </c>
      <c r="AT650" s="282">
        <v>3300000</v>
      </c>
      <c r="AU650" s="98">
        <f t="shared" si="53"/>
        <v>13200000</v>
      </c>
      <c r="AV650" s="241">
        <f t="shared" si="54"/>
        <v>0.2</v>
      </c>
      <c r="AW650" s="140" t="s">
        <v>74</v>
      </c>
      <c r="AX650" s="88" t="s">
        <v>86</v>
      </c>
      <c r="AY650" s="54" t="s">
        <v>4232</v>
      </c>
      <c r="AZ650" s="85" t="s">
        <v>66</v>
      </c>
      <c r="BA650" s="85" t="s">
        <v>66</v>
      </c>
    </row>
    <row r="651" spans="2:53" x14ac:dyDescent="0.25">
      <c r="B651" s="85">
        <v>2024</v>
      </c>
      <c r="C651" s="85">
        <v>891780111</v>
      </c>
      <c r="D651" s="86" t="s">
        <v>64</v>
      </c>
      <c r="E651" s="44" t="s">
        <v>4231</v>
      </c>
      <c r="F651" s="54" t="s">
        <v>4230</v>
      </c>
      <c r="G651" s="196">
        <v>0</v>
      </c>
      <c r="H651" s="88" t="s">
        <v>72</v>
      </c>
      <c r="I651" s="86" t="s">
        <v>65</v>
      </c>
      <c r="J651" s="43" t="s">
        <v>4229</v>
      </c>
      <c r="K651" s="43">
        <v>6300000</v>
      </c>
      <c r="L651" s="85" t="s">
        <v>67</v>
      </c>
      <c r="M651" s="43" t="s">
        <v>4228</v>
      </c>
      <c r="N651" s="43">
        <v>85153423</v>
      </c>
      <c r="O651" s="43">
        <v>14</v>
      </c>
      <c r="P651" s="284">
        <v>45302</v>
      </c>
      <c r="Q651" s="43">
        <v>2126349000</v>
      </c>
      <c r="R651" s="284">
        <v>45386</v>
      </c>
      <c r="S651" s="43">
        <v>6300000</v>
      </c>
      <c r="T651" s="88" t="s">
        <v>203</v>
      </c>
      <c r="U651" s="43">
        <v>85459497</v>
      </c>
      <c r="V651" s="43" t="s">
        <v>1747</v>
      </c>
      <c r="W651" s="284">
        <v>45386</v>
      </c>
      <c r="X651" s="284">
        <v>45386</v>
      </c>
      <c r="Y651" s="94" t="s">
        <v>74</v>
      </c>
      <c r="Z651" s="138">
        <v>45457</v>
      </c>
      <c r="AA651" s="54">
        <f t="shared" si="50"/>
        <v>71</v>
      </c>
      <c r="AB651" s="87">
        <v>0</v>
      </c>
      <c r="AC651" s="283">
        <v>0</v>
      </c>
      <c r="AD651" s="87">
        <v>0</v>
      </c>
      <c r="AE651" s="140" t="s">
        <v>74</v>
      </c>
      <c r="AF651" s="54">
        <f t="shared" si="51"/>
        <v>0</v>
      </c>
      <c r="AG651" s="87">
        <v>0</v>
      </c>
      <c r="AH651" s="87">
        <v>0</v>
      </c>
      <c r="AI651" s="140" t="s">
        <v>74</v>
      </c>
      <c r="AJ651" s="88">
        <v>0</v>
      </c>
      <c r="AK651" s="92" t="s">
        <v>74</v>
      </c>
      <c r="AL651" s="92" t="s">
        <v>74</v>
      </c>
      <c r="AM651" s="54">
        <f t="shared" si="52"/>
        <v>0</v>
      </c>
      <c r="AN651" s="54">
        <f>+K651+AC651-AH651</f>
        <v>6300000</v>
      </c>
      <c r="AO651" s="88" t="s">
        <v>66</v>
      </c>
      <c r="AP651" s="43">
        <v>6300000</v>
      </c>
      <c r="AQ651" s="88" t="s">
        <v>85</v>
      </c>
      <c r="AR651" s="87">
        <v>0</v>
      </c>
      <c r="AS651" s="96" t="s">
        <v>74</v>
      </c>
      <c r="AT651" s="282">
        <v>2100000</v>
      </c>
      <c r="AU651" s="98">
        <f t="shared" si="53"/>
        <v>4200000</v>
      </c>
      <c r="AV651" s="241">
        <f t="shared" si="54"/>
        <v>0.33333333333333331</v>
      </c>
      <c r="AW651" s="140" t="s">
        <v>74</v>
      </c>
      <c r="AX651" s="88" t="s">
        <v>86</v>
      </c>
      <c r="AY651" s="54" t="s">
        <v>4227</v>
      </c>
      <c r="AZ651" s="85" t="s">
        <v>66</v>
      </c>
      <c r="BA651" s="85" t="s">
        <v>66</v>
      </c>
    </row>
    <row r="652" spans="2:53" x14ac:dyDescent="0.25">
      <c r="B652" s="85">
        <v>2024</v>
      </c>
      <c r="C652" s="85">
        <v>891780111</v>
      </c>
      <c r="D652" s="86" t="s">
        <v>64</v>
      </c>
      <c r="E652" s="44" t="s">
        <v>4226</v>
      </c>
      <c r="F652" s="54" t="s">
        <v>4225</v>
      </c>
      <c r="G652" s="196">
        <v>0</v>
      </c>
      <c r="H652" s="88" t="s">
        <v>72</v>
      </c>
      <c r="I652" s="86" t="s">
        <v>65</v>
      </c>
      <c r="J652" s="43" t="s">
        <v>4215</v>
      </c>
      <c r="K652" s="43">
        <v>2100000</v>
      </c>
      <c r="L652" s="85" t="s">
        <v>67</v>
      </c>
      <c r="M652" s="43" t="s">
        <v>4224</v>
      </c>
      <c r="N652" s="43">
        <v>57466627</v>
      </c>
      <c r="O652" s="43">
        <v>14</v>
      </c>
      <c r="P652" s="284">
        <v>45302</v>
      </c>
      <c r="Q652" s="43">
        <v>2126349000</v>
      </c>
      <c r="R652" s="284">
        <v>45386</v>
      </c>
      <c r="S652" s="43">
        <v>2100000</v>
      </c>
      <c r="T652" s="88" t="s">
        <v>203</v>
      </c>
      <c r="U652" s="43">
        <v>57426272</v>
      </c>
      <c r="V652" s="43" t="s">
        <v>4213</v>
      </c>
      <c r="W652" s="284">
        <v>45386</v>
      </c>
      <c r="X652" s="284">
        <v>45386</v>
      </c>
      <c r="Y652" s="94" t="s">
        <v>74</v>
      </c>
      <c r="Z652" s="138">
        <v>45412</v>
      </c>
      <c r="AA652" s="54">
        <f t="shared" si="50"/>
        <v>26</v>
      </c>
      <c r="AB652" s="87">
        <v>0</v>
      </c>
      <c r="AC652" s="283">
        <v>0</v>
      </c>
      <c r="AD652" s="87">
        <v>0</v>
      </c>
      <c r="AE652" s="140" t="s">
        <v>74</v>
      </c>
      <c r="AF652" s="54">
        <f t="shared" si="51"/>
        <v>0</v>
      </c>
      <c r="AG652" s="87">
        <v>0</v>
      </c>
      <c r="AH652" s="87">
        <v>0</v>
      </c>
      <c r="AI652" s="140" t="s">
        <v>74</v>
      </c>
      <c r="AJ652" s="88">
        <v>0</v>
      </c>
      <c r="AK652" s="92" t="s">
        <v>74</v>
      </c>
      <c r="AL652" s="92" t="s">
        <v>74</v>
      </c>
      <c r="AM652" s="54">
        <f t="shared" si="52"/>
        <v>0</v>
      </c>
      <c r="AN652" s="54">
        <f>+K652+AC652-AH652</f>
        <v>2100000</v>
      </c>
      <c r="AO652" s="88" t="s">
        <v>66</v>
      </c>
      <c r="AP652" s="43">
        <v>2100000</v>
      </c>
      <c r="AQ652" s="88" t="s">
        <v>85</v>
      </c>
      <c r="AR652" s="87">
        <v>0</v>
      </c>
      <c r="AS652" s="96" t="s">
        <v>74</v>
      </c>
      <c r="AT652" s="282">
        <v>2100000</v>
      </c>
      <c r="AU652" s="98">
        <f t="shared" si="53"/>
        <v>0</v>
      </c>
      <c r="AV652" s="241">
        <f t="shared" si="54"/>
        <v>1</v>
      </c>
      <c r="AW652" s="140" t="s">
        <v>74</v>
      </c>
      <c r="AX652" s="88" t="s">
        <v>156</v>
      </c>
      <c r="AY652" s="54" t="s">
        <v>4223</v>
      </c>
      <c r="AZ652" s="85" t="s">
        <v>66</v>
      </c>
      <c r="BA652" s="85" t="s">
        <v>66</v>
      </c>
    </row>
    <row r="653" spans="2:53" x14ac:dyDescent="0.25">
      <c r="B653" s="85">
        <v>2024</v>
      </c>
      <c r="C653" s="85">
        <v>891780111</v>
      </c>
      <c r="D653" s="86" t="s">
        <v>64</v>
      </c>
      <c r="E653" s="44" t="s">
        <v>4222</v>
      </c>
      <c r="F653" s="54" t="s">
        <v>4221</v>
      </c>
      <c r="G653" s="196">
        <v>0</v>
      </c>
      <c r="H653" s="88" t="s">
        <v>72</v>
      </c>
      <c r="I653" s="86" t="s">
        <v>65</v>
      </c>
      <c r="J653" s="43" t="s">
        <v>4220</v>
      </c>
      <c r="K653" s="43">
        <v>5250000</v>
      </c>
      <c r="L653" s="85" t="s">
        <v>67</v>
      </c>
      <c r="M653" s="43" t="s">
        <v>4219</v>
      </c>
      <c r="N653" s="43">
        <v>36668600</v>
      </c>
      <c r="O653" s="43">
        <v>14</v>
      </c>
      <c r="P653" s="284">
        <v>45302</v>
      </c>
      <c r="Q653" s="43">
        <v>2126349000</v>
      </c>
      <c r="R653" s="284">
        <v>45386</v>
      </c>
      <c r="S653" s="43">
        <v>5250000</v>
      </c>
      <c r="T653" s="88" t="s">
        <v>203</v>
      </c>
      <c r="U653" s="43">
        <v>7633817</v>
      </c>
      <c r="V653" s="43" t="s">
        <v>1660</v>
      </c>
      <c r="W653" s="284">
        <v>45386</v>
      </c>
      <c r="X653" s="284">
        <v>45386</v>
      </c>
      <c r="Y653" s="94" t="s">
        <v>74</v>
      </c>
      <c r="Z653" s="138">
        <v>45457</v>
      </c>
      <c r="AA653" s="54">
        <f t="shared" si="50"/>
        <v>71</v>
      </c>
      <c r="AB653" s="87">
        <v>0</v>
      </c>
      <c r="AC653" s="283">
        <v>0</v>
      </c>
      <c r="AD653" s="87">
        <v>0</v>
      </c>
      <c r="AE653" s="140" t="s">
        <v>74</v>
      </c>
      <c r="AF653" s="54">
        <f t="shared" si="51"/>
        <v>0</v>
      </c>
      <c r="AG653" s="87">
        <v>0</v>
      </c>
      <c r="AH653" s="87">
        <v>0</v>
      </c>
      <c r="AI653" s="140" t="s">
        <v>74</v>
      </c>
      <c r="AJ653" s="88">
        <v>0</v>
      </c>
      <c r="AK653" s="92" t="s">
        <v>74</v>
      </c>
      <c r="AL653" s="92" t="s">
        <v>74</v>
      </c>
      <c r="AM653" s="54">
        <f t="shared" si="52"/>
        <v>0</v>
      </c>
      <c r="AN653" s="54">
        <f>+K653+AC653-AH653</f>
        <v>5250000</v>
      </c>
      <c r="AO653" s="88" t="s">
        <v>66</v>
      </c>
      <c r="AP653" s="43">
        <v>5250000</v>
      </c>
      <c r="AQ653" s="88" t="s">
        <v>85</v>
      </c>
      <c r="AR653" s="87">
        <v>0</v>
      </c>
      <c r="AS653" s="96" t="s">
        <v>74</v>
      </c>
      <c r="AT653" s="282">
        <v>2100000</v>
      </c>
      <c r="AU653" s="98">
        <f t="shared" si="53"/>
        <v>3150000</v>
      </c>
      <c r="AV653" s="241">
        <f t="shared" si="54"/>
        <v>0.4</v>
      </c>
      <c r="AW653" s="140" t="s">
        <v>74</v>
      </c>
      <c r="AX653" s="88" t="s">
        <v>86</v>
      </c>
      <c r="AY653" s="54" t="s">
        <v>4218</v>
      </c>
      <c r="AZ653" s="85" t="s">
        <v>66</v>
      </c>
      <c r="BA653" s="85" t="s">
        <v>66</v>
      </c>
    </row>
    <row r="654" spans="2:53" x14ac:dyDescent="0.25">
      <c r="B654" s="85">
        <v>2024</v>
      </c>
      <c r="C654" s="85">
        <v>891780111</v>
      </c>
      <c r="D654" s="86" t="s">
        <v>64</v>
      </c>
      <c r="E654" s="44" t="s">
        <v>4217</v>
      </c>
      <c r="F654" s="54" t="s">
        <v>4216</v>
      </c>
      <c r="G654" s="196">
        <v>0</v>
      </c>
      <c r="H654" s="88" t="s">
        <v>72</v>
      </c>
      <c r="I654" s="86" t="s">
        <v>65</v>
      </c>
      <c r="J654" s="43" t="s">
        <v>4215</v>
      </c>
      <c r="K654" s="43">
        <v>2100000</v>
      </c>
      <c r="L654" s="85" t="s">
        <v>67</v>
      </c>
      <c r="M654" s="43" t="s">
        <v>4214</v>
      </c>
      <c r="N654" s="43">
        <v>1004364260</v>
      </c>
      <c r="O654" s="43">
        <v>14</v>
      </c>
      <c r="P654" s="284">
        <v>45302</v>
      </c>
      <c r="Q654" s="43">
        <v>2126349000</v>
      </c>
      <c r="R654" s="284">
        <v>45387</v>
      </c>
      <c r="S654" s="43">
        <v>2100000</v>
      </c>
      <c r="T654" s="88" t="s">
        <v>203</v>
      </c>
      <c r="U654" s="43">
        <v>57426272</v>
      </c>
      <c r="V654" s="43" t="s">
        <v>4213</v>
      </c>
      <c r="W654" s="284">
        <v>45387</v>
      </c>
      <c r="X654" s="284">
        <v>45387</v>
      </c>
      <c r="Y654" s="94" t="s">
        <v>74</v>
      </c>
      <c r="Z654" s="138">
        <v>45412</v>
      </c>
      <c r="AA654" s="54">
        <f t="shared" si="50"/>
        <v>25</v>
      </c>
      <c r="AB654" s="87">
        <v>0</v>
      </c>
      <c r="AC654" s="283">
        <v>0</v>
      </c>
      <c r="AD654" s="87">
        <v>0</v>
      </c>
      <c r="AE654" s="140" t="s">
        <v>74</v>
      </c>
      <c r="AF654" s="54">
        <f t="shared" si="51"/>
        <v>0</v>
      </c>
      <c r="AG654" s="87">
        <v>0</v>
      </c>
      <c r="AH654" s="87">
        <v>0</v>
      </c>
      <c r="AI654" s="140" t="s">
        <v>74</v>
      </c>
      <c r="AJ654" s="88">
        <v>0</v>
      </c>
      <c r="AK654" s="92" t="s">
        <v>74</v>
      </c>
      <c r="AL654" s="92" t="s">
        <v>74</v>
      </c>
      <c r="AM654" s="54">
        <f t="shared" si="52"/>
        <v>0</v>
      </c>
      <c r="AN654" s="54">
        <f>+K654+AC654-AH654</f>
        <v>2100000</v>
      </c>
      <c r="AO654" s="88" t="s">
        <v>66</v>
      </c>
      <c r="AP654" s="43">
        <v>2100000</v>
      </c>
      <c r="AQ654" s="88" t="s">
        <v>85</v>
      </c>
      <c r="AR654" s="87">
        <v>0</v>
      </c>
      <c r="AS654" s="96" t="s">
        <v>74</v>
      </c>
      <c r="AT654" s="282">
        <v>2100000</v>
      </c>
      <c r="AU654" s="98">
        <f t="shared" si="53"/>
        <v>0</v>
      </c>
      <c r="AV654" s="241">
        <f t="shared" si="54"/>
        <v>1</v>
      </c>
      <c r="AW654" s="140" t="s">
        <v>74</v>
      </c>
      <c r="AX654" s="88" t="s">
        <v>156</v>
      </c>
      <c r="AY654" s="54" t="s">
        <v>4212</v>
      </c>
      <c r="AZ654" s="85" t="s">
        <v>66</v>
      </c>
      <c r="BA654" s="85" t="s">
        <v>66</v>
      </c>
    </row>
    <row r="655" spans="2:53" x14ac:dyDescent="0.25">
      <c r="B655" s="85">
        <v>2024</v>
      </c>
      <c r="C655" s="85">
        <v>891780111</v>
      </c>
      <c r="D655" s="86" t="s">
        <v>64</v>
      </c>
      <c r="E655" s="44" t="s">
        <v>4211</v>
      </c>
      <c r="F655" s="54" t="s">
        <v>4210</v>
      </c>
      <c r="G655" s="196">
        <v>0</v>
      </c>
      <c r="H655" s="88" t="s">
        <v>72</v>
      </c>
      <c r="I655" s="86" t="s">
        <v>65</v>
      </c>
      <c r="J655" s="43" t="s">
        <v>4209</v>
      </c>
      <c r="K655" s="43">
        <v>6250000</v>
      </c>
      <c r="L655" s="85" t="s">
        <v>67</v>
      </c>
      <c r="M655" s="43" t="s">
        <v>4208</v>
      </c>
      <c r="N655" s="43">
        <v>4978989</v>
      </c>
      <c r="O655" s="43">
        <v>14</v>
      </c>
      <c r="P655" s="284">
        <v>45302</v>
      </c>
      <c r="Q655" s="43">
        <v>2126349000</v>
      </c>
      <c r="R655" s="284">
        <v>45390</v>
      </c>
      <c r="S655" s="43">
        <v>6250000</v>
      </c>
      <c r="T655" s="88" t="s">
        <v>203</v>
      </c>
      <c r="U655" s="43">
        <v>85152695</v>
      </c>
      <c r="V655" s="43" t="s">
        <v>4147</v>
      </c>
      <c r="W655" s="284">
        <v>45390</v>
      </c>
      <c r="X655" s="284">
        <v>45390</v>
      </c>
      <c r="Y655" s="94" t="s">
        <v>74</v>
      </c>
      <c r="Z655" s="138">
        <v>45457</v>
      </c>
      <c r="AA655" s="54">
        <f t="shared" si="50"/>
        <v>67</v>
      </c>
      <c r="AB655" s="87">
        <v>0</v>
      </c>
      <c r="AC655" s="283">
        <v>0</v>
      </c>
      <c r="AD655" s="87">
        <v>0</v>
      </c>
      <c r="AE655" s="140" t="s">
        <v>74</v>
      </c>
      <c r="AF655" s="54">
        <f t="shared" si="51"/>
        <v>0</v>
      </c>
      <c r="AG655" s="87">
        <v>0</v>
      </c>
      <c r="AH655" s="87">
        <v>0</v>
      </c>
      <c r="AI655" s="140" t="s">
        <v>74</v>
      </c>
      <c r="AJ655" s="88">
        <v>0</v>
      </c>
      <c r="AK655" s="92" t="s">
        <v>74</v>
      </c>
      <c r="AL655" s="92" t="s">
        <v>74</v>
      </c>
      <c r="AM655" s="54">
        <f t="shared" si="52"/>
        <v>0</v>
      </c>
      <c r="AN655" s="54">
        <f>+K655+AC655-AH655</f>
        <v>6250000</v>
      </c>
      <c r="AO655" s="88" t="s">
        <v>66</v>
      </c>
      <c r="AP655" s="43">
        <v>6250000</v>
      </c>
      <c r="AQ655" s="88" t="s">
        <v>85</v>
      </c>
      <c r="AR655" s="87">
        <v>0</v>
      </c>
      <c r="AS655" s="96" t="s">
        <v>74</v>
      </c>
      <c r="AT655" s="282">
        <v>2500000</v>
      </c>
      <c r="AU655" s="98">
        <f t="shared" si="53"/>
        <v>3750000</v>
      </c>
      <c r="AV655" s="241">
        <f t="shared" si="54"/>
        <v>0.4</v>
      </c>
      <c r="AW655" s="140" t="s">
        <v>74</v>
      </c>
      <c r="AX655" s="88" t="s">
        <v>86</v>
      </c>
      <c r="AY655" s="54" t="s">
        <v>4207</v>
      </c>
      <c r="AZ655" s="85" t="s">
        <v>66</v>
      </c>
      <c r="BA655" s="85" t="s">
        <v>66</v>
      </c>
    </row>
    <row r="656" spans="2:53" x14ac:dyDescent="0.25">
      <c r="B656" s="85">
        <v>2024</v>
      </c>
      <c r="C656" s="85">
        <v>891780111</v>
      </c>
      <c r="D656" s="86" t="s">
        <v>64</v>
      </c>
      <c r="E656" s="44" t="s">
        <v>4206</v>
      </c>
      <c r="F656" s="54" t="s">
        <v>4205</v>
      </c>
      <c r="G656" s="196">
        <v>0</v>
      </c>
      <c r="H656" s="88" t="s">
        <v>72</v>
      </c>
      <c r="I656" s="86" t="s">
        <v>65</v>
      </c>
      <c r="J656" s="43" t="s">
        <v>4204</v>
      </c>
      <c r="K656" s="43">
        <v>5250000</v>
      </c>
      <c r="L656" s="85" t="s">
        <v>67</v>
      </c>
      <c r="M656" s="43" t="s">
        <v>4203</v>
      </c>
      <c r="N656" s="43">
        <v>1082887356</v>
      </c>
      <c r="O656" s="43">
        <v>14</v>
      </c>
      <c r="P656" s="284">
        <v>45302</v>
      </c>
      <c r="Q656" s="43">
        <v>2126349000</v>
      </c>
      <c r="R656" s="284">
        <v>45390</v>
      </c>
      <c r="S656" s="43">
        <v>5250000</v>
      </c>
      <c r="T656" s="88" t="s">
        <v>203</v>
      </c>
      <c r="U656" s="43">
        <v>36694483</v>
      </c>
      <c r="V656" s="43" t="s">
        <v>4202</v>
      </c>
      <c r="W656" s="284">
        <v>45390</v>
      </c>
      <c r="X656" s="284">
        <v>45390</v>
      </c>
      <c r="Y656" s="94" t="s">
        <v>74</v>
      </c>
      <c r="Z656" s="138">
        <v>45457</v>
      </c>
      <c r="AA656" s="54">
        <f t="shared" si="50"/>
        <v>67</v>
      </c>
      <c r="AB656" s="87">
        <v>0</v>
      </c>
      <c r="AC656" s="283">
        <v>0</v>
      </c>
      <c r="AD656" s="87">
        <v>0</v>
      </c>
      <c r="AE656" s="140" t="s">
        <v>74</v>
      </c>
      <c r="AF656" s="54">
        <f t="shared" si="51"/>
        <v>0</v>
      </c>
      <c r="AG656" s="87">
        <v>0</v>
      </c>
      <c r="AH656" s="87">
        <v>0</v>
      </c>
      <c r="AI656" s="140" t="s">
        <v>74</v>
      </c>
      <c r="AJ656" s="88">
        <v>0</v>
      </c>
      <c r="AK656" s="92" t="s">
        <v>74</v>
      </c>
      <c r="AL656" s="92" t="s">
        <v>74</v>
      </c>
      <c r="AM656" s="54">
        <f t="shared" si="52"/>
        <v>0</v>
      </c>
      <c r="AN656" s="54">
        <f>+K656+AC656-AH656</f>
        <v>5250000</v>
      </c>
      <c r="AO656" s="88" t="s">
        <v>66</v>
      </c>
      <c r="AP656" s="43">
        <v>5250000</v>
      </c>
      <c r="AQ656" s="88" t="s">
        <v>85</v>
      </c>
      <c r="AR656" s="87">
        <v>0</v>
      </c>
      <c r="AS656" s="96" t="s">
        <v>74</v>
      </c>
      <c r="AT656" s="282">
        <v>0</v>
      </c>
      <c r="AU656" s="98">
        <f t="shared" si="53"/>
        <v>5250000</v>
      </c>
      <c r="AV656" s="241">
        <f t="shared" si="54"/>
        <v>0</v>
      </c>
      <c r="AW656" s="140" t="s">
        <v>74</v>
      </c>
      <c r="AX656" s="88" t="s">
        <v>86</v>
      </c>
      <c r="AY656" s="54" t="s">
        <v>4201</v>
      </c>
      <c r="AZ656" s="85" t="s">
        <v>66</v>
      </c>
      <c r="BA656" s="85" t="s">
        <v>66</v>
      </c>
    </row>
    <row r="657" spans="2:53" x14ac:dyDescent="0.25">
      <c r="B657" s="85">
        <v>2024</v>
      </c>
      <c r="C657" s="85">
        <v>891780111</v>
      </c>
      <c r="D657" s="86" t="s">
        <v>64</v>
      </c>
      <c r="E657" s="44" t="s">
        <v>4200</v>
      </c>
      <c r="F657" s="54" t="s">
        <v>4199</v>
      </c>
      <c r="G657" s="196">
        <v>0</v>
      </c>
      <c r="H657" s="88" t="s">
        <v>72</v>
      </c>
      <c r="I657" s="86" t="s">
        <v>65</v>
      </c>
      <c r="J657" s="43" t="s">
        <v>4198</v>
      </c>
      <c r="K657" s="43">
        <v>9000000</v>
      </c>
      <c r="L657" s="85" t="s">
        <v>67</v>
      </c>
      <c r="M657" s="43" t="s">
        <v>4197</v>
      </c>
      <c r="N657" s="43">
        <v>7602961</v>
      </c>
      <c r="O657" s="43">
        <v>13</v>
      </c>
      <c r="P657" s="140">
        <v>45302</v>
      </c>
      <c r="Q657" s="87">
        <v>4518689382</v>
      </c>
      <c r="R657" s="284">
        <v>45392</v>
      </c>
      <c r="S657" s="43">
        <v>9000000</v>
      </c>
      <c r="T657" s="88" t="s">
        <v>203</v>
      </c>
      <c r="U657" s="43">
        <v>7631392</v>
      </c>
      <c r="V657" s="43" t="s">
        <v>4192</v>
      </c>
      <c r="W657" s="284">
        <v>45392</v>
      </c>
      <c r="X657" s="284">
        <v>45392</v>
      </c>
      <c r="Y657" s="94" t="s">
        <v>74</v>
      </c>
      <c r="Z657" s="138">
        <v>45457</v>
      </c>
      <c r="AA657" s="54">
        <f t="shared" si="50"/>
        <v>65</v>
      </c>
      <c r="AB657" s="87">
        <v>0</v>
      </c>
      <c r="AC657" s="283">
        <v>0</v>
      </c>
      <c r="AD657" s="87">
        <v>0</v>
      </c>
      <c r="AE657" s="140" t="s">
        <v>74</v>
      </c>
      <c r="AF657" s="54">
        <f t="shared" si="51"/>
        <v>0</v>
      </c>
      <c r="AG657" s="87">
        <v>0</v>
      </c>
      <c r="AH657" s="87">
        <v>0</v>
      </c>
      <c r="AI657" s="140" t="s">
        <v>74</v>
      </c>
      <c r="AJ657" s="88">
        <v>0</v>
      </c>
      <c r="AK657" s="92" t="s">
        <v>74</v>
      </c>
      <c r="AL657" s="92" t="s">
        <v>74</v>
      </c>
      <c r="AM657" s="54">
        <f t="shared" si="52"/>
        <v>0</v>
      </c>
      <c r="AN657" s="54">
        <f>+K657+AC657-AH657</f>
        <v>9000000</v>
      </c>
      <c r="AO657" s="88" t="s">
        <v>66</v>
      </c>
      <c r="AP657" s="43">
        <v>9000000</v>
      </c>
      <c r="AQ657" s="88" t="s">
        <v>85</v>
      </c>
      <c r="AR657" s="87">
        <v>0</v>
      </c>
      <c r="AS657" s="96" t="s">
        <v>74</v>
      </c>
      <c r="AT657" s="282">
        <v>3600000</v>
      </c>
      <c r="AU657" s="98">
        <f t="shared" si="53"/>
        <v>5400000</v>
      </c>
      <c r="AV657" s="241">
        <f t="shared" si="54"/>
        <v>0.4</v>
      </c>
      <c r="AW657" s="140" t="s">
        <v>74</v>
      </c>
      <c r="AX657" s="88" t="s">
        <v>86</v>
      </c>
      <c r="AY657" s="54" t="s">
        <v>4196</v>
      </c>
      <c r="AZ657" s="85" t="s">
        <v>66</v>
      </c>
      <c r="BA657" s="85" t="s">
        <v>66</v>
      </c>
    </row>
    <row r="658" spans="2:53" x14ac:dyDescent="0.25">
      <c r="B658" s="85">
        <v>2024</v>
      </c>
      <c r="C658" s="85">
        <v>891780111</v>
      </c>
      <c r="D658" s="86" t="s">
        <v>64</v>
      </c>
      <c r="E658" s="44" t="s">
        <v>4195</v>
      </c>
      <c r="F658" s="54" t="s">
        <v>4194</v>
      </c>
      <c r="G658" s="196">
        <v>0</v>
      </c>
      <c r="H658" s="88" t="s">
        <v>72</v>
      </c>
      <c r="I658" s="86" t="s">
        <v>65</v>
      </c>
      <c r="J658" s="43" t="s">
        <v>4193</v>
      </c>
      <c r="K658" s="43">
        <v>6750000</v>
      </c>
      <c r="L658" s="85" t="s">
        <v>67</v>
      </c>
      <c r="M658" s="43" t="s">
        <v>1049</v>
      </c>
      <c r="N658" s="43">
        <v>1083022769</v>
      </c>
      <c r="O658" s="43">
        <v>13</v>
      </c>
      <c r="P658" s="140">
        <v>45302</v>
      </c>
      <c r="Q658" s="87">
        <v>4518689382</v>
      </c>
      <c r="R658" s="284">
        <v>45392</v>
      </c>
      <c r="S658" s="43">
        <v>6750000</v>
      </c>
      <c r="T658" s="88" t="s">
        <v>203</v>
      </c>
      <c r="U658" s="43">
        <v>7631392</v>
      </c>
      <c r="V658" s="43" t="s">
        <v>4192</v>
      </c>
      <c r="W658" s="284">
        <v>45392</v>
      </c>
      <c r="X658" s="284">
        <v>45392</v>
      </c>
      <c r="Y658" s="94" t="s">
        <v>74</v>
      </c>
      <c r="Z658" s="138">
        <v>45457</v>
      </c>
      <c r="AA658" s="54">
        <f t="shared" si="50"/>
        <v>65</v>
      </c>
      <c r="AB658" s="87">
        <v>0</v>
      </c>
      <c r="AC658" s="283">
        <v>0</v>
      </c>
      <c r="AD658" s="87">
        <v>0</v>
      </c>
      <c r="AE658" s="140" t="s">
        <v>74</v>
      </c>
      <c r="AF658" s="54">
        <f t="shared" si="51"/>
        <v>0</v>
      </c>
      <c r="AG658" s="87">
        <v>0</v>
      </c>
      <c r="AH658" s="87">
        <v>0</v>
      </c>
      <c r="AI658" s="140" t="s">
        <v>74</v>
      </c>
      <c r="AJ658" s="88">
        <v>0</v>
      </c>
      <c r="AK658" s="92" t="s">
        <v>74</v>
      </c>
      <c r="AL658" s="92" t="s">
        <v>74</v>
      </c>
      <c r="AM658" s="54">
        <f t="shared" si="52"/>
        <v>0</v>
      </c>
      <c r="AN658" s="54">
        <f>+K658+AC658-AH658</f>
        <v>6750000</v>
      </c>
      <c r="AO658" s="88" t="s">
        <v>66</v>
      </c>
      <c r="AP658" s="43">
        <v>6750000</v>
      </c>
      <c r="AQ658" s="88" t="s">
        <v>85</v>
      </c>
      <c r="AR658" s="87">
        <v>0</v>
      </c>
      <c r="AS658" s="96" t="s">
        <v>74</v>
      </c>
      <c r="AT658" s="282">
        <v>2700000</v>
      </c>
      <c r="AU658" s="98">
        <f t="shared" si="53"/>
        <v>4050000</v>
      </c>
      <c r="AV658" s="241">
        <f t="shared" si="54"/>
        <v>0.4</v>
      </c>
      <c r="AW658" s="140" t="s">
        <v>74</v>
      </c>
      <c r="AX658" s="88" t="s">
        <v>86</v>
      </c>
      <c r="AY658" s="54" t="s">
        <v>4191</v>
      </c>
      <c r="AZ658" s="85" t="s">
        <v>66</v>
      </c>
      <c r="BA658" s="85" t="s">
        <v>66</v>
      </c>
    </row>
    <row r="659" spans="2:53" x14ac:dyDescent="0.25">
      <c r="B659" s="85">
        <v>2024</v>
      </c>
      <c r="C659" s="85">
        <v>891780111</v>
      </c>
      <c r="D659" s="86" t="s">
        <v>64</v>
      </c>
      <c r="E659" s="44" t="s">
        <v>4190</v>
      </c>
      <c r="F659" s="54" t="s">
        <v>4189</v>
      </c>
      <c r="G659" s="196">
        <v>0</v>
      </c>
      <c r="H659" s="88" t="s">
        <v>72</v>
      </c>
      <c r="I659" s="86" t="s">
        <v>154</v>
      </c>
      <c r="J659" s="43" t="s">
        <v>4188</v>
      </c>
      <c r="K659" s="43">
        <v>3300000</v>
      </c>
      <c r="L659" s="85" t="s">
        <v>67</v>
      </c>
      <c r="M659" s="43" t="s">
        <v>4187</v>
      </c>
      <c r="N659" s="43">
        <v>1090437788</v>
      </c>
      <c r="O659" s="43">
        <v>386</v>
      </c>
      <c r="P659" s="284">
        <v>45338</v>
      </c>
      <c r="Q659" s="43">
        <v>52520000</v>
      </c>
      <c r="R659" s="284">
        <v>45397</v>
      </c>
      <c r="S659" s="43">
        <v>3300000</v>
      </c>
      <c r="T659" s="88" t="s">
        <v>203</v>
      </c>
      <c r="U659" s="43">
        <v>36726018</v>
      </c>
      <c r="V659" s="43" t="s">
        <v>4026</v>
      </c>
      <c r="W659" s="284">
        <v>45393</v>
      </c>
      <c r="X659" s="284">
        <v>45397</v>
      </c>
      <c r="Y659" s="94" t="s">
        <v>74</v>
      </c>
      <c r="Z659" s="138">
        <v>45442</v>
      </c>
      <c r="AA659" s="54">
        <f t="shared" si="50"/>
        <v>45</v>
      </c>
      <c r="AB659" s="87">
        <v>0</v>
      </c>
      <c r="AC659" s="283">
        <v>0</v>
      </c>
      <c r="AD659" s="87">
        <v>0</v>
      </c>
      <c r="AE659" s="140" t="s">
        <v>74</v>
      </c>
      <c r="AF659" s="54">
        <f t="shared" si="51"/>
        <v>0</v>
      </c>
      <c r="AG659" s="87">
        <v>0</v>
      </c>
      <c r="AH659" s="87">
        <v>0</v>
      </c>
      <c r="AI659" s="140" t="s">
        <v>74</v>
      </c>
      <c r="AJ659" s="88">
        <v>0</v>
      </c>
      <c r="AK659" s="92" t="s">
        <v>74</v>
      </c>
      <c r="AL659" s="92" t="s">
        <v>74</v>
      </c>
      <c r="AM659" s="54">
        <f t="shared" si="52"/>
        <v>0</v>
      </c>
      <c r="AN659" s="54">
        <f>+K659+AC659-AH659</f>
        <v>3300000</v>
      </c>
      <c r="AO659" s="88" t="s">
        <v>66</v>
      </c>
      <c r="AP659" s="43">
        <v>3300000</v>
      </c>
      <c r="AQ659" s="88" t="s">
        <v>85</v>
      </c>
      <c r="AR659" s="87">
        <v>0</v>
      </c>
      <c r="AS659" s="96" t="s">
        <v>74</v>
      </c>
      <c r="AT659" s="282">
        <v>2200000</v>
      </c>
      <c r="AU659" s="98">
        <f t="shared" si="53"/>
        <v>1100000</v>
      </c>
      <c r="AV659" s="241">
        <f t="shared" si="54"/>
        <v>0.66666666666666663</v>
      </c>
      <c r="AW659" s="140" t="s">
        <v>74</v>
      </c>
      <c r="AX659" s="88" t="s">
        <v>86</v>
      </c>
      <c r="AY659" s="54" t="s">
        <v>4186</v>
      </c>
      <c r="AZ659" s="85" t="s">
        <v>66</v>
      </c>
      <c r="BA659" s="85" t="s">
        <v>66</v>
      </c>
    </row>
    <row r="660" spans="2:53" x14ac:dyDescent="0.25">
      <c r="B660" s="85">
        <v>2024</v>
      </c>
      <c r="C660" s="85">
        <v>891780111</v>
      </c>
      <c r="D660" s="86" t="s">
        <v>64</v>
      </c>
      <c r="E660" s="44" t="s">
        <v>4185</v>
      </c>
      <c r="F660" s="54" t="s">
        <v>4184</v>
      </c>
      <c r="G660" s="196">
        <v>0</v>
      </c>
      <c r="H660" s="88" t="s">
        <v>72</v>
      </c>
      <c r="I660" s="86" t="s">
        <v>2705</v>
      </c>
      <c r="J660" s="43" t="s">
        <v>4183</v>
      </c>
      <c r="K660" s="43">
        <v>9000000</v>
      </c>
      <c r="L660" s="85" t="s">
        <v>67</v>
      </c>
      <c r="M660" s="43" t="s">
        <v>4182</v>
      </c>
      <c r="N660" s="43">
        <v>1082932668</v>
      </c>
      <c r="O660" s="43">
        <v>855</v>
      </c>
      <c r="P660" s="284">
        <v>45390</v>
      </c>
      <c r="Q660" s="43">
        <v>400000000</v>
      </c>
      <c r="R660" s="284">
        <v>45393</v>
      </c>
      <c r="S660" s="43">
        <v>9000000</v>
      </c>
      <c r="T660" s="88" t="s">
        <v>203</v>
      </c>
      <c r="U660" s="43">
        <v>1192791759</v>
      </c>
      <c r="V660" s="43" t="s">
        <v>3082</v>
      </c>
      <c r="W660" s="284">
        <v>45393</v>
      </c>
      <c r="X660" s="284">
        <v>45393</v>
      </c>
      <c r="Y660" s="94" t="s">
        <v>74</v>
      </c>
      <c r="Z660" s="138">
        <v>45473</v>
      </c>
      <c r="AA660" s="54">
        <f t="shared" si="50"/>
        <v>80</v>
      </c>
      <c r="AB660" s="87">
        <v>0</v>
      </c>
      <c r="AC660" s="283">
        <v>0</v>
      </c>
      <c r="AD660" s="87">
        <v>0</v>
      </c>
      <c r="AE660" s="140" t="s">
        <v>74</v>
      </c>
      <c r="AF660" s="54">
        <f t="shared" si="51"/>
        <v>0</v>
      </c>
      <c r="AG660" s="87">
        <v>0</v>
      </c>
      <c r="AH660" s="87">
        <v>0</v>
      </c>
      <c r="AI660" s="140" t="s">
        <v>74</v>
      </c>
      <c r="AJ660" s="88">
        <v>0</v>
      </c>
      <c r="AK660" s="92" t="s">
        <v>74</v>
      </c>
      <c r="AL660" s="92" t="s">
        <v>74</v>
      </c>
      <c r="AM660" s="54">
        <f t="shared" si="52"/>
        <v>0</v>
      </c>
      <c r="AN660" s="54">
        <f>+K660+AC660-AH660</f>
        <v>9000000</v>
      </c>
      <c r="AO660" s="88" t="s">
        <v>66</v>
      </c>
      <c r="AP660" s="43">
        <v>9000000</v>
      </c>
      <c r="AQ660" s="88" t="s">
        <v>85</v>
      </c>
      <c r="AR660" s="87">
        <v>0</v>
      </c>
      <c r="AS660" s="96" t="s">
        <v>74</v>
      </c>
      <c r="AT660" s="282">
        <v>3000000</v>
      </c>
      <c r="AU660" s="98">
        <f t="shared" si="53"/>
        <v>6000000</v>
      </c>
      <c r="AV660" s="241">
        <f t="shared" si="54"/>
        <v>0.33333333333333331</v>
      </c>
      <c r="AW660" s="140" t="s">
        <v>74</v>
      </c>
      <c r="AX660" s="88" t="s">
        <v>86</v>
      </c>
      <c r="AY660" s="54" t="s">
        <v>4177</v>
      </c>
      <c r="AZ660" s="85" t="s">
        <v>66</v>
      </c>
      <c r="BA660" s="85" t="s">
        <v>66</v>
      </c>
    </row>
    <row r="661" spans="2:53" x14ac:dyDescent="0.25">
      <c r="B661" s="85">
        <v>2024</v>
      </c>
      <c r="C661" s="85">
        <v>891780111</v>
      </c>
      <c r="D661" s="86" t="s">
        <v>64</v>
      </c>
      <c r="E661" s="44" t="s">
        <v>4181</v>
      </c>
      <c r="F661" s="54" t="s">
        <v>4180</v>
      </c>
      <c r="G661" s="196">
        <v>0</v>
      </c>
      <c r="H661" s="88" t="s">
        <v>72</v>
      </c>
      <c r="I661" s="86" t="s">
        <v>2705</v>
      </c>
      <c r="J661" s="43" t="s">
        <v>4179</v>
      </c>
      <c r="K661" s="43">
        <v>10800000</v>
      </c>
      <c r="L661" s="85" t="s">
        <v>67</v>
      </c>
      <c r="M661" s="43" t="s">
        <v>4178</v>
      </c>
      <c r="N661" s="43">
        <v>1045684931</v>
      </c>
      <c r="O661" s="43">
        <v>855</v>
      </c>
      <c r="P661" s="284">
        <v>45390</v>
      </c>
      <c r="Q661" s="43">
        <v>400000000</v>
      </c>
      <c r="R661" s="284">
        <v>45393</v>
      </c>
      <c r="S661" s="43">
        <v>10800000</v>
      </c>
      <c r="T661" s="88" t="s">
        <v>203</v>
      </c>
      <c r="U661" s="43">
        <v>1192791759</v>
      </c>
      <c r="V661" s="43" t="s">
        <v>3082</v>
      </c>
      <c r="W661" s="284">
        <v>45393</v>
      </c>
      <c r="X661" s="284">
        <v>45393</v>
      </c>
      <c r="Y661" s="94" t="s">
        <v>74</v>
      </c>
      <c r="Z661" s="138">
        <v>45473</v>
      </c>
      <c r="AA661" s="54">
        <f t="shared" si="50"/>
        <v>80</v>
      </c>
      <c r="AB661" s="87">
        <v>0</v>
      </c>
      <c r="AC661" s="283">
        <v>0</v>
      </c>
      <c r="AD661" s="87">
        <v>0</v>
      </c>
      <c r="AE661" s="140" t="s">
        <v>74</v>
      </c>
      <c r="AF661" s="54">
        <f t="shared" si="51"/>
        <v>0</v>
      </c>
      <c r="AG661" s="87">
        <v>0</v>
      </c>
      <c r="AH661" s="87">
        <v>0</v>
      </c>
      <c r="AI661" s="140" t="s">
        <v>74</v>
      </c>
      <c r="AJ661" s="88">
        <v>0</v>
      </c>
      <c r="AK661" s="92" t="s">
        <v>74</v>
      </c>
      <c r="AL661" s="92" t="s">
        <v>74</v>
      </c>
      <c r="AM661" s="54">
        <f t="shared" si="52"/>
        <v>0</v>
      </c>
      <c r="AN661" s="54">
        <f>+K661+AC661-AH661</f>
        <v>10800000</v>
      </c>
      <c r="AO661" s="88" t="s">
        <v>66</v>
      </c>
      <c r="AP661" s="43">
        <v>10800000</v>
      </c>
      <c r="AQ661" s="88" t="s">
        <v>85</v>
      </c>
      <c r="AR661" s="87">
        <v>0</v>
      </c>
      <c r="AS661" s="96" t="s">
        <v>74</v>
      </c>
      <c r="AT661" s="282">
        <v>3600000</v>
      </c>
      <c r="AU661" s="98">
        <f t="shared" si="53"/>
        <v>7200000</v>
      </c>
      <c r="AV661" s="241">
        <f t="shared" si="54"/>
        <v>0.33333333333333331</v>
      </c>
      <c r="AW661" s="140" t="s">
        <v>74</v>
      </c>
      <c r="AX661" s="88" t="s">
        <v>86</v>
      </c>
      <c r="AY661" s="54" t="s">
        <v>4177</v>
      </c>
      <c r="AZ661" s="85" t="s">
        <v>66</v>
      </c>
      <c r="BA661" s="85" t="s">
        <v>66</v>
      </c>
    </row>
    <row r="662" spans="2:53" x14ac:dyDescent="0.25">
      <c r="B662" s="85">
        <v>2024</v>
      </c>
      <c r="C662" s="85">
        <v>891780111</v>
      </c>
      <c r="D662" s="86" t="s">
        <v>64</v>
      </c>
      <c r="E662" s="44" t="s">
        <v>4176</v>
      </c>
      <c r="F662" s="54" t="s">
        <v>4175</v>
      </c>
      <c r="G662" s="196">
        <v>0</v>
      </c>
      <c r="H662" s="88" t="s">
        <v>72</v>
      </c>
      <c r="I662" s="86" t="s">
        <v>2705</v>
      </c>
      <c r="J662" s="43" t="s">
        <v>4174</v>
      </c>
      <c r="K662" s="43">
        <v>13500000</v>
      </c>
      <c r="L662" s="85" t="s">
        <v>67</v>
      </c>
      <c r="M662" s="43" t="s">
        <v>4173</v>
      </c>
      <c r="N662" s="43">
        <v>1082982258</v>
      </c>
      <c r="O662" s="43">
        <v>855</v>
      </c>
      <c r="P662" s="284">
        <v>45390</v>
      </c>
      <c r="Q662" s="43">
        <v>400000000</v>
      </c>
      <c r="R662" s="284">
        <v>45393</v>
      </c>
      <c r="S662" s="43">
        <v>13500000</v>
      </c>
      <c r="T662" s="88" t="s">
        <v>203</v>
      </c>
      <c r="U662" s="43">
        <v>1192791759</v>
      </c>
      <c r="V662" s="43" t="s">
        <v>3082</v>
      </c>
      <c r="W662" s="284">
        <v>45393</v>
      </c>
      <c r="X662" s="284">
        <v>45393</v>
      </c>
      <c r="Y662" s="94" t="s">
        <v>74</v>
      </c>
      <c r="Z662" s="138">
        <v>45473</v>
      </c>
      <c r="AA662" s="54">
        <f t="shared" si="50"/>
        <v>80</v>
      </c>
      <c r="AB662" s="87">
        <v>0</v>
      </c>
      <c r="AC662" s="283">
        <v>0</v>
      </c>
      <c r="AD662" s="87">
        <v>0</v>
      </c>
      <c r="AE662" s="140" t="s">
        <v>74</v>
      </c>
      <c r="AF662" s="54">
        <f t="shared" si="51"/>
        <v>0</v>
      </c>
      <c r="AG662" s="87">
        <v>0</v>
      </c>
      <c r="AH662" s="87">
        <v>0</v>
      </c>
      <c r="AI662" s="140" t="s">
        <v>74</v>
      </c>
      <c r="AJ662" s="88">
        <v>0</v>
      </c>
      <c r="AK662" s="92" t="s">
        <v>74</v>
      </c>
      <c r="AL662" s="92" t="s">
        <v>74</v>
      </c>
      <c r="AM662" s="54">
        <f t="shared" si="52"/>
        <v>0</v>
      </c>
      <c r="AN662" s="54">
        <f>+K662+AC662-AH662</f>
        <v>13500000</v>
      </c>
      <c r="AO662" s="88" t="s">
        <v>66</v>
      </c>
      <c r="AP662" s="43">
        <v>13500000</v>
      </c>
      <c r="AQ662" s="88" t="s">
        <v>85</v>
      </c>
      <c r="AR662" s="87">
        <v>0</v>
      </c>
      <c r="AS662" s="96" t="s">
        <v>74</v>
      </c>
      <c r="AT662" s="282">
        <v>4500000</v>
      </c>
      <c r="AU662" s="98">
        <f t="shared" si="53"/>
        <v>9000000</v>
      </c>
      <c r="AV662" s="241">
        <f t="shared" si="54"/>
        <v>0.33333333333333331</v>
      </c>
      <c r="AW662" s="140" t="s">
        <v>74</v>
      </c>
      <c r="AX662" s="88" t="s">
        <v>86</v>
      </c>
      <c r="AY662" s="54" t="s">
        <v>4172</v>
      </c>
      <c r="AZ662" s="85" t="s">
        <v>66</v>
      </c>
      <c r="BA662" s="85" t="s">
        <v>66</v>
      </c>
    </row>
    <row r="663" spans="2:53" x14ac:dyDescent="0.25">
      <c r="B663" s="85">
        <v>2024</v>
      </c>
      <c r="C663" s="85">
        <v>891780111</v>
      </c>
      <c r="D663" s="86" t="s">
        <v>64</v>
      </c>
      <c r="E663" s="44" t="s">
        <v>4171</v>
      </c>
      <c r="F663" s="54" t="s">
        <v>4170</v>
      </c>
      <c r="G663" s="196">
        <v>0</v>
      </c>
      <c r="H663" s="88" t="s">
        <v>72</v>
      </c>
      <c r="I663" s="86" t="s">
        <v>65</v>
      </c>
      <c r="J663" s="43" t="s">
        <v>4169</v>
      </c>
      <c r="K663" s="43">
        <v>5500000</v>
      </c>
      <c r="L663" s="85" t="s">
        <v>67</v>
      </c>
      <c r="M663" s="43" t="s">
        <v>4168</v>
      </c>
      <c r="N663" s="43">
        <v>1082975397</v>
      </c>
      <c r="O663" s="43">
        <v>13</v>
      </c>
      <c r="P663" s="140">
        <v>45302</v>
      </c>
      <c r="Q663" s="87">
        <v>4518689382</v>
      </c>
      <c r="R663" s="284">
        <v>45394</v>
      </c>
      <c r="S663" s="43">
        <v>5500000</v>
      </c>
      <c r="T663" s="88" t="s">
        <v>203</v>
      </c>
      <c r="U663" s="43">
        <v>36726018</v>
      </c>
      <c r="V663" s="43" t="s">
        <v>4026</v>
      </c>
      <c r="W663" s="284">
        <v>45394</v>
      </c>
      <c r="X663" s="284">
        <v>45394</v>
      </c>
      <c r="Y663" s="94" t="s">
        <v>74</v>
      </c>
      <c r="Z663" s="138">
        <v>45457</v>
      </c>
      <c r="AA663" s="54">
        <f t="shared" si="50"/>
        <v>63</v>
      </c>
      <c r="AB663" s="87">
        <v>0</v>
      </c>
      <c r="AC663" s="283">
        <v>0</v>
      </c>
      <c r="AD663" s="87">
        <v>0</v>
      </c>
      <c r="AE663" s="140" t="s">
        <v>74</v>
      </c>
      <c r="AF663" s="54">
        <f t="shared" si="51"/>
        <v>0</v>
      </c>
      <c r="AG663" s="87">
        <v>0</v>
      </c>
      <c r="AH663" s="87">
        <v>0</v>
      </c>
      <c r="AI663" s="140" t="s">
        <v>74</v>
      </c>
      <c r="AJ663" s="88">
        <v>0</v>
      </c>
      <c r="AK663" s="92" t="s">
        <v>74</v>
      </c>
      <c r="AL663" s="92" t="s">
        <v>74</v>
      </c>
      <c r="AM663" s="54">
        <f t="shared" si="52"/>
        <v>0</v>
      </c>
      <c r="AN663" s="54">
        <f>+K663+AC663-AH663</f>
        <v>5500000</v>
      </c>
      <c r="AO663" s="88" t="s">
        <v>66</v>
      </c>
      <c r="AP663" s="43">
        <v>5500000</v>
      </c>
      <c r="AQ663" s="88" t="s">
        <v>85</v>
      </c>
      <c r="AR663" s="87">
        <v>0</v>
      </c>
      <c r="AS663" s="96" t="s">
        <v>74</v>
      </c>
      <c r="AT663" s="282">
        <v>2200000</v>
      </c>
      <c r="AU663" s="98">
        <f t="shared" si="53"/>
        <v>3300000</v>
      </c>
      <c r="AV663" s="241">
        <f t="shared" si="54"/>
        <v>0.4</v>
      </c>
      <c r="AW663" s="140" t="s">
        <v>74</v>
      </c>
      <c r="AX663" s="88" t="s">
        <v>86</v>
      </c>
      <c r="AY663" s="54" t="s">
        <v>4167</v>
      </c>
      <c r="AZ663" s="85" t="s">
        <v>66</v>
      </c>
      <c r="BA663" s="85" t="s">
        <v>66</v>
      </c>
    </row>
    <row r="664" spans="2:53" x14ac:dyDescent="0.25">
      <c r="B664" s="85">
        <v>2024</v>
      </c>
      <c r="C664" s="85">
        <v>891780111</v>
      </c>
      <c r="D664" s="86" t="s">
        <v>64</v>
      </c>
      <c r="E664" s="44" t="s">
        <v>4166</v>
      </c>
      <c r="F664" s="54" t="s">
        <v>4165</v>
      </c>
      <c r="G664" s="196">
        <v>0</v>
      </c>
      <c r="H664" s="88" t="s">
        <v>72</v>
      </c>
      <c r="I664" s="86" t="s">
        <v>2705</v>
      </c>
      <c r="J664" s="43" t="s">
        <v>4160</v>
      </c>
      <c r="K664" s="43">
        <v>10800000</v>
      </c>
      <c r="L664" s="85" t="s">
        <v>67</v>
      </c>
      <c r="M664" s="43" t="s">
        <v>4164</v>
      </c>
      <c r="N664" s="43">
        <v>1081823159</v>
      </c>
      <c r="O664" s="43">
        <v>855</v>
      </c>
      <c r="P664" s="284">
        <v>45390</v>
      </c>
      <c r="Q664" s="43">
        <v>400000000</v>
      </c>
      <c r="R664" s="284">
        <v>45394</v>
      </c>
      <c r="S664" s="43">
        <v>10800000</v>
      </c>
      <c r="T664" s="88" t="s">
        <v>203</v>
      </c>
      <c r="U664" s="43">
        <v>1192791759</v>
      </c>
      <c r="V664" s="43" t="s">
        <v>3082</v>
      </c>
      <c r="W664" s="284">
        <v>45394</v>
      </c>
      <c r="X664" s="284">
        <v>45394</v>
      </c>
      <c r="Y664" s="94" t="s">
        <v>74</v>
      </c>
      <c r="Z664" s="138">
        <v>45473</v>
      </c>
      <c r="AA664" s="54">
        <f t="shared" si="50"/>
        <v>79</v>
      </c>
      <c r="AB664" s="87">
        <v>0</v>
      </c>
      <c r="AC664" s="283">
        <v>0</v>
      </c>
      <c r="AD664" s="87">
        <v>0</v>
      </c>
      <c r="AE664" s="140" t="s">
        <v>74</v>
      </c>
      <c r="AF664" s="54">
        <f t="shared" si="51"/>
        <v>0</v>
      </c>
      <c r="AG664" s="87">
        <v>0</v>
      </c>
      <c r="AH664" s="87">
        <v>0</v>
      </c>
      <c r="AI664" s="140" t="s">
        <v>74</v>
      </c>
      <c r="AJ664" s="88">
        <v>0</v>
      </c>
      <c r="AK664" s="92" t="s">
        <v>74</v>
      </c>
      <c r="AL664" s="92" t="s">
        <v>74</v>
      </c>
      <c r="AM664" s="54">
        <f t="shared" si="52"/>
        <v>0</v>
      </c>
      <c r="AN664" s="54">
        <f>+K664+AC664-AH664</f>
        <v>10800000</v>
      </c>
      <c r="AO664" s="88" t="s">
        <v>66</v>
      </c>
      <c r="AP664" s="43">
        <v>10800000</v>
      </c>
      <c r="AQ664" s="88" t="s">
        <v>85</v>
      </c>
      <c r="AR664" s="87">
        <v>0</v>
      </c>
      <c r="AS664" s="96" t="s">
        <v>74</v>
      </c>
      <c r="AT664" s="282">
        <v>3600000</v>
      </c>
      <c r="AU664" s="98">
        <f t="shared" si="53"/>
        <v>7200000</v>
      </c>
      <c r="AV664" s="241">
        <f t="shared" si="54"/>
        <v>0.33333333333333331</v>
      </c>
      <c r="AW664" s="140" t="s">
        <v>74</v>
      </c>
      <c r="AX664" s="88" t="s">
        <v>86</v>
      </c>
      <c r="AY664" s="54" t="s">
        <v>4163</v>
      </c>
      <c r="AZ664" s="85" t="s">
        <v>66</v>
      </c>
      <c r="BA664" s="85" t="s">
        <v>66</v>
      </c>
    </row>
    <row r="665" spans="2:53" x14ac:dyDescent="0.25">
      <c r="B665" s="85">
        <v>2024</v>
      </c>
      <c r="C665" s="85">
        <v>891780111</v>
      </c>
      <c r="D665" s="86" t="s">
        <v>64</v>
      </c>
      <c r="E665" s="44" t="s">
        <v>4162</v>
      </c>
      <c r="F665" s="54" t="s">
        <v>4161</v>
      </c>
      <c r="G665" s="196">
        <v>0</v>
      </c>
      <c r="H665" s="88" t="s">
        <v>72</v>
      </c>
      <c r="I665" s="86" t="s">
        <v>2705</v>
      </c>
      <c r="J665" s="43" t="s">
        <v>4160</v>
      </c>
      <c r="K665" s="43">
        <v>10800000</v>
      </c>
      <c r="L665" s="85" t="s">
        <v>67</v>
      </c>
      <c r="M665" s="43" t="s">
        <v>4159</v>
      </c>
      <c r="N665" s="43">
        <v>1082983016</v>
      </c>
      <c r="O665" s="43">
        <v>855</v>
      </c>
      <c r="P665" s="284">
        <v>45390</v>
      </c>
      <c r="Q665" s="43">
        <v>400000000</v>
      </c>
      <c r="R665" s="284">
        <v>45394</v>
      </c>
      <c r="S665" s="43">
        <v>10800000</v>
      </c>
      <c r="T665" s="88" t="s">
        <v>203</v>
      </c>
      <c r="U665" s="43">
        <v>1192791759</v>
      </c>
      <c r="V665" s="43" t="s">
        <v>3082</v>
      </c>
      <c r="W665" s="284">
        <v>45394</v>
      </c>
      <c r="X665" s="284">
        <v>45394</v>
      </c>
      <c r="Y665" s="94" t="s">
        <v>74</v>
      </c>
      <c r="Z665" s="138">
        <v>45473</v>
      </c>
      <c r="AA665" s="54">
        <f t="shared" si="50"/>
        <v>79</v>
      </c>
      <c r="AB665" s="87">
        <v>0</v>
      </c>
      <c r="AC665" s="283">
        <v>0</v>
      </c>
      <c r="AD665" s="87">
        <v>0</v>
      </c>
      <c r="AE665" s="140" t="s">
        <v>74</v>
      </c>
      <c r="AF665" s="54">
        <f t="shared" si="51"/>
        <v>0</v>
      </c>
      <c r="AG665" s="87">
        <v>0</v>
      </c>
      <c r="AH665" s="87">
        <v>0</v>
      </c>
      <c r="AI665" s="140" t="s">
        <v>74</v>
      </c>
      <c r="AJ665" s="88">
        <v>0</v>
      </c>
      <c r="AK665" s="92" t="s">
        <v>74</v>
      </c>
      <c r="AL665" s="92" t="s">
        <v>74</v>
      </c>
      <c r="AM665" s="54">
        <f t="shared" si="52"/>
        <v>0</v>
      </c>
      <c r="AN665" s="54">
        <f>+K665+AC665-AH665</f>
        <v>10800000</v>
      </c>
      <c r="AO665" s="88" t="s">
        <v>66</v>
      </c>
      <c r="AP665" s="43">
        <v>10800000</v>
      </c>
      <c r="AQ665" s="88" t="s">
        <v>85</v>
      </c>
      <c r="AR665" s="87">
        <v>0</v>
      </c>
      <c r="AS665" s="96" t="s">
        <v>74</v>
      </c>
      <c r="AT665" s="282">
        <v>3600000</v>
      </c>
      <c r="AU665" s="98">
        <f t="shared" si="53"/>
        <v>7200000</v>
      </c>
      <c r="AV665" s="241">
        <f t="shared" si="54"/>
        <v>0.33333333333333331</v>
      </c>
      <c r="AW665" s="140" t="s">
        <v>74</v>
      </c>
      <c r="AX665" s="88" t="s">
        <v>86</v>
      </c>
      <c r="AY665" s="54" t="s">
        <v>4158</v>
      </c>
      <c r="AZ665" s="85" t="s">
        <v>66</v>
      </c>
      <c r="BA665" s="85" t="s">
        <v>66</v>
      </c>
    </row>
    <row r="666" spans="2:53" x14ac:dyDescent="0.25">
      <c r="B666" s="85">
        <v>2024</v>
      </c>
      <c r="C666" s="85">
        <v>891780111</v>
      </c>
      <c r="D666" s="86" t="s">
        <v>64</v>
      </c>
      <c r="E666" s="44" t="s">
        <v>4157</v>
      </c>
      <c r="F666" s="54" t="s">
        <v>4156</v>
      </c>
      <c r="G666" s="196">
        <v>0</v>
      </c>
      <c r="H666" s="88" t="s">
        <v>72</v>
      </c>
      <c r="I666" s="86" t="s">
        <v>65</v>
      </c>
      <c r="J666" s="43" t="s">
        <v>4155</v>
      </c>
      <c r="K666" s="43">
        <v>5250000</v>
      </c>
      <c r="L666" s="85" t="s">
        <v>67</v>
      </c>
      <c r="M666" s="43" t="s">
        <v>4154</v>
      </c>
      <c r="N666" s="43">
        <v>1082860214</v>
      </c>
      <c r="O666" s="43">
        <v>14</v>
      </c>
      <c r="P666" s="284">
        <v>45302</v>
      </c>
      <c r="Q666" s="43">
        <v>2126349000</v>
      </c>
      <c r="R666" s="284">
        <v>45397</v>
      </c>
      <c r="S666" s="43">
        <v>5250000</v>
      </c>
      <c r="T666" s="88" t="s">
        <v>203</v>
      </c>
      <c r="U666" s="43">
        <v>85467461</v>
      </c>
      <c r="V666" s="43" t="s">
        <v>4153</v>
      </c>
      <c r="W666" s="284">
        <v>45397</v>
      </c>
      <c r="X666" s="284">
        <v>45397</v>
      </c>
      <c r="Y666" s="94" t="s">
        <v>74</v>
      </c>
      <c r="Z666" s="138">
        <v>45457</v>
      </c>
      <c r="AA666" s="54">
        <f t="shared" si="50"/>
        <v>60</v>
      </c>
      <c r="AB666" s="87">
        <v>0</v>
      </c>
      <c r="AC666" s="283">
        <v>0</v>
      </c>
      <c r="AD666" s="87">
        <v>0</v>
      </c>
      <c r="AE666" s="140" t="s">
        <v>74</v>
      </c>
      <c r="AF666" s="54">
        <f t="shared" si="51"/>
        <v>0</v>
      </c>
      <c r="AG666" s="87">
        <v>0</v>
      </c>
      <c r="AH666" s="87">
        <v>0</v>
      </c>
      <c r="AI666" s="140" t="s">
        <v>74</v>
      </c>
      <c r="AJ666" s="88">
        <v>0</v>
      </c>
      <c r="AK666" s="92" t="s">
        <v>74</v>
      </c>
      <c r="AL666" s="92" t="s">
        <v>74</v>
      </c>
      <c r="AM666" s="54">
        <f t="shared" si="52"/>
        <v>0</v>
      </c>
      <c r="AN666" s="54">
        <f>+K666+AC666-AH666</f>
        <v>5250000</v>
      </c>
      <c r="AO666" s="88" t="s">
        <v>66</v>
      </c>
      <c r="AP666" s="43">
        <v>5250000</v>
      </c>
      <c r="AQ666" s="88" t="s">
        <v>85</v>
      </c>
      <c r="AR666" s="87">
        <v>0</v>
      </c>
      <c r="AS666" s="96" t="s">
        <v>74</v>
      </c>
      <c r="AT666" s="282">
        <v>2100000</v>
      </c>
      <c r="AU666" s="98">
        <f t="shared" si="53"/>
        <v>3150000</v>
      </c>
      <c r="AV666" s="241">
        <f t="shared" si="54"/>
        <v>0.4</v>
      </c>
      <c r="AW666" s="140" t="s">
        <v>74</v>
      </c>
      <c r="AX666" s="88" t="s">
        <v>86</v>
      </c>
      <c r="AY666" s="54" t="s">
        <v>4152</v>
      </c>
      <c r="AZ666" s="85" t="s">
        <v>66</v>
      </c>
      <c r="BA666" s="85" t="s">
        <v>66</v>
      </c>
    </row>
    <row r="667" spans="2:53" x14ac:dyDescent="0.25">
      <c r="B667" s="85">
        <v>2024</v>
      </c>
      <c r="C667" s="85">
        <v>891780111</v>
      </c>
      <c r="D667" s="86" t="s">
        <v>64</v>
      </c>
      <c r="E667" s="44" t="s">
        <v>4151</v>
      </c>
      <c r="F667" s="54" t="s">
        <v>4150</v>
      </c>
      <c r="G667" s="196">
        <v>0</v>
      </c>
      <c r="H667" s="88" t="s">
        <v>72</v>
      </c>
      <c r="I667" s="86" t="s">
        <v>65</v>
      </c>
      <c r="J667" s="43" t="s">
        <v>4149</v>
      </c>
      <c r="K667" s="43">
        <v>6750000</v>
      </c>
      <c r="L667" s="85" t="s">
        <v>67</v>
      </c>
      <c r="M667" s="43" t="s">
        <v>4148</v>
      </c>
      <c r="N667" s="43">
        <v>1082944852</v>
      </c>
      <c r="O667" s="43">
        <v>13</v>
      </c>
      <c r="P667" s="140">
        <v>45302</v>
      </c>
      <c r="Q667" s="87">
        <v>4518689382</v>
      </c>
      <c r="R667" s="284">
        <v>45397</v>
      </c>
      <c r="S667" s="43">
        <v>6750000</v>
      </c>
      <c r="T667" s="88" t="s">
        <v>203</v>
      </c>
      <c r="U667" s="43">
        <v>85152695</v>
      </c>
      <c r="V667" s="43" t="s">
        <v>4147</v>
      </c>
      <c r="W667" s="284">
        <v>45397</v>
      </c>
      <c r="X667" s="284">
        <v>45397</v>
      </c>
      <c r="Y667" s="94" t="s">
        <v>74</v>
      </c>
      <c r="Z667" s="138">
        <v>45457</v>
      </c>
      <c r="AA667" s="54">
        <f t="shared" si="50"/>
        <v>60</v>
      </c>
      <c r="AB667" s="87">
        <v>0</v>
      </c>
      <c r="AC667" s="283">
        <v>0</v>
      </c>
      <c r="AD667" s="87">
        <v>0</v>
      </c>
      <c r="AE667" s="140" t="s">
        <v>74</v>
      </c>
      <c r="AF667" s="54">
        <f t="shared" si="51"/>
        <v>0</v>
      </c>
      <c r="AG667" s="87">
        <v>0</v>
      </c>
      <c r="AH667" s="87">
        <v>0</v>
      </c>
      <c r="AI667" s="140" t="s">
        <v>74</v>
      </c>
      <c r="AJ667" s="88">
        <v>0</v>
      </c>
      <c r="AK667" s="92" t="s">
        <v>74</v>
      </c>
      <c r="AL667" s="92" t="s">
        <v>74</v>
      </c>
      <c r="AM667" s="54">
        <f t="shared" si="52"/>
        <v>0</v>
      </c>
      <c r="AN667" s="54">
        <f>+K667+AC667-AH667</f>
        <v>6750000</v>
      </c>
      <c r="AO667" s="88" t="s">
        <v>66</v>
      </c>
      <c r="AP667" s="43">
        <v>6750000</v>
      </c>
      <c r="AQ667" s="88" t="s">
        <v>85</v>
      </c>
      <c r="AR667" s="87">
        <v>0</v>
      </c>
      <c r="AS667" s="96" t="s">
        <v>74</v>
      </c>
      <c r="AT667" s="282">
        <v>2700000</v>
      </c>
      <c r="AU667" s="98">
        <f t="shared" si="53"/>
        <v>4050000</v>
      </c>
      <c r="AV667" s="241">
        <f t="shared" si="54"/>
        <v>0.4</v>
      </c>
      <c r="AW667" s="140" t="s">
        <v>74</v>
      </c>
      <c r="AX667" s="88" t="s">
        <v>86</v>
      </c>
      <c r="AY667" s="54" t="s">
        <v>4146</v>
      </c>
      <c r="AZ667" s="85" t="s">
        <v>66</v>
      </c>
      <c r="BA667" s="85" t="s">
        <v>66</v>
      </c>
    </row>
    <row r="668" spans="2:53" x14ac:dyDescent="0.25">
      <c r="B668" s="85">
        <v>2024</v>
      </c>
      <c r="C668" s="85">
        <v>891780111</v>
      </c>
      <c r="D668" s="86" t="s">
        <v>64</v>
      </c>
      <c r="E668" s="44" t="s">
        <v>4145</v>
      </c>
      <c r="F668" s="54" t="s">
        <v>4144</v>
      </c>
      <c r="G668" s="196">
        <v>0</v>
      </c>
      <c r="H668" s="88" t="s">
        <v>72</v>
      </c>
      <c r="I668" s="86" t="s">
        <v>65</v>
      </c>
      <c r="J668" s="43" t="s">
        <v>4143</v>
      </c>
      <c r="K668" s="43">
        <v>5400000</v>
      </c>
      <c r="L668" s="85" t="s">
        <v>67</v>
      </c>
      <c r="M668" s="43" t="s">
        <v>4142</v>
      </c>
      <c r="N668" s="43">
        <v>57291636</v>
      </c>
      <c r="O668" s="43">
        <v>13</v>
      </c>
      <c r="P668" s="140">
        <v>45302</v>
      </c>
      <c r="Q668" s="87">
        <v>4518689382</v>
      </c>
      <c r="R668" s="284">
        <v>45398</v>
      </c>
      <c r="S668" s="43">
        <v>5400000</v>
      </c>
      <c r="T668" s="88" t="s">
        <v>203</v>
      </c>
      <c r="U668" s="43">
        <v>85154788</v>
      </c>
      <c r="V668" s="43" t="s">
        <v>4141</v>
      </c>
      <c r="W668" s="284">
        <v>45398</v>
      </c>
      <c r="X668" s="284">
        <v>45398</v>
      </c>
      <c r="Y668" s="94" t="s">
        <v>74</v>
      </c>
      <c r="Z668" s="138">
        <v>45457</v>
      </c>
      <c r="AA668" s="54">
        <f t="shared" si="50"/>
        <v>59</v>
      </c>
      <c r="AB668" s="87">
        <v>0</v>
      </c>
      <c r="AC668" s="283">
        <v>0</v>
      </c>
      <c r="AD668" s="87">
        <v>0</v>
      </c>
      <c r="AE668" s="140" t="s">
        <v>74</v>
      </c>
      <c r="AF668" s="54">
        <f t="shared" si="51"/>
        <v>0</v>
      </c>
      <c r="AG668" s="87">
        <v>0</v>
      </c>
      <c r="AH668" s="87">
        <v>0</v>
      </c>
      <c r="AI668" s="140" t="s">
        <v>74</v>
      </c>
      <c r="AJ668" s="88">
        <v>0</v>
      </c>
      <c r="AK668" s="92" t="s">
        <v>74</v>
      </c>
      <c r="AL668" s="92" t="s">
        <v>74</v>
      </c>
      <c r="AM668" s="54">
        <f t="shared" si="52"/>
        <v>0</v>
      </c>
      <c r="AN668" s="54">
        <f>+K668+AC668-AH668</f>
        <v>5400000</v>
      </c>
      <c r="AO668" s="88" t="s">
        <v>66</v>
      </c>
      <c r="AP668" s="43">
        <v>5400000</v>
      </c>
      <c r="AQ668" s="88" t="s">
        <v>85</v>
      </c>
      <c r="AR668" s="87">
        <v>0</v>
      </c>
      <c r="AS668" s="96" t="s">
        <v>74</v>
      </c>
      <c r="AT668" s="282">
        <v>2700000</v>
      </c>
      <c r="AU668" s="98">
        <f t="shared" si="53"/>
        <v>2700000</v>
      </c>
      <c r="AV668" s="241">
        <f t="shared" si="54"/>
        <v>0.5</v>
      </c>
      <c r="AW668" s="140" t="s">
        <v>74</v>
      </c>
      <c r="AX668" s="88" t="s">
        <v>86</v>
      </c>
      <c r="AY668" s="54" t="s">
        <v>4140</v>
      </c>
      <c r="AZ668" s="85" t="s">
        <v>66</v>
      </c>
      <c r="BA668" s="85" t="s">
        <v>66</v>
      </c>
    </row>
    <row r="669" spans="2:53" x14ac:dyDescent="0.25">
      <c r="B669" s="85">
        <v>2024</v>
      </c>
      <c r="C669" s="85">
        <v>891780111</v>
      </c>
      <c r="D669" s="86" t="s">
        <v>64</v>
      </c>
      <c r="E669" s="44" t="s">
        <v>4139</v>
      </c>
      <c r="F669" s="54" t="s">
        <v>4138</v>
      </c>
      <c r="G669" s="196">
        <v>0</v>
      </c>
      <c r="H669" s="88" t="s">
        <v>72</v>
      </c>
      <c r="I669" s="86" t="s">
        <v>65</v>
      </c>
      <c r="J669" s="43" t="s">
        <v>4137</v>
      </c>
      <c r="K669" s="43">
        <v>2700000</v>
      </c>
      <c r="L669" s="85" t="s">
        <v>67</v>
      </c>
      <c r="M669" s="43" t="s">
        <v>4136</v>
      </c>
      <c r="N669" s="43">
        <v>1083007524</v>
      </c>
      <c r="O669" s="43">
        <v>928</v>
      </c>
      <c r="P669" s="284">
        <v>45394</v>
      </c>
      <c r="Q669" s="43">
        <v>60300000</v>
      </c>
      <c r="R669" s="284">
        <v>45399</v>
      </c>
      <c r="S669" s="43">
        <v>2700000</v>
      </c>
      <c r="T669" s="88" t="s">
        <v>203</v>
      </c>
      <c r="U669" s="43">
        <v>36559959</v>
      </c>
      <c r="V669" s="43" t="s">
        <v>3512</v>
      </c>
      <c r="W669" s="284">
        <v>45399</v>
      </c>
      <c r="X669" s="284">
        <v>45399</v>
      </c>
      <c r="Y669" s="94" t="s">
        <v>74</v>
      </c>
      <c r="Z669" s="138">
        <v>45443</v>
      </c>
      <c r="AA669" s="54">
        <f t="shared" si="50"/>
        <v>44</v>
      </c>
      <c r="AB669" s="87">
        <v>0</v>
      </c>
      <c r="AC669" s="283">
        <v>0</v>
      </c>
      <c r="AD669" s="87">
        <v>0</v>
      </c>
      <c r="AE669" s="140" t="s">
        <v>74</v>
      </c>
      <c r="AF669" s="54">
        <f t="shared" si="51"/>
        <v>0</v>
      </c>
      <c r="AG669" s="87">
        <v>0</v>
      </c>
      <c r="AH669" s="87">
        <v>0</v>
      </c>
      <c r="AI669" s="140" t="s">
        <v>74</v>
      </c>
      <c r="AJ669" s="88">
        <v>0</v>
      </c>
      <c r="AK669" s="92" t="s">
        <v>74</v>
      </c>
      <c r="AL669" s="92" t="s">
        <v>74</v>
      </c>
      <c r="AM669" s="54">
        <f t="shared" si="52"/>
        <v>0</v>
      </c>
      <c r="AN669" s="54">
        <f>+K669+AC669-AH669</f>
        <v>2700000</v>
      </c>
      <c r="AO669" s="88" t="s">
        <v>85</v>
      </c>
      <c r="AP669" s="43">
        <v>0</v>
      </c>
      <c r="AQ669" s="88" t="s">
        <v>85</v>
      </c>
      <c r="AR669" s="87">
        <v>0</v>
      </c>
      <c r="AS669" s="96" t="s">
        <v>74</v>
      </c>
      <c r="AT669" s="282">
        <v>0</v>
      </c>
      <c r="AU669" s="98">
        <f t="shared" si="53"/>
        <v>2700000</v>
      </c>
      <c r="AV669" s="241">
        <f t="shared" si="54"/>
        <v>0</v>
      </c>
      <c r="AW669" s="140" t="s">
        <v>74</v>
      </c>
      <c r="AX669" s="88" t="s">
        <v>86</v>
      </c>
      <c r="AY669" s="54" t="s">
        <v>4135</v>
      </c>
      <c r="AZ669" s="85" t="s">
        <v>66</v>
      </c>
      <c r="BA669" s="85" t="s">
        <v>66</v>
      </c>
    </row>
    <row r="670" spans="2:53" x14ac:dyDescent="0.25">
      <c r="B670" s="85">
        <v>2024</v>
      </c>
      <c r="C670" s="85">
        <v>891780111</v>
      </c>
      <c r="D670" s="86" t="s">
        <v>64</v>
      </c>
      <c r="E670" s="44" t="s">
        <v>4134</v>
      </c>
      <c r="F670" s="54" t="s">
        <v>4133</v>
      </c>
      <c r="G670" s="196">
        <v>0</v>
      </c>
      <c r="H670" s="88" t="s">
        <v>72</v>
      </c>
      <c r="I670" s="86" t="s">
        <v>65</v>
      </c>
      <c r="J670" s="43" t="s">
        <v>4132</v>
      </c>
      <c r="K670" s="43">
        <v>3400000</v>
      </c>
      <c r="L670" s="85" t="s">
        <v>67</v>
      </c>
      <c r="M670" s="43" t="s">
        <v>4131</v>
      </c>
      <c r="N670" s="43">
        <v>1083029427</v>
      </c>
      <c r="O670" s="43">
        <v>928</v>
      </c>
      <c r="P670" s="284">
        <v>45394</v>
      </c>
      <c r="Q670" s="43">
        <v>60300000</v>
      </c>
      <c r="R670" s="284">
        <v>45399</v>
      </c>
      <c r="S670" s="43">
        <v>3400000</v>
      </c>
      <c r="T670" s="88" t="s">
        <v>203</v>
      </c>
      <c r="U670" s="43">
        <v>36559959</v>
      </c>
      <c r="V670" s="43" t="s">
        <v>3512</v>
      </c>
      <c r="W670" s="284">
        <v>45399</v>
      </c>
      <c r="X670" s="284">
        <v>45399</v>
      </c>
      <c r="Y670" s="94" t="s">
        <v>74</v>
      </c>
      <c r="Z670" s="138">
        <v>45443</v>
      </c>
      <c r="AA670" s="54">
        <f t="shared" si="50"/>
        <v>44</v>
      </c>
      <c r="AB670" s="87">
        <v>0</v>
      </c>
      <c r="AC670" s="283">
        <v>0</v>
      </c>
      <c r="AD670" s="87">
        <v>0</v>
      </c>
      <c r="AE670" s="140" t="s">
        <v>74</v>
      </c>
      <c r="AF670" s="54">
        <f t="shared" si="51"/>
        <v>0</v>
      </c>
      <c r="AG670" s="87">
        <v>0</v>
      </c>
      <c r="AH670" s="87">
        <v>0</v>
      </c>
      <c r="AI670" s="140" t="s">
        <v>74</v>
      </c>
      <c r="AJ670" s="88">
        <v>0</v>
      </c>
      <c r="AK670" s="92" t="s">
        <v>74</v>
      </c>
      <c r="AL670" s="92" t="s">
        <v>74</v>
      </c>
      <c r="AM670" s="54">
        <f t="shared" si="52"/>
        <v>0</v>
      </c>
      <c r="AN670" s="54">
        <f>+K670+AC670-AH670</f>
        <v>3400000</v>
      </c>
      <c r="AO670" s="88" t="s">
        <v>85</v>
      </c>
      <c r="AP670" s="43">
        <v>0</v>
      </c>
      <c r="AQ670" s="88" t="s">
        <v>85</v>
      </c>
      <c r="AR670" s="87">
        <v>0</v>
      </c>
      <c r="AS670" s="96" t="s">
        <v>74</v>
      </c>
      <c r="AT670" s="282">
        <v>0</v>
      </c>
      <c r="AU670" s="98">
        <f t="shared" si="53"/>
        <v>3400000</v>
      </c>
      <c r="AV670" s="241">
        <f t="shared" si="54"/>
        <v>0</v>
      </c>
      <c r="AW670" s="140" t="s">
        <v>74</v>
      </c>
      <c r="AX670" s="88" t="s">
        <v>86</v>
      </c>
      <c r="AY670" s="54" t="s">
        <v>4130</v>
      </c>
      <c r="AZ670" s="85" t="s">
        <v>66</v>
      </c>
      <c r="BA670" s="85" t="s">
        <v>66</v>
      </c>
    </row>
    <row r="671" spans="2:53" x14ac:dyDescent="0.25">
      <c r="B671" s="85">
        <v>2024</v>
      </c>
      <c r="C671" s="85">
        <v>891780111</v>
      </c>
      <c r="D671" s="86" t="s">
        <v>64</v>
      </c>
      <c r="E671" s="44" t="s">
        <v>4129</v>
      </c>
      <c r="F671" s="54" t="s">
        <v>4128</v>
      </c>
      <c r="G671" s="196">
        <v>0</v>
      </c>
      <c r="H671" s="88" t="s">
        <v>72</v>
      </c>
      <c r="I671" s="86" t="s">
        <v>65</v>
      </c>
      <c r="J671" s="43" t="s">
        <v>4127</v>
      </c>
      <c r="K671" s="43">
        <v>3400000</v>
      </c>
      <c r="L671" s="85" t="s">
        <v>67</v>
      </c>
      <c r="M671" s="43" t="s">
        <v>4126</v>
      </c>
      <c r="N671" s="43">
        <v>1221970531</v>
      </c>
      <c r="O671" s="43">
        <v>928</v>
      </c>
      <c r="P671" s="284">
        <v>45394</v>
      </c>
      <c r="Q671" s="43">
        <v>60300000</v>
      </c>
      <c r="R671" s="284">
        <v>45399</v>
      </c>
      <c r="S671" s="43">
        <v>3400000</v>
      </c>
      <c r="T671" s="88" t="s">
        <v>203</v>
      </c>
      <c r="U671" s="43">
        <v>36559959</v>
      </c>
      <c r="V671" s="43" t="s">
        <v>3512</v>
      </c>
      <c r="W671" s="284">
        <v>45399</v>
      </c>
      <c r="X671" s="284">
        <v>45399</v>
      </c>
      <c r="Y671" s="94" t="s">
        <v>74</v>
      </c>
      <c r="Z671" s="138">
        <v>45443</v>
      </c>
      <c r="AA671" s="54">
        <f t="shared" si="50"/>
        <v>44</v>
      </c>
      <c r="AB671" s="87">
        <v>0</v>
      </c>
      <c r="AC671" s="283">
        <v>0</v>
      </c>
      <c r="AD671" s="87">
        <v>0</v>
      </c>
      <c r="AE671" s="140" t="s">
        <v>74</v>
      </c>
      <c r="AF671" s="54">
        <f t="shared" si="51"/>
        <v>0</v>
      </c>
      <c r="AG671" s="87">
        <v>0</v>
      </c>
      <c r="AH671" s="87">
        <v>0</v>
      </c>
      <c r="AI671" s="140" t="s">
        <v>74</v>
      </c>
      <c r="AJ671" s="88">
        <v>0</v>
      </c>
      <c r="AK671" s="92" t="s">
        <v>74</v>
      </c>
      <c r="AL671" s="92" t="s">
        <v>74</v>
      </c>
      <c r="AM671" s="54">
        <f t="shared" si="52"/>
        <v>0</v>
      </c>
      <c r="AN671" s="54">
        <f>+K671+AC671-AH671</f>
        <v>3400000</v>
      </c>
      <c r="AO671" s="88" t="s">
        <v>85</v>
      </c>
      <c r="AP671" s="43">
        <v>0</v>
      </c>
      <c r="AQ671" s="88" t="s">
        <v>85</v>
      </c>
      <c r="AR671" s="87">
        <v>0</v>
      </c>
      <c r="AS671" s="96" t="s">
        <v>74</v>
      </c>
      <c r="AT671" s="282">
        <v>0</v>
      </c>
      <c r="AU671" s="98">
        <f t="shared" si="53"/>
        <v>3400000</v>
      </c>
      <c r="AV671" s="241">
        <f t="shared" si="54"/>
        <v>0</v>
      </c>
      <c r="AW671" s="140" t="s">
        <v>74</v>
      </c>
      <c r="AX671" s="88" t="s">
        <v>86</v>
      </c>
      <c r="AY671" s="54" t="s">
        <v>4125</v>
      </c>
      <c r="AZ671" s="85" t="s">
        <v>66</v>
      </c>
      <c r="BA671" s="85" t="s">
        <v>66</v>
      </c>
    </row>
    <row r="672" spans="2:53" x14ac:dyDescent="0.25">
      <c r="B672" s="85">
        <v>2024</v>
      </c>
      <c r="C672" s="85">
        <v>891780111</v>
      </c>
      <c r="D672" s="86" t="s">
        <v>64</v>
      </c>
      <c r="E672" s="44" t="s">
        <v>4124</v>
      </c>
      <c r="F672" s="54" t="s">
        <v>4123</v>
      </c>
      <c r="G672" s="196">
        <v>0</v>
      </c>
      <c r="H672" s="88" t="s">
        <v>72</v>
      </c>
      <c r="I672" s="86" t="s">
        <v>65</v>
      </c>
      <c r="J672" s="43" t="s">
        <v>4122</v>
      </c>
      <c r="K672" s="43">
        <v>3400000</v>
      </c>
      <c r="L672" s="85" t="s">
        <v>67</v>
      </c>
      <c r="M672" s="43" t="s">
        <v>4121</v>
      </c>
      <c r="N672" s="43">
        <v>1042457246</v>
      </c>
      <c r="O672" s="43">
        <v>928</v>
      </c>
      <c r="P672" s="284">
        <v>45394</v>
      </c>
      <c r="Q672" s="43">
        <v>60300000</v>
      </c>
      <c r="R672" s="284">
        <v>45399</v>
      </c>
      <c r="S672" s="43">
        <v>3400000</v>
      </c>
      <c r="T672" s="88" t="s">
        <v>203</v>
      </c>
      <c r="U672" s="43">
        <v>36559959</v>
      </c>
      <c r="V672" s="43" t="s">
        <v>3512</v>
      </c>
      <c r="W672" s="284">
        <v>45399</v>
      </c>
      <c r="X672" s="284">
        <v>45399</v>
      </c>
      <c r="Y672" s="94" t="s">
        <v>74</v>
      </c>
      <c r="Z672" s="138">
        <v>45443</v>
      </c>
      <c r="AA672" s="54">
        <f t="shared" si="50"/>
        <v>44</v>
      </c>
      <c r="AB672" s="87">
        <v>0</v>
      </c>
      <c r="AC672" s="283">
        <v>0</v>
      </c>
      <c r="AD672" s="87">
        <v>0</v>
      </c>
      <c r="AE672" s="140" t="s">
        <v>74</v>
      </c>
      <c r="AF672" s="54">
        <f t="shared" si="51"/>
        <v>0</v>
      </c>
      <c r="AG672" s="87">
        <v>0</v>
      </c>
      <c r="AH672" s="87">
        <v>0</v>
      </c>
      <c r="AI672" s="140" t="s">
        <v>74</v>
      </c>
      <c r="AJ672" s="88">
        <v>0</v>
      </c>
      <c r="AK672" s="92" t="s">
        <v>74</v>
      </c>
      <c r="AL672" s="92" t="s">
        <v>74</v>
      </c>
      <c r="AM672" s="54">
        <f t="shared" si="52"/>
        <v>0</v>
      </c>
      <c r="AN672" s="54">
        <f>+K672+AC672-AH672</f>
        <v>3400000</v>
      </c>
      <c r="AO672" s="88" t="s">
        <v>85</v>
      </c>
      <c r="AP672" s="43">
        <v>0</v>
      </c>
      <c r="AQ672" s="88" t="s">
        <v>85</v>
      </c>
      <c r="AR672" s="87">
        <v>0</v>
      </c>
      <c r="AS672" s="96" t="s">
        <v>74</v>
      </c>
      <c r="AT672" s="282">
        <v>0</v>
      </c>
      <c r="AU672" s="98">
        <f t="shared" si="53"/>
        <v>3400000</v>
      </c>
      <c r="AV672" s="241">
        <f t="shared" si="54"/>
        <v>0</v>
      </c>
      <c r="AW672" s="140" t="s">
        <v>74</v>
      </c>
      <c r="AX672" s="88" t="s">
        <v>86</v>
      </c>
      <c r="AY672" s="54" t="s">
        <v>4120</v>
      </c>
      <c r="AZ672" s="85" t="s">
        <v>66</v>
      </c>
      <c r="BA672" s="85" t="s">
        <v>66</v>
      </c>
    </row>
    <row r="673" spans="2:53" x14ac:dyDescent="0.25">
      <c r="B673" s="85">
        <v>2024</v>
      </c>
      <c r="C673" s="85">
        <v>891780111</v>
      </c>
      <c r="D673" s="86" t="s">
        <v>64</v>
      </c>
      <c r="E673" s="44" t="s">
        <v>4119</v>
      </c>
      <c r="F673" s="54" t="s">
        <v>4118</v>
      </c>
      <c r="G673" s="196">
        <v>0</v>
      </c>
      <c r="H673" s="88" t="s">
        <v>72</v>
      </c>
      <c r="I673" s="86" t="s">
        <v>65</v>
      </c>
      <c r="J673" s="43" t="s">
        <v>4117</v>
      </c>
      <c r="K673" s="43">
        <v>3400000</v>
      </c>
      <c r="L673" s="85" t="s">
        <v>67</v>
      </c>
      <c r="M673" s="43" t="s">
        <v>4116</v>
      </c>
      <c r="N673" s="43">
        <v>1083048377</v>
      </c>
      <c r="O673" s="43">
        <v>928</v>
      </c>
      <c r="P673" s="284">
        <v>45394</v>
      </c>
      <c r="Q673" s="43">
        <v>60300000</v>
      </c>
      <c r="R673" s="284">
        <v>45399</v>
      </c>
      <c r="S673" s="43">
        <v>3400000</v>
      </c>
      <c r="T673" s="88" t="s">
        <v>203</v>
      </c>
      <c r="U673" s="43">
        <v>36559959</v>
      </c>
      <c r="V673" s="43" t="s">
        <v>3512</v>
      </c>
      <c r="W673" s="284">
        <v>45399</v>
      </c>
      <c r="X673" s="284">
        <v>45399</v>
      </c>
      <c r="Y673" s="94" t="s">
        <v>74</v>
      </c>
      <c r="Z673" s="138">
        <v>45443</v>
      </c>
      <c r="AA673" s="54">
        <f t="shared" si="50"/>
        <v>44</v>
      </c>
      <c r="AB673" s="87">
        <v>0</v>
      </c>
      <c r="AC673" s="283">
        <v>0</v>
      </c>
      <c r="AD673" s="87">
        <v>0</v>
      </c>
      <c r="AE673" s="140" t="s">
        <v>74</v>
      </c>
      <c r="AF673" s="54">
        <f t="shared" si="51"/>
        <v>0</v>
      </c>
      <c r="AG673" s="87">
        <v>0</v>
      </c>
      <c r="AH673" s="87">
        <v>0</v>
      </c>
      <c r="AI673" s="140" t="s">
        <v>74</v>
      </c>
      <c r="AJ673" s="88">
        <v>0</v>
      </c>
      <c r="AK673" s="92" t="s">
        <v>74</v>
      </c>
      <c r="AL673" s="92" t="s">
        <v>74</v>
      </c>
      <c r="AM673" s="54">
        <f t="shared" si="52"/>
        <v>0</v>
      </c>
      <c r="AN673" s="54">
        <f>+K673+AC673-AH673</f>
        <v>3400000</v>
      </c>
      <c r="AO673" s="88" t="s">
        <v>85</v>
      </c>
      <c r="AP673" s="43">
        <v>0</v>
      </c>
      <c r="AQ673" s="88" t="s">
        <v>85</v>
      </c>
      <c r="AR673" s="87">
        <v>0</v>
      </c>
      <c r="AS673" s="96" t="s">
        <v>74</v>
      </c>
      <c r="AT673" s="282">
        <v>0</v>
      </c>
      <c r="AU673" s="98">
        <f t="shared" si="53"/>
        <v>3400000</v>
      </c>
      <c r="AV673" s="241">
        <f t="shared" si="54"/>
        <v>0</v>
      </c>
      <c r="AW673" s="140" t="s">
        <v>74</v>
      </c>
      <c r="AX673" s="88" t="s">
        <v>86</v>
      </c>
      <c r="AY673" s="54" t="s">
        <v>4115</v>
      </c>
      <c r="AZ673" s="85" t="s">
        <v>66</v>
      </c>
      <c r="BA673" s="85" t="s">
        <v>66</v>
      </c>
    </row>
    <row r="674" spans="2:53" x14ac:dyDescent="0.25">
      <c r="B674" s="85">
        <v>2024</v>
      </c>
      <c r="C674" s="85">
        <v>891780111</v>
      </c>
      <c r="D674" s="86" t="s">
        <v>64</v>
      </c>
      <c r="E674" s="44" t="s">
        <v>4114</v>
      </c>
      <c r="F674" s="54" t="s">
        <v>4113</v>
      </c>
      <c r="G674" s="196">
        <v>0</v>
      </c>
      <c r="H674" s="88" t="s">
        <v>72</v>
      </c>
      <c r="I674" s="86" t="s">
        <v>65</v>
      </c>
      <c r="J674" s="43" t="s">
        <v>4112</v>
      </c>
      <c r="K674" s="43">
        <v>3400000</v>
      </c>
      <c r="L674" s="85" t="s">
        <v>67</v>
      </c>
      <c r="M674" s="43" t="s">
        <v>4111</v>
      </c>
      <c r="N674" s="43">
        <v>1004346609</v>
      </c>
      <c r="O674" s="43">
        <v>928</v>
      </c>
      <c r="P674" s="284">
        <v>45394</v>
      </c>
      <c r="Q674" s="43">
        <v>60300000</v>
      </c>
      <c r="R674" s="284">
        <v>45399</v>
      </c>
      <c r="S674" s="43">
        <v>3400000</v>
      </c>
      <c r="T674" s="88" t="s">
        <v>203</v>
      </c>
      <c r="U674" s="43">
        <v>36559959</v>
      </c>
      <c r="V674" s="43" t="s">
        <v>3512</v>
      </c>
      <c r="W674" s="284">
        <v>45399</v>
      </c>
      <c r="X674" s="284">
        <v>45399</v>
      </c>
      <c r="Y674" s="94" t="s">
        <v>74</v>
      </c>
      <c r="Z674" s="138">
        <v>45443</v>
      </c>
      <c r="AA674" s="54">
        <f t="shared" si="50"/>
        <v>44</v>
      </c>
      <c r="AB674" s="87">
        <v>0</v>
      </c>
      <c r="AC674" s="283">
        <v>0</v>
      </c>
      <c r="AD674" s="87">
        <v>0</v>
      </c>
      <c r="AE674" s="140" t="s">
        <v>74</v>
      </c>
      <c r="AF674" s="54">
        <f t="shared" si="51"/>
        <v>0</v>
      </c>
      <c r="AG674" s="87">
        <v>0</v>
      </c>
      <c r="AH674" s="87">
        <v>0</v>
      </c>
      <c r="AI674" s="140" t="s">
        <v>74</v>
      </c>
      <c r="AJ674" s="88">
        <v>0</v>
      </c>
      <c r="AK674" s="92" t="s">
        <v>74</v>
      </c>
      <c r="AL674" s="92" t="s">
        <v>74</v>
      </c>
      <c r="AM674" s="54">
        <f t="shared" si="52"/>
        <v>0</v>
      </c>
      <c r="AN674" s="54">
        <f>+K674+AC674-AH674</f>
        <v>3400000</v>
      </c>
      <c r="AO674" s="88" t="s">
        <v>85</v>
      </c>
      <c r="AP674" s="43">
        <v>0</v>
      </c>
      <c r="AQ674" s="88" t="s">
        <v>85</v>
      </c>
      <c r="AR674" s="87">
        <v>0</v>
      </c>
      <c r="AS674" s="96" t="s">
        <v>74</v>
      </c>
      <c r="AT674" s="282">
        <v>0</v>
      </c>
      <c r="AU674" s="98">
        <f t="shared" si="53"/>
        <v>3400000</v>
      </c>
      <c r="AV674" s="241">
        <f t="shared" si="54"/>
        <v>0</v>
      </c>
      <c r="AW674" s="140" t="s">
        <v>74</v>
      </c>
      <c r="AX674" s="88" t="s">
        <v>86</v>
      </c>
      <c r="AY674" s="54" t="s">
        <v>4110</v>
      </c>
      <c r="AZ674" s="85" t="s">
        <v>66</v>
      </c>
      <c r="BA674" s="85" t="s">
        <v>66</v>
      </c>
    </row>
    <row r="675" spans="2:53" x14ac:dyDescent="0.25">
      <c r="B675" s="85">
        <v>2024</v>
      </c>
      <c r="C675" s="85">
        <v>891780111</v>
      </c>
      <c r="D675" s="86" t="s">
        <v>64</v>
      </c>
      <c r="E675" s="44" t="s">
        <v>4109</v>
      </c>
      <c r="F675" s="54" t="s">
        <v>4108</v>
      </c>
      <c r="G675" s="196">
        <v>0</v>
      </c>
      <c r="H675" s="88" t="s">
        <v>72</v>
      </c>
      <c r="I675" s="86" t="s">
        <v>65</v>
      </c>
      <c r="J675" s="43" t="s">
        <v>4107</v>
      </c>
      <c r="K675" s="43">
        <v>3400000</v>
      </c>
      <c r="L675" s="85" t="s">
        <v>67</v>
      </c>
      <c r="M675" s="43" t="s">
        <v>4106</v>
      </c>
      <c r="N675" s="43">
        <v>1045729776</v>
      </c>
      <c r="O675" s="43">
        <v>928</v>
      </c>
      <c r="P675" s="284">
        <v>45394</v>
      </c>
      <c r="Q675" s="43">
        <v>60300000</v>
      </c>
      <c r="R675" s="284">
        <v>45399</v>
      </c>
      <c r="S675" s="43">
        <v>3400000</v>
      </c>
      <c r="T675" s="88" t="s">
        <v>203</v>
      </c>
      <c r="U675" s="43">
        <v>36559959</v>
      </c>
      <c r="V675" s="43" t="s">
        <v>3512</v>
      </c>
      <c r="W675" s="284">
        <v>45399</v>
      </c>
      <c r="X675" s="284">
        <v>45399</v>
      </c>
      <c r="Y675" s="94" t="s">
        <v>74</v>
      </c>
      <c r="Z675" s="138">
        <v>45443</v>
      </c>
      <c r="AA675" s="54">
        <f t="shared" si="50"/>
        <v>44</v>
      </c>
      <c r="AB675" s="87">
        <v>0</v>
      </c>
      <c r="AC675" s="283">
        <v>0</v>
      </c>
      <c r="AD675" s="87">
        <v>0</v>
      </c>
      <c r="AE675" s="140" t="s">
        <v>74</v>
      </c>
      <c r="AF675" s="54">
        <f t="shared" si="51"/>
        <v>0</v>
      </c>
      <c r="AG675" s="87">
        <v>0</v>
      </c>
      <c r="AH675" s="87">
        <v>0</v>
      </c>
      <c r="AI675" s="140" t="s">
        <v>74</v>
      </c>
      <c r="AJ675" s="88">
        <v>0</v>
      </c>
      <c r="AK675" s="92" t="s">
        <v>74</v>
      </c>
      <c r="AL675" s="92" t="s">
        <v>74</v>
      </c>
      <c r="AM675" s="54">
        <f t="shared" si="52"/>
        <v>0</v>
      </c>
      <c r="AN675" s="54">
        <f>+K675+AC675-AH675</f>
        <v>3400000</v>
      </c>
      <c r="AO675" s="88" t="s">
        <v>85</v>
      </c>
      <c r="AP675" s="43">
        <v>0</v>
      </c>
      <c r="AQ675" s="88" t="s">
        <v>85</v>
      </c>
      <c r="AR675" s="87">
        <v>0</v>
      </c>
      <c r="AS675" s="96" t="s">
        <v>74</v>
      </c>
      <c r="AT675" s="282">
        <v>0</v>
      </c>
      <c r="AU675" s="98">
        <f t="shared" si="53"/>
        <v>3400000</v>
      </c>
      <c r="AV675" s="241">
        <f t="shared" si="54"/>
        <v>0</v>
      </c>
      <c r="AW675" s="140" t="s">
        <v>74</v>
      </c>
      <c r="AX675" s="88" t="s">
        <v>86</v>
      </c>
      <c r="AY675" s="54" t="s">
        <v>4105</v>
      </c>
      <c r="AZ675" s="85" t="s">
        <v>66</v>
      </c>
      <c r="BA675" s="85" t="s">
        <v>66</v>
      </c>
    </row>
    <row r="676" spans="2:53" x14ac:dyDescent="0.25">
      <c r="B676" s="85">
        <v>2024</v>
      </c>
      <c r="C676" s="85">
        <v>891780111</v>
      </c>
      <c r="D676" s="86" t="s">
        <v>64</v>
      </c>
      <c r="E676" s="44" t="s">
        <v>4104</v>
      </c>
      <c r="F676" s="54" t="s">
        <v>4103</v>
      </c>
      <c r="G676" s="196">
        <v>0</v>
      </c>
      <c r="H676" s="88" t="s">
        <v>72</v>
      </c>
      <c r="I676" s="86" t="s">
        <v>65</v>
      </c>
      <c r="J676" s="43" t="s">
        <v>4102</v>
      </c>
      <c r="K676" s="43">
        <v>3400000</v>
      </c>
      <c r="L676" s="85" t="s">
        <v>67</v>
      </c>
      <c r="M676" s="43" t="s">
        <v>4101</v>
      </c>
      <c r="N676" s="43">
        <v>1004369351</v>
      </c>
      <c r="O676" s="43">
        <v>928</v>
      </c>
      <c r="P676" s="284">
        <v>45394</v>
      </c>
      <c r="Q676" s="43">
        <v>60300000</v>
      </c>
      <c r="R676" s="284">
        <v>45399</v>
      </c>
      <c r="S676" s="43">
        <v>3400000</v>
      </c>
      <c r="T676" s="88" t="s">
        <v>203</v>
      </c>
      <c r="U676" s="43">
        <v>36559959</v>
      </c>
      <c r="V676" s="43" t="s">
        <v>3512</v>
      </c>
      <c r="W676" s="284">
        <v>45399</v>
      </c>
      <c r="X676" s="284">
        <v>45399</v>
      </c>
      <c r="Y676" s="94" t="s">
        <v>74</v>
      </c>
      <c r="Z676" s="138">
        <v>45443</v>
      </c>
      <c r="AA676" s="54">
        <f t="shared" si="50"/>
        <v>44</v>
      </c>
      <c r="AB676" s="87">
        <v>0</v>
      </c>
      <c r="AC676" s="283">
        <v>0</v>
      </c>
      <c r="AD676" s="87">
        <v>0</v>
      </c>
      <c r="AE676" s="140" t="s">
        <v>74</v>
      </c>
      <c r="AF676" s="54">
        <f t="shared" si="51"/>
        <v>0</v>
      </c>
      <c r="AG676" s="87">
        <v>0</v>
      </c>
      <c r="AH676" s="87">
        <v>0</v>
      </c>
      <c r="AI676" s="140" t="s">
        <v>74</v>
      </c>
      <c r="AJ676" s="88">
        <v>0</v>
      </c>
      <c r="AK676" s="92" t="s">
        <v>74</v>
      </c>
      <c r="AL676" s="92" t="s">
        <v>74</v>
      </c>
      <c r="AM676" s="54">
        <f t="shared" si="52"/>
        <v>0</v>
      </c>
      <c r="AN676" s="54">
        <f>+K676+AC676-AH676</f>
        <v>3400000</v>
      </c>
      <c r="AO676" s="88" t="s">
        <v>85</v>
      </c>
      <c r="AP676" s="43">
        <v>0</v>
      </c>
      <c r="AQ676" s="88" t="s">
        <v>85</v>
      </c>
      <c r="AR676" s="87">
        <v>0</v>
      </c>
      <c r="AS676" s="96" t="s">
        <v>74</v>
      </c>
      <c r="AT676" s="282">
        <v>0</v>
      </c>
      <c r="AU676" s="98">
        <f t="shared" si="53"/>
        <v>3400000</v>
      </c>
      <c r="AV676" s="241">
        <f t="shared" si="54"/>
        <v>0</v>
      </c>
      <c r="AW676" s="140" t="s">
        <v>74</v>
      </c>
      <c r="AX676" s="88" t="s">
        <v>86</v>
      </c>
      <c r="AY676" s="54" t="s">
        <v>4100</v>
      </c>
      <c r="AZ676" s="85" t="s">
        <v>66</v>
      </c>
      <c r="BA676" s="85" t="s">
        <v>66</v>
      </c>
    </row>
    <row r="677" spans="2:53" x14ac:dyDescent="0.25">
      <c r="B677" s="85">
        <v>2024</v>
      </c>
      <c r="C677" s="85">
        <v>891780111</v>
      </c>
      <c r="D677" s="86" t="s">
        <v>64</v>
      </c>
      <c r="E677" s="44" t="s">
        <v>4099</v>
      </c>
      <c r="F677" s="54" t="s">
        <v>4098</v>
      </c>
      <c r="G677" s="196">
        <v>0</v>
      </c>
      <c r="H677" s="88" t="s">
        <v>72</v>
      </c>
      <c r="I677" s="86" t="s">
        <v>65</v>
      </c>
      <c r="J677" s="43" t="s">
        <v>4078</v>
      </c>
      <c r="K677" s="43">
        <v>3400000</v>
      </c>
      <c r="L677" s="85" t="s">
        <v>67</v>
      </c>
      <c r="M677" s="43" t="s">
        <v>4097</v>
      </c>
      <c r="N677" s="43">
        <v>1084789372</v>
      </c>
      <c r="O677" s="43">
        <v>928</v>
      </c>
      <c r="P677" s="284">
        <v>45394</v>
      </c>
      <c r="Q677" s="43">
        <v>60300000</v>
      </c>
      <c r="R677" s="284">
        <v>45399</v>
      </c>
      <c r="S677" s="43">
        <v>3400000</v>
      </c>
      <c r="T677" s="88" t="s">
        <v>203</v>
      </c>
      <c r="U677" s="43">
        <v>36559959</v>
      </c>
      <c r="V677" s="43" t="s">
        <v>3512</v>
      </c>
      <c r="W677" s="284">
        <v>45399</v>
      </c>
      <c r="X677" s="284">
        <v>45399</v>
      </c>
      <c r="Y677" s="94" t="s">
        <v>74</v>
      </c>
      <c r="Z677" s="138">
        <v>45443</v>
      </c>
      <c r="AA677" s="54">
        <f t="shared" si="50"/>
        <v>44</v>
      </c>
      <c r="AB677" s="87">
        <v>0</v>
      </c>
      <c r="AC677" s="283">
        <v>0</v>
      </c>
      <c r="AD677" s="87">
        <v>0</v>
      </c>
      <c r="AE677" s="140" t="s">
        <v>74</v>
      </c>
      <c r="AF677" s="54">
        <f t="shared" si="51"/>
        <v>0</v>
      </c>
      <c r="AG677" s="87">
        <v>0</v>
      </c>
      <c r="AH677" s="87">
        <v>0</v>
      </c>
      <c r="AI677" s="140" t="s">
        <v>74</v>
      </c>
      <c r="AJ677" s="88">
        <v>0</v>
      </c>
      <c r="AK677" s="92" t="s">
        <v>74</v>
      </c>
      <c r="AL677" s="92" t="s">
        <v>74</v>
      </c>
      <c r="AM677" s="54">
        <f t="shared" si="52"/>
        <v>0</v>
      </c>
      <c r="AN677" s="54">
        <f>+K677+AC677-AH677</f>
        <v>3400000</v>
      </c>
      <c r="AO677" s="88" t="s">
        <v>85</v>
      </c>
      <c r="AP677" s="43">
        <v>0</v>
      </c>
      <c r="AQ677" s="88" t="s">
        <v>85</v>
      </c>
      <c r="AR677" s="87">
        <v>0</v>
      </c>
      <c r="AS677" s="96" t="s">
        <v>74</v>
      </c>
      <c r="AT677" s="282">
        <v>0</v>
      </c>
      <c r="AU677" s="98">
        <f t="shared" si="53"/>
        <v>3400000</v>
      </c>
      <c r="AV677" s="241">
        <f t="shared" si="54"/>
        <v>0</v>
      </c>
      <c r="AW677" s="140" t="s">
        <v>74</v>
      </c>
      <c r="AX677" s="88" t="s">
        <v>86</v>
      </c>
      <c r="AY677" s="54" t="s">
        <v>4096</v>
      </c>
      <c r="AZ677" s="85" t="s">
        <v>66</v>
      </c>
      <c r="BA677" s="85" t="s">
        <v>66</v>
      </c>
    </row>
    <row r="678" spans="2:53" x14ac:dyDescent="0.25">
      <c r="B678" s="85">
        <v>2024</v>
      </c>
      <c r="C678" s="85">
        <v>891780111</v>
      </c>
      <c r="D678" s="86" t="s">
        <v>64</v>
      </c>
      <c r="E678" s="44" t="s">
        <v>4095</v>
      </c>
      <c r="F678" s="54" t="s">
        <v>4094</v>
      </c>
      <c r="G678" s="196">
        <v>0</v>
      </c>
      <c r="H678" s="88" t="s">
        <v>72</v>
      </c>
      <c r="I678" s="86" t="s">
        <v>65</v>
      </c>
      <c r="J678" s="43" t="s">
        <v>4093</v>
      </c>
      <c r="K678" s="43">
        <v>3400000</v>
      </c>
      <c r="L678" s="85" t="s">
        <v>67</v>
      </c>
      <c r="M678" s="43" t="s">
        <v>4092</v>
      </c>
      <c r="N678" s="43">
        <v>1083003056</v>
      </c>
      <c r="O678" s="43">
        <v>928</v>
      </c>
      <c r="P678" s="284">
        <v>45394</v>
      </c>
      <c r="Q678" s="43">
        <v>60300000</v>
      </c>
      <c r="R678" s="284">
        <v>45399</v>
      </c>
      <c r="S678" s="43">
        <v>3400000</v>
      </c>
      <c r="T678" s="88" t="s">
        <v>203</v>
      </c>
      <c r="U678" s="43">
        <v>36559959</v>
      </c>
      <c r="V678" s="43" t="s">
        <v>3512</v>
      </c>
      <c r="W678" s="284">
        <v>45399</v>
      </c>
      <c r="X678" s="284">
        <v>45399</v>
      </c>
      <c r="Y678" s="94" t="s">
        <v>74</v>
      </c>
      <c r="Z678" s="138">
        <v>45443</v>
      </c>
      <c r="AA678" s="54">
        <f t="shared" si="50"/>
        <v>44</v>
      </c>
      <c r="AB678" s="87">
        <v>0</v>
      </c>
      <c r="AC678" s="283">
        <v>0</v>
      </c>
      <c r="AD678" s="87">
        <v>0</v>
      </c>
      <c r="AE678" s="140" t="s">
        <v>74</v>
      </c>
      <c r="AF678" s="54">
        <f t="shared" si="51"/>
        <v>0</v>
      </c>
      <c r="AG678" s="87">
        <v>0</v>
      </c>
      <c r="AH678" s="87">
        <v>0</v>
      </c>
      <c r="AI678" s="140" t="s">
        <v>74</v>
      </c>
      <c r="AJ678" s="88">
        <v>0</v>
      </c>
      <c r="AK678" s="92" t="s">
        <v>74</v>
      </c>
      <c r="AL678" s="92" t="s">
        <v>74</v>
      </c>
      <c r="AM678" s="54">
        <f t="shared" si="52"/>
        <v>0</v>
      </c>
      <c r="AN678" s="54">
        <f>+K678+AC678-AH678</f>
        <v>3400000</v>
      </c>
      <c r="AO678" s="88" t="s">
        <v>85</v>
      </c>
      <c r="AP678" s="43">
        <v>0</v>
      </c>
      <c r="AQ678" s="88" t="s">
        <v>85</v>
      </c>
      <c r="AR678" s="87">
        <v>0</v>
      </c>
      <c r="AS678" s="96" t="s">
        <v>74</v>
      </c>
      <c r="AT678" s="282">
        <v>0</v>
      </c>
      <c r="AU678" s="98">
        <f t="shared" si="53"/>
        <v>3400000</v>
      </c>
      <c r="AV678" s="241">
        <f t="shared" si="54"/>
        <v>0</v>
      </c>
      <c r="AW678" s="140" t="s">
        <v>74</v>
      </c>
      <c r="AX678" s="88" t="s">
        <v>86</v>
      </c>
      <c r="AY678" s="54" t="s">
        <v>4091</v>
      </c>
      <c r="AZ678" s="85" t="s">
        <v>66</v>
      </c>
      <c r="BA678" s="85" t="s">
        <v>66</v>
      </c>
    </row>
    <row r="679" spans="2:53" x14ac:dyDescent="0.25">
      <c r="B679" s="85">
        <v>2024</v>
      </c>
      <c r="C679" s="85">
        <v>891780111</v>
      </c>
      <c r="D679" s="86" t="s">
        <v>64</v>
      </c>
      <c r="E679" s="44" t="s">
        <v>4090</v>
      </c>
      <c r="F679" s="54" t="s">
        <v>4089</v>
      </c>
      <c r="G679" s="196">
        <v>0</v>
      </c>
      <c r="H679" s="88" t="s">
        <v>72</v>
      </c>
      <c r="I679" s="86" t="s">
        <v>65</v>
      </c>
      <c r="J679" s="43" t="s">
        <v>4088</v>
      </c>
      <c r="K679" s="43">
        <v>6000000</v>
      </c>
      <c r="L679" s="85" t="s">
        <v>67</v>
      </c>
      <c r="M679" s="43" t="s">
        <v>4087</v>
      </c>
      <c r="N679" s="43">
        <v>1091662627</v>
      </c>
      <c r="O679" s="43">
        <v>928</v>
      </c>
      <c r="P679" s="284">
        <v>45394</v>
      </c>
      <c r="Q679" s="43">
        <v>60300000</v>
      </c>
      <c r="R679" s="284">
        <v>45399</v>
      </c>
      <c r="S679" s="43">
        <v>6000000</v>
      </c>
      <c r="T679" s="88" t="s">
        <v>203</v>
      </c>
      <c r="U679" s="43">
        <v>36559959</v>
      </c>
      <c r="V679" s="43" t="s">
        <v>3512</v>
      </c>
      <c r="W679" s="284">
        <v>45399</v>
      </c>
      <c r="X679" s="284">
        <v>45399</v>
      </c>
      <c r="Y679" s="94" t="s">
        <v>74</v>
      </c>
      <c r="Z679" s="138">
        <v>45443</v>
      </c>
      <c r="AA679" s="54">
        <f t="shared" si="50"/>
        <v>44</v>
      </c>
      <c r="AB679" s="87">
        <v>0</v>
      </c>
      <c r="AC679" s="283">
        <v>0</v>
      </c>
      <c r="AD679" s="87">
        <v>0</v>
      </c>
      <c r="AE679" s="140" t="s">
        <v>74</v>
      </c>
      <c r="AF679" s="54">
        <f t="shared" si="51"/>
        <v>0</v>
      </c>
      <c r="AG679" s="87">
        <v>0</v>
      </c>
      <c r="AH679" s="87">
        <v>0</v>
      </c>
      <c r="AI679" s="140" t="s">
        <v>74</v>
      </c>
      <c r="AJ679" s="88">
        <v>0</v>
      </c>
      <c r="AK679" s="92" t="s">
        <v>74</v>
      </c>
      <c r="AL679" s="92" t="s">
        <v>74</v>
      </c>
      <c r="AM679" s="54">
        <f t="shared" si="52"/>
        <v>0</v>
      </c>
      <c r="AN679" s="54">
        <f>+K679+AC679-AH679</f>
        <v>6000000</v>
      </c>
      <c r="AO679" s="88" t="s">
        <v>85</v>
      </c>
      <c r="AP679" s="43">
        <v>0</v>
      </c>
      <c r="AQ679" s="88" t="s">
        <v>85</v>
      </c>
      <c r="AR679" s="87">
        <v>0</v>
      </c>
      <c r="AS679" s="96" t="s">
        <v>74</v>
      </c>
      <c r="AT679" s="282">
        <v>0</v>
      </c>
      <c r="AU679" s="98">
        <f t="shared" si="53"/>
        <v>6000000</v>
      </c>
      <c r="AV679" s="241">
        <f t="shared" si="54"/>
        <v>0</v>
      </c>
      <c r="AW679" s="140" t="s">
        <v>74</v>
      </c>
      <c r="AX679" s="88" t="s">
        <v>86</v>
      </c>
      <c r="AY679" s="54" t="s">
        <v>4086</v>
      </c>
      <c r="AZ679" s="85" t="s">
        <v>66</v>
      </c>
      <c r="BA679" s="85" t="s">
        <v>66</v>
      </c>
    </row>
    <row r="680" spans="2:53" x14ac:dyDescent="0.25">
      <c r="B680" s="85">
        <v>2024</v>
      </c>
      <c r="C680" s="85">
        <v>891780111</v>
      </c>
      <c r="D680" s="86" t="s">
        <v>64</v>
      </c>
      <c r="E680" s="44" t="s">
        <v>4085</v>
      </c>
      <c r="F680" s="54" t="s">
        <v>4084</v>
      </c>
      <c r="G680" s="196">
        <v>0</v>
      </c>
      <c r="H680" s="88" t="s">
        <v>72</v>
      </c>
      <c r="I680" s="86" t="s">
        <v>65</v>
      </c>
      <c r="J680" s="43" t="s">
        <v>4083</v>
      </c>
      <c r="K680" s="43">
        <v>3400000</v>
      </c>
      <c r="L680" s="85" t="s">
        <v>67</v>
      </c>
      <c r="M680" s="43" t="s">
        <v>4082</v>
      </c>
      <c r="N680" s="43">
        <v>1083021767</v>
      </c>
      <c r="O680" s="43">
        <v>928</v>
      </c>
      <c r="P680" s="284">
        <v>45394</v>
      </c>
      <c r="Q680" s="43">
        <v>60300000</v>
      </c>
      <c r="R680" s="284">
        <v>45399</v>
      </c>
      <c r="S680" s="43">
        <v>3400000</v>
      </c>
      <c r="T680" s="88" t="s">
        <v>203</v>
      </c>
      <c r="U680" s="43">
        <v>36559959</v>
      </c>
      <c r="V680" s="43" t="s">
        <v>3512</v>
      </c>
      <c r="W680" s="284">
        <v>45399</v>
      </c>
      <c r="X680" s="284">
        <v>45399</v>
      </c>
      <c r="Y680" s="94" t="s">
        <v>74</v>
      </c>
      <c r="Z680" s="138">
        <v>45443</v>
      </c>
      <c r="AA680" s="54">
        <f t="shared" si="50"/>
        <v>44</v>
      </c>
      <c r="AB680" s="87">
        <v>0</v>
      </c>
      <c r="AC680" s="283">
        <v>0</v>
      </c>
      <c r="AD680" s="87">
        <v>0</v>
      </c>
      <c r="AE680" s="140" t="s">
        <v>74</v>
      </c>
      <c r="AF680" s="54">
        <f t="shared" si="51"/>
        <v>0</v>
      </c>
      <c r="AG680" s="87">
        <v>0</v>
      </c>
      <c r="AH680" s="87">
        <v>0</v>
      </c>
      <c r="AI680" s="140" t="s">
        <v>74</v>
      </c>
      <c r="AJ680" s="88">
        <v>0</v>
      </c>
      <c r="AK680" s="92" t="s">
        <v>74</v>
      </c>
      <c r="AL680" s="92" t="s">
        <v>74</v>
      </c>
      <c r="AM680" s="54">
        <f t="shared" si="52"/>
        <v>0</v>
      </c>
      <c r="AN680" s="54">
        <f>+K680+AC680-AH680</f>
        <v>3400000</v>
      </c>
      <c r="AO680" s="88" t="s">
        <v>85</v>
      </c>
      <c r="AP680" s="43">
        <v>0</v>
      </c>
      <c r="AQ680" s="88" t="s">
        <v>85</v>
      </c>
      <c r="AR680" s="87">
        <v>0</v>
      </c>
      <c r="AS680" s="96" t="s">
        <v>74</v>
      </c>
      <c r="AT680" s="282">
        <v>0</v>
      </c>
      <c r="AU680" s="98">
        <f t="shared" si="53"/>
        <v>3400000</v>
      </c>
      <c r="AV680" s="241">
        <f t="shared" si="54"/>
        <v>0</v>
      </c>
      <c r="AW680" s="140" t="s">
        <v>74</v>
      </c>
      <c r="AX680" s="88" t="s">
        <v>86</v>
      </c>
      <c r="AY680" s="54" t="s">
        <v>4081</v>
      </c>
      <c r="AZ680" s="85" t="s">
        <v>66</v>
      </c>
      <c r="BA680" s="85" t="s">
        <v>66</v>
      </c>
    </row>
    <row r="681" spans="2:53" x14ac:dyDescent="0.25">
      <c r="B681" s="85">
        <v>2024</v>
      </c>
      <c r="C681" s="85">
        <v>891780111</v>
      </c>
      <c r="D681" s="86" t="s">
        <v>64</v>
      </c>
      <c r="E681" s="44" t="s">
        <v>4080</v>
      </c>
      <c r="F681" s="54" t="s">
        <v>4079</v>
      </c>
      <c r="G681" s="196">
        <v>0</v>
      </c>
      <c r="H681" s="88" t="s">
        <v>72</v>
      </c>
      <c r="I681" s="86" t="s">
        <v>65</v>
      </c>
      <c r="J681" s="43" t="s">
        <v>4078</v>
      </c>
      <c r="K681" s="43">
        <v>3400000</v>
      </c>
      <c r="L681" s="85" t="s">
        <v>67</v>
      </c>
      <c r="M681" s="43" t="s">
        <v>4077</v>
      </c>
      <c r="N681" s="43">
        <v>7602635</v>
      </c>
      <c r="O681" s="43">
        <v>928</v>
      </c>
      <c r="P681" s="284">
        <v>45394</v>
      </c>
      <c r="Q681" s="43">
        <v>60300000</v>
      </c>
      <c r="R681" s="284">
        <v>45399</v>
      </c>
      <c r="S681" s="43">
        <v>3400000</v>
      </c>
      <c r="T681" s="88" t="s">
        <v>203</v>
      </c>
      <c r="U681" s="43">
        <v>36559959</v>
      </c>
      <c r="V681" s="43" t="s">
        <v>3512</v>
      </c>
      <c r="W681" s="284">
        <v>45399</v>
      </c>
      <c r="X681" s="284">
        <v>45399</v>
      </c>
      <c r="Y681" s="94" t="s">
        <v>74</v>
      </c>
      <c r="Z681" s="138">
        <v>45443</v>
      </c>
      <c r="AA681" s="54">
        <f t="shared" si="50"/>
        <v>44</v>
      </c>
      <c r="AB681" s="87">
        <v>0</v>
      </c>
      <c r="AC681" s="283">
        <v>0</v>
      </c>
      <c r="AD681" s="87">
        <v>0</v>
      </c>
      <c r="AE681" s="140" t="s">
        <v>74</v>
      </c>
      <c r="AF681" s="54">
        <f t="shared" si="51"/>
        <v>0</v>
      </c>
      <c r="AG681" s="87">
        <v>0</v>
      </c>
      <c r="AH681" s="87">
        <v>0</v>
      </c>
      <c r="AI681" s="140" t="s">
        <v>74</v>
      </c>
      <c r="AJ681" s="88">
        <v>0</v>
      </c>
      <c r="AK681" s="92" t="s">
        <v>74</v>
      </c>
      <c r="AL681" s="92" t="s">
        <v>74</v>
      </c>
      <c r="AM681" s="54">
        <f t="shared" si="52"/>
        <v>0</v>
      </c>
      <c r="AN681" s="54">
        <f>+K681+AC681-AH681</f>
        <v>3400000</v>
      </c>
      <c r="AO681" s="88" t="s">
        <v>85</v>
      </c>
      <c r="AP681" s="43">
        <v>0</v>
      </c>
      <c r="AQ681" s="88" t="s">
        <v>85</v>
      </c>
      <c r="AR681" s="87">
        <v>0</v>
      </c>
      <c r="AS681" s="96" t="s">
        <v>74</v>
      </c>
      <c r="AT681" s="282">
        <v>0</v>
      </c>
      <c r="AU681" s="98">
        <f t="shared" si="53"/>
        <v>3400000</v>
      </c>
      <c r="AV681" s="241">
        <f t="shared" si="54"/>
        <v>0</v>
      </c>
      <c r="AW681" s="140" t="s">
        <v>74</v>
      </c>
      <c r="AX681" s="88" t="s">
        <v>86</v>
      </c>
      <c r="AY681" s="54" t="s">
        <v>4076</v>
      </c>
      <c r="AZ681" s="85" t="s">
        <v>66</v>
      </c>
      <c r="BA681" s="85" t="s">
        <v>66</v>
      </c>
    </row>
    <row r="682" spans="2:53" x14ac:dyDescent="0.25">
      <c r="B682" s="85">
        <v>2024</v>
      </c>
      <c r="C682" s="85">
        <v>891780111</v>
      </c>
      <c r="D682" s="86" t="s">
        <v>64</v>
      </c>
      <c r="E682" s="44" t="s">
        <v>4075</v>
      </c>
      <c r="F682" s="54" t="s">
        <v>4074</v>
      </c>
      <c r="G682" s="196">
        <v>0</v>
      </c>
      <c r="H682" s="88" t="s">
        <v>72</v>
      </c>
      <c r="I682" s="86" t="s">
        <v>65</v>
      </c>
      <c r="J682" s="43" t="s">
        <v>4073</v>
      </c>
      <c r="K682" s="43">
        <v>4000000</v>
      </c>
      <c r="L682" s="85" t="s">
        <v>67</v>
      </c>
      <c r="M682" s="43" t="s">
        <v>4072</v>
      </c>
      <c r="N682" s="43">
        <v>1049615490</v>
      </c>
      <c r="O682" s="43">
        <v>928</v>
      </c>
      <c r="P682" s="284">
        <v>45394</v>
      </c>
      <c r="Q682" s="43">
        <v>60300000</v>
      </c>
      <c r="R682" s="284">
        <v>45404</v>
      </c>
      <c r="S682" s="43">
        <v>4000000</v>
      </c>
      <c r="T682" s="88" t="s">
        <v>203</v>
      </c>
      <c r="U682" s="43">
        <v>36559959</v>
      </c>
      <c r="V682" s="43" t="s">
        <v>3512</v>
      </c>
      <c r="W682" s="284">
        <v>45404</v>
      </c>
      <c r="X682" s="284">
        <v>45404</v>
      </c>
      <c r="Y682" s="94" t="s">
        <v>74</v>
      </c>
      <c r="Z682" s="138">
        <v>45443</v>
      </c>
      <c r="AA682" s="54">
        <f t="shared" si="50"/>
        <v>39</v>
      </c>
      <c r="AB682" s="87">
        <v>0</v>
      </c>
      <c r="AC682" s="283">
        <v>0</v>
      </c>
      <c r="AD682" s="87">
        <v>0</v>
      </c>
      <c r="AE682" s="140" t="s">
        <v>74</v>
      </c>
      <c r="AF682" s="54">
        <f t="shared" si="51"/>
        <v>0</v>
      </c>
      <c r="AG682" s="87">
        <v>0</v>
      </c>
      <c r="AH682" s="87">
        <v>0</v>
      </c>
      <c r="AI682" s="140" t="s">
        <v>74</v>
      </c>
      <c r="AJ682" s="88">
        <v>0</v>
      </c>
      <c r="AK682" s="92" t="s">
        <v>74</v>
      </c>
      <c r="AL682" s="92" t="s">
        <v>74</v>
      </c>
      <c r="AM682" s="54">
        <f t="shared" si="52"/>
        <v>0</v>
      </c>
      <c r="AN682" s="54">
        <f>+K682+AC682-AH682</f>
        <v>4000000</v>
      </c>
      <c r="AO682" s="88" t="s">
        <v>85</v>
      </c>
      <c r="AP682" s="43">
        <v>0</v>
      </c>
      <c r="AQ682" s="88" t="s">
        <v>85</v>
      </c>
      <c r="AR682" s="87">
        <v>0</v>
      </c>
      <c r="AS682" s="96" t="s">
        <v>74</v>
      </c>
      <c r="AT682" s="282">
        <v>0</v>
      </c>
      <c r="AU682" s="98">
        <f t="shared" si="53"/>
        <v>4000000</v>
      </c>
      <c r="AV682" s="241">
        <f t="shared" si="54"/>
        <v>0</v>
      </c>
      <c r="AW682" s="140" t="s">
        <v>74</v>
      </c>
      <c r="AX682" s="88" t="s">
        <v>86</v>
      </c>
      <c r="AY682" s="54" t="s">
        <v>4071</v>
      </c>
      <c r="AZ682" s="85" t="s">
        <v>66</v>
      </c>
      <c r="BA682" s="85" t="s">
        <v>66</v>
      </c>
    </row>
    <row r="683" spans="2:53" x14ac:dyDescent="0.25">
      <c r="B683" s="85">
        <v>2024</v>
      </c>
      <c r="C683" s="85">
        <v>891780111</v>
      </c>
      <c r="D683" s="86" t="s">
        <v>64</v>
      </c>
      <c r="E683" s="44" t="s">
        <v>4070</v>
      </c>
      <c r="F683" s="54" t="s">
        <v>4069</v>
      </c>
      <c r="G683" s="196">
        <v>0</v>
      </c>
      <c r="H683" s="88" t="s">
        <v>72</v>
      </c>
      <c r="I683" s="86" t="s">
        <v>65</v>
      </c>
      <c r="J683" s="43" t="s">
        <v>4068</v>
      </c>
      <c r="K683" s="43">
        <v>3400000</v>
      </c>
      <c r="L683" s="85" t="s">
        <v>67</v>
      </c>
      <c r="M683" s="43" t="s">
        <v>4067</v>
      </c>
      <c r="N683" s="43">
        <v>1082984815</v>
      </c>
      <c r="O683" s="43">
        <v>928</v>
      </c>
      <c r="P683" s="284">
        <v>45394</v>
      </c>
      <c r="Q683" s="43">
        <v>60300000</v>
      </c>
      <c r="R683" s="284">
        <v>45404</v>
      </c>
      <c r="S683" s="43">
        <v>3400000</v>
      </c>
      <c r="T683" s="88" t="s">
        <v>203</v>
      </c>
      <c r="U683" s="43">
        <v>36559959</v>
      </c>
      <c r="V683" s="43" t="s">
        <v>3512</v>
      </c>
      <c r="W683" s="284">
        <v>45404</v>
      </c>
      <c r="X683" s="284">
        <v>45404</v>
      </c>
      <c r="Y683" s="94" t="s">
        <v>74</v>
      </c>
      <c r="Z683" s="138">
        <v>45443</v>
      </c>
      <c r="AA683" s="54">
        <f t="shared" si="50"/>
        <v>39</v>
      </c>
      <c r="AB683" s="87">
        <v>0</v>
      </c>
      <c r="AC683" s="283">
        <v>0</v>
      </c>
      <c r="AD683" s="87">
        <v>0</v>
      </c>
      <c r="AE683" s="140" t="s">
        <v>74</v>
      </c>
      <c r="AF683" s="54">
        <f t="shared" si="51"/>
        <v>0</v>
      </c>
      <c r="AG683" s="87">
        <v>0</v>
      </c>
      <c r="AH683" s="87">
        <v>0</v>
      </c>
      <c r="AI683" s="140" t="s">
        <v>74</v>
      </c>
      <c r="AJ683" s="88">
        <v>0</v>
      </c>
      <c r="AK683" s="92" t="s">
        <v>74</v>
      </c>
      <c r="AL683" s="92" t="s">
        <v>74</v>
      </c>
      <c r="AM683" s="54">
        <f t="shared" si="52"/>
        <v>0</v>
      </c>
      <c r="AN683" s="54">
        <f>+K683+AC683-AH683</f>
        <v>3400000</v>
      </c>
      <c r="AO683" s="88" t="s">
        <v>85</v>
      </c>
      <c r="AP683" s="43">
        <v>0</v>
      </c>
      <c r="AQ683" s="88" t="s">
        <v>85</v>
      </c>
      <c r="AR683" s="87">
        <v>0</v>
      </c>
      <c r="AS683" s="96" t="s">
        <v>74</v>
      </c>
      <c r="AT683" s="282">
        <v>0</v>
      </c>
      <c r="AU683" s="98">
        <f t="shared" si="53"/>
        <v>3400000</v>
      </c>
      <c r="AV683" s="241">
        <f t="shared" si="54"/>
        <v>0</v>
      </c>
      <c r="AW683" s="140" t="s">
        <v>74</v>
      </c>
      <c r="AX683" s="88" t="s">
        <v>86</v>
      </c>
      <c r="AY683" s="54" t="s">
        <v>4066</v>
      </c>
      <c r="AZ683" s="85" t="s">
        <v>66</v>
      </c>
      <c r="BA683" s="85" t="s">
        <v>66</v>
      </c>
    </row>
    <row r="684" spans="2:53" x14ac:dyDescent="0.25">
      <c r="B684" s="85">
        <v>2024</v>
      </c>
      <c r="C684" s="85">
        <v>891780111</v>
      </c>
      <c r="D684" s="86" t="s">
        <v>64</v>
      </c>
      <c r="E684" s="44" t="s">
        <v>4065</v>
      </c>
      <c r="F684" s="54" t="s">
        <v>4064</v>
      </c>
      <c r="G684" s="196">
        <v>0</v>
      </c>
      <c r="H684" s="88" t="s">
        <v>72</v>
      </c>
      <c r="I684" s="86" t="s">
        <v>65</v>
      </c>
      <c r="J684" s="43" t="s">
        <v>4063</v>
      </c>
      <c r="K684" s="43">
        <v>3400000</v>
      </c>
      <c r="L684" s="85" t="s">
        <v>67</v>
      </c>
      <c r="M684" s="43" t="s">
        <v>4062</v>
      </c>
      <c r="N684" s="43">
        <v>1082940809</v>
      </c>
      <c r="O684" s="43">
        <v>928</v>
      </c>
      <c r="P684" s="284">
        <v>45394</v>
      </c>
      <c r="Q684" s="43">
        <v>60300000</v>
      </c>
      <c r="R684" s="284">
        <v>45404</v>
      </c>
      <c r="S684" s="43">
        <v>3400000</v>
      </c>
      <c r="T684" s="88" t="s">
        <v>203</v>
      </c>
      <c r="U684" s="43">
        <v>36559959</v>
      </c>
      <c r="V684" s="43" t="s">
        <v>3512</v>
      </c>
      <c r="W684" s="284">
        <v>45404</v>
      </c>
      <c r="X684" s="284">
        <v>45404</v>
      </c>
      <c r="Y684" s="94" t="s">
        <v>74</v>
      </c>
      <c r="Z684" s="138">
        <v>45443</v>
      </c>
      <c r="AA684" s="54">
        <f t="shared" si="50"/>
        <v>39</v>
      </c>
      <c r="AB684" s="87">
        <v>0</v>
      </c>
      <c r="AC684" s="283">
        <v>0</v>
      </c>
      <c r="AD684" s="87">
        <v>0</v>
      </c>
      <c r="AE684" s="140" t="s">
        <v>74</v>
      </c>
      <c r="AF684" s="54">
        <f t="shared" si="51"/>
        <v>0</v>
      </c>
      <c r="AG684" s="87">
        <v>0</v>
      </c>
      <c r="AH684" s="87">
        <v>0</v>
      </c>
      <c r="AI684" s="140" t="s">
        <v>74</v>
      </c>
      <c r="AJ684" s="88">
        <v>0</v>
      </c>
      <c r="AK684" s="92" t="s">
        <v>74</v>
      </c>
      <c r="AL684" s="92" t="s">
        <v>74</v>
      </c>
      <c r="AM684" s="54">
        <f t="shared" si="52"/>
        <v>0</v>
      </c>
      <c r="AN684" s="54">
        <f>+K684+AC684-AH684</f>
        <v>3400000</v>
      </c>
      <c r="AO684" s="88" t="s">
        <v>85</v>
      </c>
      <c r="AP684" s="43">
        <v>0</v>
      </c>
      <c r="AQ684" s="88" t="s">
        <v>85</v>
      </c>
      <c r="AR684" s="87">
        <v>0</v>
      </c>
      <c r="AS684" s="96" t="s">
        <v>74</v>
      </c>
      <c r="AT684" s="282">
        <v>0</v>
      </c>
      <c r="AU684" s="98">
        <f t="shared" si="53"/>
        <v>3400000</v>
      </c>
      <c r="AV684" s="241">
        <f t="shared" si="54"/>
        <v>0</v>
      </c>
      <c r="AW684" s="140" t="s">
        <v>74</v>
      </c>
      <c r="AX684" s="88" t="s">
        <v>86</v>
      </c>
      <c r="AY684" s="54" t="s">
        <v>4061</v>
      </c>
      <c r="AZ684" s="85" t="s">
        <v>66</v>
      </c>
      <c r="BA684" s="85" t="s">
        <v>66</v>
      </c>
    </row>
    <row r="685" spans="2:53" x14ac:dyDescent="0.25">
      <c r="B685" s="85">
        <v>2024</v>
      </c>
      <c r="C685" s="85">
        <v>891780111</v>
      </c>
      <c r="D685" s="86" t="s">
        <v>64</v>
      </c>
      <c r="E685" s="44" t="s">
        <v>4060</v>
      </c>
      <c r="F685" s="54" t="s">
        <v>4059</v>
      </c>
      <c r="G685" s="196">
        <v>0</v>
      </c>
      <c r="H685" s="88" t="s">
        <v>72</v>
      </c>
      <c r="I685" s="86" t="s">
        <v>65</v>
      </c>
      <c r="J685" s="43" t="s">
        <v>4058</v>
      </c>
      <c r="K685" s="43">
        <v>9603000</v>
      </c>
      <c r="L685" s="85" t="s">
        <v>67</v>
      </c>
      <c r="M685" s="43" t="s">
        <v>4057</v>
      </c>
      <c r="N685" s="43">
        <v>1192770332</v>
      </c>
      <c r="O685" s="43">
        <v>13</v>
      </c>
      <c r="P685" s="140">
        <v>45302</v>
      </c>
      <c r="Q685" s="87">
        <v>4518689382</v>
      </c>
      <c r="R685" s="284">
        <v>45404</v>
      </c>
      <c r="S685" s="43">
        <v>9603000</v>
      </c>
      <c r="T685" s="88" t="s">
        <v>203</v>
      </c>
      <c r="U685" s="43">
        <v>1082964146</v>
      </c>
      <c r="V685" s="43" t="s">
        <v>4056</v>
      </c>
      <c r="W685" s="284">
        <v>45404</v>
      </c>
      <c r="X685" s="284">
        <v>45404</v>
      </c>
      <c r="Y685" s="94" t="s">
        <v>74</v>
      </c>
      <c r="Z685" s="138">
        <v>45457</v>
      </c>
      <c r="AA685" s="54">
        <f t="shared" si="50"/>
        <v>53</v>
      </c>
      <c r="AB685" s="87">
        <v>0</v>
      </c>
      <c r="AC685" s="283">
        <v>0</v>
      </c>
      <c r="AD685" s="87">
        <v>0</v>
      </c>
      <c r="AE685" s="140" t="s">
        <v>74</v>
      </c>
      <c r="AF685" s="54">
        <f t="shared" si="51"/>
        <v>0</v>
      </c>
      <c r="AG685" s="87">
        <v>0</v>
      </c>
      <c r="AH685" s="87">
        <v>0</v>
      </c>
      <c r="AI685" s="140" t="s">
        <v>74</v>
      </c>
      <c r="AJ685" s="88">
        <v>0</v>
      </c>
      <c r="AK685" s="92" t="s">
        <v>74</v>
      </c>
      <c r="AL685" s="92" t="s">
        <v>74</v>
      </c>
      <c r="AM685" s="54">
        <f t="shared" si="52"/>
        <v>0</v>
      </c>
      <c r="AN685" s="54">
        <f>+K685+AC685-AH685</f>
        <v>9603000</v>
      </c>
      <c r="AO685" s="88" t="s">
        <v>66</v>
      </c>
      <c r="AP685" s="43">
        <v>9603000</v>
      </c>
      <c r="AQ685" s="88" t="s">
        <v>85</v>
      </c>
      <c r="AR685" s="87">
        <v>0</v>
      </c>
      <c r="AS685" s="96" t="s">
        <v>74</v>
      </c>
      <c r="AT685" s="282">
        <v>0</v>
      </c>
      <c r="AU685" s="98">
        <f t="shared" si="53"/>
        <v>9603000</v>
      </c>
      <c r="AV685" s="241">
        <f t="shared" si="54"/>
        <v>0</v>
      </c>
      <c r="AW685" s="140" t="s">
        <v>74</v>
      </c>
      <c r="AX685" s="88" t="s">
        <v>86</v>
      </c>
      <c r="AY685" s="54" t="s">
        <v>4055</v>
      </c>
      <c r="AZ685" s="85" t="s">
        <v>66</v>
      </c>
      <c r="BA685" s="85" t="s">
        <v>66</v>
      </c>
    </row>
    <row r="686" spans="2:53" x14ac:dyDescent="0.25">
      <c r="B686" s="85">
        <v>2024</v>
      </c>
      <c r="C686" s="85">
        <v>891780111</v>
      </c>
      <c r="D686" s="86" t="s">
        <v>64</v>
      </c>
      <c r="E686" s="44" t="s">
        <v>4054</v>
      </c>
      <c r="F686" s="54" t="s">
        <v>4053</v>
      </c>
      <c r="G686" s="196">
        <v>2023000100072</v>
      </c>
      <c r="H686" s="88" t="s">
        <v>72</v>
      </c>
      <c r="I686" s="86" t="s">
        <v>2705</v>
      </c>
      <c r="J686" s="43" t="s">
        <v>4052</v>
      </c>
      <c r="K686" s="43">
        <v>8800000</v>
      </c>
      <c r="L686" s="85" t="s">
        <v>67</v>
      </c>
      <c r="M686" s="43" t="s">
        <v>4051</v>
      </c>
      <c r="N686" s="43">
        <v>1082254408</v>
      </c>
      <c r="O686" s="43">
        <v>51</v>
      </c>
      <c r="P686" s="284">
        <v>45306</v>
      </c>
      <c r="Q686" s="43">
        <v>30450000</v>
      </c>
      <c r="R686" s="284">
        <v>45404</v>
      </c>
      <c r="S686" s="43">
        <v>8800000</v>
      </c>
      <c r="T686" s="88" t="s">
        <v>203</v>
      </c>
      <c r="U686" s="43">
        <v>39141438</v>
      </c>
      <c r="V686" s="43" t="s">
        <v>4050</v>
      </c>
      <c r="W686" s="284">
        <v>45404</v>
      </c>
      <c r="X686" s="284">
        <v>45404</v>
      </c>
      <c r="Y686" s="94" t="s">
        <v>74</v>
      </c>
      <c r="Z686" s="138">
        <v>45519</v>
      </c>
      <c r="AA686" s="54">
        <f t="shared" si="50"/>
        <v>115</v>
      </c>
      <c r="AB686" s="87">
        <v>0</v>
      </c>
      <c r="AC686" s="283">
        <v>0</v>
      </c>
      <c r="AD686" s="87">
        <v>0</v>
      </c>
      <c r="AE686" s="140" t="s">
        <v>74</v>
      </c>
      <c r="AF686" s="54">
        <f t="shared" si="51"/>
        <v>0</v>
      </c>
      <c r="AG686" s="87">
        <v>0</v>
      </c>
      <c r="AH686" s="87">
        <v>0</v>
      </c>
      <c r="AI686" s="140" t="s">
        <v>74</v>
      </c>
      <c r="AJ686" s="88">
        <v>0</v>
      </c>
      <c r="AK686" s="92" t="s">
        <v>74</v>
      </c>
      <c r="AL686" s="92" t="s">
        <v>74</v>
      </c>
      <c r="AM686" s="54">
        <f t="shared" si="52"/>
        <v>0</v>
      </c>
      <c r="AN686" s="54">
        <f>+K686+AC686-AH686</f>
        <v>8800000</v>
      </c>
      <c r="AO686" s="88" t="s">
        <v>66</v>
      </c>
      <c r="AP686" s="43">
        <v>8800000</v>
      </c>
      <c r="AQ686" s="88" t="s">
        <v>85</v>
      </c>
      <c r="AR686" s="87">
        <v>0</v>
      </c>
      <c r="AS686" s="96" t="s">
        <v>74</v>
      </c>
      <c r="AT686" s="282">
        <v>0</v>
      </c>
      <c r="AU686" s="98">
        <f t="shared" si="53"/>
        <v>8800000</v>
      </c>
      <c r="AV686" s="241">
        <f t="shared" si="54"/>
        <v>0</v>
      </c>
      <c r="AW686" s="140" t="s">
        <v>74</v>
      </c>
      <c r="AX686" s="88" t="s">
        <v>86</v>
      </c>
      <c r="AY686" s="54" t="s">
        <v>4049</v>
      </c>
      <c r="AZ686" s="85" t="s">
        <v>66</v>
      </c>
      <c r="BA686" s="85" t="s">
        <v>66</v>
      </c>
    </row>
    <row r="687" spans="2:53" x14ac:dyDescent="0.25">
      <c r="B687" s="85">
        <v>2024</v>
      </c>
      <c r="C687" s="85">
        <v>891780111</v>
      </c>
      <c r="D687" s="86" t="s">
        <v>64</v>
      </c>
      <c r="E687" s="44" t="s">
        <v>4048</v>
      </c>
      <c r="F687" s="54" t="s">
        <v>4047</v>
      </c>
      <c r="G687" s="196">
        <v>0</v>
      </c>
      <c r="H687" s="88" t="s">
        <v>72</v>
      </c>
      <c r="I687" s="86" t="s">
        <v>65</v>
      </c>
      <c r="J687" s="43" t="s">
        <v>4046</v>
      </c>
      <c r="K687" s="43">
        <v>3400000</v>
      </c>
      <c r="L687" s="85" t="s">
        <v>67</v>
      </c>
      <c r="M687" s="43" t="s">
        <v>4045</v>
      </c>
      <c r="N687" s="43">
        <v>1082955260</v>
      </c>
      <c r="O687" s="43">
        <v>928</v>
      </c>
      <c r="P687" s="284">
        <v>45394</v>
      </c>
      <c r="Q687" s="43">
        <v>60300000</v>
      </c>
      <c r="R687" s="284">
        <v>45404</v>
      </c>
      <c r="S687" s="43">
        <v>3400000</v>
      </c>
      <c r="T687" s="88" t="s">
        <v>203</v>
      </c>
      <c r="U687" s="43">
        <v>36559959</v>
      </c>
      <c r="V687" s="43" t="s">
        <v>3512</v>
      </c>
      <c r="W687" s="284">
        <v>45404</v>
      </c>
      <c r="X687" s="284">
        <v>45404</v>
      </c>
      <c r="Y687" s="94" t="s">
        <v>74</v>
      </c>
      <c r="Z687" s="138">
        <v>45443</v>
      </c>
      <c r="AA687" s="54">
        <f t="shared" si="50"/>
        <v>39</v>
      </c>
      <c r="AB687" s="87">
        <v>0</v>
      </c>
      <c r="AC687" s="283">
        <v>0</v>
      </c>
      <c r="AD687" s="87">
        <v>0</v>
      </c>
      <c r="AE687" s="140" t="s">
        <v>74</v>
      </c>
      <c r="AF687" s="54">
        <f t="shared" si="51"/>
        <v>0</v>
      </c>
      <c r="AG687" s="87">
        <v>0</v>
      </c>
      <c r="AH687" s="87">
        <v>0</v>
      </c>
      <c r="AI687" s="140" t="s">
        <v>74</v>
      </c>
      <c r="AJ687" s="88">
        <v>0</v>
      </c>
      <c r="AK687" s="92" t="s">
        <v>74</v>
      </c>
      <c r="AL687" s="92" t="s">
        <v>74</v>
      </c>
      <c r="AM687" s="54">
        <f t="shared" si="52"/>
        <v>0</v>
      </c>
      <c r="AN687" s="54">
        <f>+K687+AC687-AH687</f>
        <v>3400000</v>
      </c>
      <c r="AO687" s="88" t="s">
        <v>85</v>
      </c>
      <c r="AP687" s="43">
        <v>0</v>
      </c>
      <c r="AQ687" s="88" t="s">
        <v>85</v>
      </c>
      <c r="AR687" s="87">
        <v>0</v>
      </c>
      <c r="AS687" s="96" t="s">
        <v>74</v>
      </c>
      <c r="AT687" s="282">
        <v>0</v>
      </c>
      <c r="AU687" s="98">
        <f t="shared" si="53"/>
        <v>3400000</v>
      </c>
      <c r="AV687" s="241">
        <f t="shared" si="54"/>
        <v>0</v>
      </c>
      <c r="AW687" s="140" t="s">
        <v>74</v>
      </c>
      <c r="AX687" s="88" t="s">
        <v>86</v>
      </c>
      <c r="AY687" s="54" t="s">
        <v>4044</v>
      </c>
      <c r="AZ687" s="85" t="s">
        <v>66</v>
      </c>
      <c r="BA687" s="85" t="s">
        <v>66</v>
      </c>
    </row>
    <row r="688" spans="2:53" x14ac:dyDescent="0.25">
      <c r="B688" s="85">
        <v>2024</v>
      </c>
      <c r="C688" s="85">
        <v>891780111</v>
      </c>
      <c r="D688" s="86" t="s">
        <v>64</v>
      </c>
      <c r="E688" s="44" t="s">
        <v>4043</v>
      </c>
      <c r="F688" s="54" t="s">
        <v>4042</v>
      </c>
      <c r="G688" s="196">
        <v>0</v>
      </c>
      <c r="H688" s="88" t="s">
        <v>72</v>
      </c>
      <c r="I688" s="86" t="s">
        <v>65</v>
      </c>
      <c r="J688" s="43" t="s">
        <v>4041</v>
      </c>
      <c r="K688" s="43">
        <v>8040000</v>
      </c>
      <c r="L688" s="85" t="s">
        <v>67</v>
      </c>
      <c r="M688" s="43" t="s">
        <v>4040</v>
      </c>
      <c r="N688" s="43">
        <v>1004346912</v>
      </c>
      <c r="O688" s="43">
        <v>13</v>
      </c>
      <c r="P688" s="140">
        <v>45302</v>
      </c>
      <c r="Q688" s="87">
        <v>4518689382</v>
      </c>
      <c r="R688" s="284">
        <v>45404</v>
      </c>
      <c r="S688" s="43">
        <v>8040000</v>
      </c>
      <c r="T688" s="88" t="s">
        <v>203</v>
      </c>
      <c r="U688" s="43">
        <v>57464638</v>
      </c>
      <c r="V688" s="43" t="s">
        <v>4039</v>
      </c>
      <c r="W688" s="284">
        <v>45404</v>
      </c>
      <c r="X688" s="284">
        <v>45404</v>
      </c>
      <c r="Y688" s="94" t="s">
        <v>74</v>
      </c>
      <c r="Z688" s="138">
        <v>45457</v>
      </c>
      <c r="AA688" s="54">
        <f t="shared" si="50"/>
        <v>53</v>
      </c>
      <c r="AB688" s="87">
        <v>0</v>
      </c>
      <c r="AC688" s="283">
        <v>0</v>
      </c>
      <c r="AD688" s="87">
        <v>0</v>
      </c>
      <c r="AE688" s="140" t="s">
        <v>74</v>
      </c>
      <c r="AF688" s="54">
        <f t="shared" si="51"/>
        <v>0</v>
      </c>
      <c r="AG688" s="87">
        <v>0</v>
      </c>
      <c r="AH688" s="87">
        <v>0</v>
      </c>
      <c r="AI688" s="140" t="s">
        <v>74</v>
      </c>
      <c r="AJ688" s="88">
        <v>0</v>
      </c>
      <c r="AK688" s="92" t="s">
        <v>74</v>
      </c>
      <c r="AL688" s="92" t="s">
        <v>74</v>
      </c>
      <c r="AM688" s="54">
        <f t="shared" si="52"/>
        <v>0</v>
      </c>
      <c r="AN688" s="54">
        <f>+K688+AC688-AH688</f>
        <v>8040000</v>
      </c>
      <c r="AO688" s="88" t="s">
        <v>66</v>
      </c>
      <c r="AP688" s="43">
        <v>8040000</v>
      </c>
      <c r="AQ688" s="88" t="s">
        <v>85</v>
      </c>
      <c r="AR688" s="87">
        <v>0</v>
      </c>
      <c r="AS688" s="96" t="s">
        <v>74</v>
      </c>
      <c r="AT688" s="282">
        <v>0</v>
      </c>
      <c r="AU688" s="98">
        <f t="shared" si="53"/>
        <v>8040000</v>
      </c>
      <c r="AV688" s="241">
        <f t="shared" si="54"/>
        <v>0</v>
      </c>
      <c r="AW688" s="140" t="s">
        <v>74</v>
      </c>
      <c r="AX688" s="88" t="s">
        <v>86</v>
      </c>
      <c r="AY688" s="54" t="s">
        <v>4038</v>
      </c>
      <c r="AZ688" s="85" t="s">
        <v>66</v>
      </c>
      <c r="BA688" s="85" t="s">
        <v>66</v>
      </c>
    </row>
    <row r="689" spans="2:53" x14ac:dyDescent="0.25">
      <c r="B689" s="85">
        <v>2024</v>
      </c>
      <c r="C689" s="85">
        <v>891780111</v>
      </c>
      <c r="D689" s="86" t="s">
        <v>64</v>
      </c>
      <c r="E689" s="44" t="s">
        <v>4037</v>
      </c>
      <c r="F689" s="54" t="s">
        <v>4036</v>
      </c>
      <c r="G689" s="196">
        <v>0</v>
      </c>
      <c r="H689" s="88" t="s">
        <v>72</v>
      </c>
      <c r="I689" s="86" t="s">
        <v>65</v>
      </c>
      <c r="J689" s="43" t="s">
        <v>4035</v>
      </c>
      <c r="K689" s="43">
        <v>6000000</v>
      </c>
      <c r="L689" s="85" t="s">
        <v>67</v>
      </c>
      <c r="M689" s="43" t="s">
        <v>3657</v>
      </c>
      <c r="N689" s="43">
        <v>1140895641</v>
      </c>
      <c r="O689" s="43">
        <v>992</v>
      </c>
      <c r="P689" s="284">
        <v>45400</v>
      </c>
      <c r="Q689" s="43">
        <v>12000000</v>
      </c>
      <c r="R689" s="284">
        <v>45406</v>
      </c>
      <c r="S689" s="43">
        <v>6000000</v>
      </c>
      <c r="T689" s="88" t="s">
        <v>203</v>
      </c>
      <c r="U689" s="43">
        <v>36559959</v>
      </c>
      <c r="V689" s="43" t="s">
        <v>3512</v>
      </c>
      <c r="W689" s="284">
        <v>45406</v>
      </c>
      <c r="X689" s="284">
        <v>45406</v>
      </c>
      <c r="Y689" s="94" t="s">
        <v>74</v>
      </c>
      <c r="Z689" s="138">
        <v>45443</v>
      </c>
      <c r="AA689" s="54">
        <f t="shared" si="50"/>
        <v>37</v>
      </c>
      <c r="AB689" s="87">
        <v>0</v>
      </c>
      <c r="AC689" s="283">
        <v>0</v>
      </c>
      <c r="AD689" s="87">
        <v>0</v>
      </c>
      <c r="AE689" s="140" t="s">
        <v>74</v>
      </c>
      <c r="AF689" s="54">
        <f t="shared" si="51"/>
        <v>0</v>
      </c>
      <c r="AG689" s="87">
        <v>0</v>
      </c>
      <c r="AH689" s="87">
        <v>0</v>
      </c>
      <c r="AI689" s="140" t="s">
        <v>74</v>
      </c>
      <c r="AJ689" s="88">
        <v>0</v>
      </c>
      <c r="AK689" s="92" t="s">
        <v>74</v>
      </c>
      <c r="AL689" s="92" t="s">
        <v>74</v>
      </c>
      <c r="AM689" s="54">
        <f t="shared" si="52"/>
        <v>0</v>
      </c>
      <c r="AN689" s="54">
        <f>+K689+AC689-AH689</f>
        <v>6000000</v>
      </c>
      <c r="AO689" s="88" t="s">
        <v>85</v>
      </c>
      <c r="AP689" s="43">
        <v>0</v>
      </c>
      <c r="AQ689" s="88" t="s">
        <v>85</v>
      </c>
      <c r="AR689" s="87">
        <v>0</v>
      </c>
      <c r="AS689" s="96" t="s">
        <v>74</v>
      </c>
      <c r="AT689" s="282">
        <v>0</v>
      </c>
      <c r="AU689" s="98">
        <f t="shared" si="53"/>
        <v>6000000</v>
      </c>
      <c r="AV689" s="241">
        <f t="shared" si="54"/>
        <v>0</v>
      </c>
      <c r="AW689" s="140" t="s">
        <v>74</v>
      </c>
      <c r="AX689" s="88" t="s">
        <v>86</v>
      </c>
      <c r="AY689" s="248" t="s">
        <v>7288</v>
      </c>
      <c r="AZ689" s="85" t="s">
        <v>66</v>
      </c>
      <c r="BA689" s="85" t="s">
        <v>66</v>
      </c>
    </row>
    <row r="690" spans="2:53" x14ac:dyDescent="0.25">
      <c r="B690" s="85">
        <v>2024</v>
      </c>
      <c r="C690" s="85">
        <v>891780111</v>
      </c>
      <c r="D690" s="86" t="s">
        <v>64</v>
      </c>
      <c r="E690" s="44" t="s">
        <v>4034</v>
      </c>
      <c r="F690" s="54" t="s">
        <v>4033</v>
      </c>
      <c r="G690" s="196">
        <v>0</v>
      </c>
      <c r="H690" s="88" t="s">
        <v>72</v>
      </c>
      <c r="I690" s="86" t="s">
        <v>65</v>
      </c>
      <c r="J690" s="43" t="s">
        <v>4032</v>
      </c>
      <c r="K690" s="43">
        <v>6000000</v>
      </c>
      <c r="L690" s="85" t="s">
        <v>67</v>
      </c>
      <c r="M690" s="43" t="s">
        <v>4031</v>
      </c>
      <c r="N690" s="43">
        <v>1118819748</v>
      </c>
      <c r="O690" s="43">
        <v>992</v>
      </c>
      <c r="P690" s="284">
        <v>45400</v>
      </c>
      <c r="Q690" s="43">
        <v>12000000</v>
      </c>
      <c r="R690" s="284">
        <v>45406</v>
      </c>
      <c r="S690" s="43">
        <v>6000000</v>
      </c>
      <c r="T690" s="88" t="s">
        <v>203</v>
      </c>
      <c r="U690" s="43">
        <v>36559959</v>
      </c>
      <c r="V690" s="43" t="s">
        <v>3512</v>
      </c>
      <c r="W690" s="284">
        <v>45406</v>
      </c>
      <c r="X690" s="284">
        <v>45406</v>
      </c>
      <c r="Y690" s="94" t="s">
        <v>74</v>
      </c>
      <c r="Z690" s="138">
        <v>45443</v>
      </c>
      <c r="AA690" s="54">
        <f t="shared" si="50"/>
        <v>37</v>
      </c>
      <c r="AB690" s="87">
        <v>0</v>
      </c>
      <c r="AC690" s="283">
        <v>0</v>
      </c>
      <c r="AD690" s="87">
        <v>0</v>
      </c>
      <c r="AE690" s="140" t="s">
        <v>74</v>
      </c>
      <c r="AF690" s="54">
        <f t="shared" si="51"/>
        <v>0</v>
      </c>
      <c r="AG690" s="87">
        <v>0</v>
      </c>
      <c r="AH690" s="87">
        <v>0</v>
      </c>
      <c r="AI690" s="140" t="s">
        <v>74</v>
      </c>
      <c r="AJ690" s="88">
        <v>0</v>
      </c>
      <c r="AK690" s="92" t="s">
        <v>74</v>
      </c>
      <c r="AL690" s="92" t="s">
        <v>74</v>
      </c>
      <c r="AM690" s="54">
        <f t="shared" si="52"/>
        <v>0</v>
      </c>
      <c r="AN690" s="54">
        <f>+K690+AC690-AH690</f>
        <v>6000000</v>
      </c>
      <c r="AO690" s="88" t="s">
        <v>85</v>
      </c>
      <c r="AP690" s="43">
        <v>0</v>
      </c>
      <c r="AQ690" s="88" t="s">
        <v>85</v>
      </c>
      <c r="AR690" s="87">
        <v>0</v>
      </c>
      <c r="AS690" s="96" t="s">
        <v>74</v>
      </c>
      <c r="AT690" s="282">
        <v>0</v>
      </c>
      <c r="AU690" s="98">
        <f t="shared" si="53"/>
        <v>6000000</v>
      </c>
      <c r="AV690" s="241">
        <f t="shared" si="54"/>
        <v>0</v>
      </c>
      <c r="AW690" s="140" t="s">
        <v>74</v>
      </c>
      <c r="AX690" s="88" t="s">
        <v>86</v>
      </c>
      <c r="AY690" s="248" t="s">
        <v>7289</v>
      </c>
      <c r="AZ690" s="85" t="s">
        <v>66</v>
      </c>
      <c r="BA690" s="85" t="s">
        <v>66</v>
      </c>
    </row>
    <row r="691" spans="2:53" x14ac:dyDescent="0.25">
      <c r="B691" s="85">
        <v>2024</v>
      </c>
      <c r="C691" s="85">
        <v>891780111</v>
      </c>
      <c r="D691" s="86" t="s">
        <v>64</v>
      </c>
      <c r="E691" s="44" t="s">
        <v>4030</v>
      </c>
      <c r="F691" s="54" t="s">
        <v>4029</v>
      </c>
      <c r="G691" s="196">
        <v>0</v>
      </c>
      <c r="H691" s="88" t="s">
        <v>72</v>
      </c>
      <c r="I691" s="86" t="s">
        <v>65</v>
      </c>
      <c r="J691" s="43" t="s">
        <v>4028</v>
      </c>
      <c r="K691" s="43">
        <v>4200000</v>
      </c>
      <c r="L691" s="85" t="s">
        <v>67</v>
      </c>
      <c r="M691" s="43" t="s">
        <v>4027</v>
      </c>
      <c r="N691" s="43">
        <v>1083557779</v>
      </c>
      <c r="O691" s="43">
        <v>14</v>
      </c>
      <c r="P691" s="284">
        <v>45302</v>
      </c>
      <c r="Q691" s="43">
        <v>2126349000</v>
      </c>
      <c r="R691" s="284">
        <v>45406</v>
      </c>
      <c r="S691" s="43">
        <v>4200000</v>
      </c>
      <c r="T691" s="88" t="s">
        <v>203</v>
      </c>
      <c r="U691" s="43">
        <v>36726018</v>
      </c>
      <c r="V691" s="43" t="s">
        <v>4026</v>
      </c>
      <c r="W691" s="284">
        <v>45406</v>
      </c>
      <c r="X691" s="284">
        <v>45406</v>
      </c>
      <c r="Y691" s="94" t="s">
        <v>74</v>
      </c>
      <c r="Z691" s="138">
        <v>45457</v>
      </c>
      <c r="AA691" s="54">
        <f t="shared" si="50"/>
        <v>51</v>
      </c>
      <c r="AB691" s="87">
        <v>0</v>
      </c>
      <c r="AC691" s="283">
        <v>0</v>
      </c>
      <c r="AD691" s="87">
        <v>0</v>
      </c>
      <c r="AE691" s="140" t="s">
        <v>74</v>
      </c>
      <c r="AF691" s="54">
        <f t="shared" si="51"/>
        <v>0</v>
      </c>
      <c r="AG691" s="87">
        <v>0</v>
      </c>
      <c r="AH691" s="87">
        <v>0</v>
      </c>
      <c r="AI691" s="140" t="s">
        <v>74</v>
      </c>
      <c r="AJ691" s="88">
        <v>0</v>
      </c>
      <c r="AK691" s="92" t="s">
        <v>74</v>
      </c>
      <c r="AL691" s="92" t="s">
        <v>74</v>
      </c>
      <c r="AM691" s="54">
        <f t="shared" si="52"/>
        <v>0</v>
      </c>
      <c r="AN691" s="54">
        <f>+K691+AC691-AH691</f>
        <v>4200000</v>
      </c>
      <c r="AO691" s="88" t="s">
        <v>66</v>
      </c>
      <c r="AP691" s="43">
        <v>4200000</v>
      </c>
      <c r="AQ691" s="88" t="s">
        <v>85</v>
      </c>
      <c r="AR691" s="87">
        <v>0</v>
      </c>
      <c r="AS691" s="96" t="s">
        <v>74</v>
      </c>
      <c r="AT691" s="282">
        <v>0</v>
      </c>
      <c r="AU691" s="98">
        <f t="shared" si="53"/>
        <v>4200000</v>
      </c>
      <c r="AV691" s="241">
        <f t="shared" si="54"/>
        <v>0</v>
      </c>
      <c r="AW691" s="140" t="s">
        <v>74</v>
      </c>
      <c r="AX691" s="88" t="s">
        <v>86</v>
      </c>
      <c r="AY691" s="248" t="s">
        <v>7290</v>
      </c>
      <c r="AZ691" s="85" t="s">
        <v>66</v>
      </c>
      <c r="BA691" s="85" t="s">
        <v>66</v>
      </c>
    </row>
    <row r="692" spans="2:53" ht="15.75" thickBot="1" x14ac:dyDescent="0.3">
      <c r="B692" s="100">
        <v>2024</v>
      </c>
      <c r="C692" s="100">
        <v>891780111</v>
      </c>
      <c r="D692" s="101" t="s">
        <v>64</v>
      </c>
      <c r="E692" s="45" t="s">
        <v>4025</v>
      </c>
      <c r="F692" s="69" t="s">
        <v>4024</v>
      </c>
      <c r="G692" s="192">
        <v>0</v>
      </c>
      <c r="H692" s="103" t="s">
        <v>72</v>
      </c>
      <c r="I692" s="101" t="s">
        <v>65</v>
      </c>
      <c r="J692" s="46" t="s">
        <v>4023</v>
      </c>
      <c r="K692" s="46">
        <v>17290000</v>
      </c>
      <c r="L692" s="100" t="s">
        <v>67</v>
      </c>
      <c r="M692" s="46" t="s">
        <v>4022</v>
      </c>
      <c r="N692" s="46">
        <v>19619141</v>
      </c>
      <c r="O692" s="46">
        <v>14</v>
      </c>
      <c r="P692" s="333">
        <v>45302</v>
      </c>
      <c r="Q692" s="46">
        <v>2126349000</v>
      </c>
      <c r="R692" s="333">
        <v>45406</v>
      </c>
      <c r="S692" s="46">
        <v>17290000</v>
      </c>
      <c r="T692" s="103" t="s">
        <v>203</v>
      </c>
      <c r="U692" s="46">
        <v>85459497</v>
      </c>
      <c r="V692" s="46" t="s">
        <v>1747</v>
      </c>
      <c r="W692" s="333">
        <v>45406</v>
      </c>
      <c r="X692" s="333">
        <v>45406</v>
      </c>
      <c r="Y692" s="107" t="s">
        <v>74</v>
      </c>
      <c r="Z692" s="141">
        <v>45657</v>
      </c>
      <c r="AA692" s="69">
        <f t="shared" si="50"/>
        <v>251</v>
      </c>
      <c r="AB692" s="102">
        <v>0</v>
      </c>
      <c r="AC692" s="335">
        <v>0</v>
      </c>
      <c r="AD692" s="102">
        <v>0</v>
      </c>
      <c r="AE692" s="270" t="s">
        <v>74</v>
      </c>
      <c r="AF692" s="69">
        <f t="shared" si="51"/>
        <v>0</v>
      </c>
      <c r="AG692" s="102">
        <v>0</v>
      </c>
      <c r="AH692" s="102">
        <v>0</v>
      </c>
      <c r="AI692" s="270" t="s">
        <v>74</v>
      </c>
      <c r="AJ692" s="103">
        <v>0</v>
      </c>
      <c r="AK692" s="109" t="s">
        <v>74</v>
      </c>
      <c r="AL692" s="109" t="s">
        <v>74</v>
      </c>
      <c r="AM692" s="69">
        <f t="shared" si="52"/>
        <v>0</v>
      </c>
      <c r="AN692" s="69">
        <f>+K692+AC692-AH692</f>
        <v>17290000</v>
      </c>
      <c r="AO692" s="103" t="s">
        <v>66</v>
      </c>
      <c r="AP692" s="46">
        <v>17290000</v>
      </c>
      <c r="AQ692" s="103" t="s">
        <v>85</v>
      </c>
      <c r="AR692" s="102">
        <v>0</v>
      </c>
      <c r="AS692" s="110" t="s">
        <v>74</v>
      </c>
      <c r="AT692" s="334">
        <v>0</v>
      </c>
      <c r="AU692" s="111">
        <f t="shared" si="53"/>
        <v>17290000</v>
      </c>
      <c r="AV692" s="112">
        <f t="shared" si="54"/>
        <v>0</v>
      </c>
      <c r="AW692" s="270" t="s">
        <v>74</v>
      </c>
      <c r="AX692" s="103" t="s">
        <v>86</v>
      </c>
      <c r="AY692" s="336" t="s">
        <v>7291</v>
      </c>
      <c r="AZ692" s="100" t="s">
        <v>66</v>
      </c>
      <c r="BA692" s="100" t="s">
        <v>66</v>
      </c>
    </row>
    <row r="693" spans="2:53" s="23" customFormat="1" ht="15.75" thickBot="1" x14ac:dyDescent="0.3">
      <c r="B693" s="404" t="s">
        <v>68</v>
      </c>
      <c r="C693" s="405"/>
      <c r="D693" s="406"/>
      <c r="E693" s="31">
        <f>+SUBTOTAL(3,E8:E692)</f>
        <v>685</v>
      </c>
      <c r="F693" s="281"/>
      <c r="G693" s="280"/>
      <c r="H693" s="279"/>
      <c r="I693" s="279"/>
      <c r="J693" s="279"/>
      <c r="K693" s="34">
        <f>SUM(K8:K692)</f>
        <v>8599056000</v>
      </c>
      <c r="L693" s="435"/>
      <c r="M693" s="436"/>
      <c r="N693" s="436"/>
      <c r="O693" s="436"/>
      <c r="P693" s="436"/>
      <c r="Q693" s="436"/>
      <c r="R693" s="436"/>
      <c r="S693" s="436"/>
      <c r="T693" s="436"/>
      <c r="U693" s="436"/>
      <c r="V693" s="436"/>
      <c r="W693" s="436"/>
      <c r="X693" s="436"/>
      <c r="Y693" s="436"/>
      <c r="Z693" s="436"/>
      <c r="AA693" s="437"/>
      <c r="AB693" s="35">
        <f>SUM(AB8:AB692)</f>
        <v>27</v>
      </c>
      <c r="AC693" s="278">
        <f>SUM(AC8:AC692)</f>
        <v>53240000</v>
      </c>
      <c r="AD693" s="36">
        <f>SUM(AD8:AD692)</f>
        <v>10</v>
      </c>
      <c r="AE693" s="277"/>
      <c r="AF693" s="36">
        <f>SUM(AF8:AF692)</f>
        <v>112</v>
      </c>
      <c r="AG693" s="36">
        <f>SUM(AG8:AG692)</f>
        <v>20</v>
      </c>
      <c r="AH693" s="38">
        <f>SUM(AH8:AH692)</f>
        <v>237538000</v>
      </c>
      <c r="AI693" s="277"/>
      <c r="AJ693" s="39">
        <f>SUM(AJ8:AJ692)</f>
        <v>2</v>
      </c>
      <c r="AK693" s="435"/>
      <c r="AL693" s="436"/>
      <c r="AM693" s="437"/>
      <c r="AN693" s="35">
        <f>SUM(AN8:AN692)</f>
        <v>8414758000</v>
      </c>
      <c r="AO693" s="276"/>
      <c r="AP693" s="40">
        <f>SUM(AP8:AP692)</f>
        <v>8182826000</v>
      </c>
      <c r="AQ693" s="276"/>
      <c r="AR693" s="36">
        <f>SUM(AR8:AR692)</f>
        <v>0</v>
      </c>
      <c r="AS693" s="276"/>
      <c r="AT693" s="275">
        <f>SUM(AT8:AT692)</f>
        <v>5366716000</v>
      </c>
      <c r="AU693" s="42">
        <f>SUM(AU8:AU692)</f>
        <v>3048042000</v>
      </c>
      <c r="AV693" s="435"/>
      <c r="AW693" s="436"/>
      <c r="AX693" s="436"/>
      <c r="AY693" s="436"/>
      <c r="AZ693" s="436"/>
      <c r="BA693" s="436"/>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693:BA693"/>
    <mergeCell ref="AO6:AP6"/>
    <mergeCell ref="B693:D693"/>
    <mergeCell ref="L693:AA693"/>
    <mergeCell ref="AY6:BA6"/>
    <mergeCell ref="M6:N6"/>
    <mergeCell ref="O6:Q6"/>
    <mergeCell ref="R6:S6"/>
    <mergeCell ref="AK693:AM693"/>
    <mergeCell ref="T6:V6"/>
    <mergeCell ref="AV6:AX6"/>
    <mergeCell ref="AQ6:AU6"/>
  </mergeCells>
  <conditionalFormatting sqref="F5 E6">
    <cfRule type="containsText" dxfId="7"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692 AF8:AF692 AM8:AP692 AU8:AV692">
    <cfRule type="expression" dxfId="6" priority="1">
      <formula>+_xlfn.ISFORMULA(AA8)</formula>
    </cfRule>
  </conditionalFormatting>
  <dataValidations count="8">
    <dataValidation type="list" allowBlank="1" showInputMessage="1" showErrorMessage="1" sqref="AX8:AX692" xr:uid="{63DA7620-CE4C-4F8A-896E-61CFBC4FF58E}">
      <formula1>"Por iniciar,En ejecucion,Suspendido,Terminado,Liquidado"</formula1>
    </dataValidation>
    <dataValidation type="list" allowBlank="1" showInputMessage="1" showErrorMessage="1" sqref="L8:L692" xr:uid="{EE8EE2F2-8BC1-46D7-B28C-9776309D777D}">
      <formula1>"DIRECTA"</formula1>
    </dataValidation>
    <dataValidation type="list" allowBlank="1" showInputMessage="1" showErrorMessage="1" sqref="H8:H692" xr:uid="{0702C2A5-72D9-4820-8D3B-D816F8654FDD}">
      <formula1>"OTRO SECTOR"</formula1>
    </dataValidation>
    <dataValidation type="list" allowBlank="1" showInputMessage="1" showErrorMessage="1" sqref="I8:I692" xr:uid="{824282D2-6949-47C9-9CE1-93CEB98509B5}">
      <formula1>"FUNCIONAMIENTO,INVERSION,OTROS"</formula1>
    </dataValidation>
    <dataValidation type="list" allowBlank="1" showInputMessage="1" showErrorMessage="1" sqref="AZ8:BA692" xr:uid="{C999323E-82E4-4B22-A9EA-DF4DDEFC5E8D}">
      <formula1>"SI,NO HA INICIADO"</formula1>
    </dataValidation>
    <dataValidation type="list" allowBlank="1" showInputMessage="1" showErrorMessage="1" sqref="T8:T692 AQ8:AQ692 AO8:AO692"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B4826254-F5C0-4285-9BAE-0124C1DD3A98}"/>
    <hyperlink ref="AY649" r:id="rId2" xr:uid="{3EAB2947-221F-4956-9DF0-DB017B2C745A}"/>
    <hyperlink ref="AY689" r:id="rId3" xr:uid="{F2879980-0591-458E-A2EF-ADDBF835583B}"/>
    <hyperlink ref="AY690" r:id="rId4" xr:uid="{45ABF286-4F11-417B-9C06-603164EB5F22}"/>
    <hyperlink ref="AY691" r:id="rId5" xr:uid="{183F3DC8-8650-4189-9645-EBD1EC7BE0B6}"/>
    <hyperlink ref="AY692" r:id="rId6" xr:uid="{9BF0EF70-12C8-4D04-B15C-9A70140B52E6}"/>
  </hyperlinks>
  <pageMargins left="0.7" right="0.7" top="0.75" bottom="0.75" header="0.3" footer="0.3"/>
  <pageSetup orientation="portrait" horizontalDpi="300" verticalDpi="300"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26832-912F-4A2A-8564-49D1C3D9C135}">
  <dimension ref="A1:BT177"/>
  <sheetViews>
    <sheetView showGridLines="0" zoomScaleNormal="100" workbookViewId="0">
      <selection activeCell="BB1" sqref="BB1:BB1048576"/>
    </sheetView>
  </sheetViews>
  <sheetFormatPr baseColWidth="10" defaultColWidth="11.42578125" defaultRowHeight="15" x14ac:dyDescent="0.25"/>
  <cols>
    <col min="1" max="1" width="2.5703125" customWidth="1"/>
    <col min="2" max="2" width="9.28515625" customWidth="1"/>
    <col min="3" max="3" width="13.5703125" customWidth="1"/>
    <col min="4" max="4" width="29.140625" customWidth="1"/>
    <col min="5" max="5" width="22.140625" customWidth="1"/>
    <col min="6" max="6" width="17.42578125" bestFit="1" customWidth="1"/>
    <col min="7" max="7" width="15.140625" customWidth="1"/>
    <col min="8" max="8" width="16.285156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42578125" bestFit="1" customWidth="1"/>
    <col min="18" max="18" width="14.7109375" customWidth="1"/>
    <col min="19" max="19" width="22.140625" customWidth="1"/>
    <col min="20" max="20" width="14.140625" customWidth="1"/>
    <col min="21" max="21" width="14.42578125" customWidth="1"/>
    <col min="22" max="22" width="36.42578125" bestFit="1"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1000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1300000000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997</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58" t="s">
        <v>16</v>
      </c>
      <c r="C7" s="59" t="s">
        <v>17</v>
      </c>
      <c r="D7" s="65" t="s">
        <v>18</v>
      </c>
      <c r="E7" s="66" t="s">
        <v>19</v>
      </c>
      <c r="F7" s="66" t="s">
        <v>20</v>
      </c>
      <c r="G7" s="65" t="s">
        <v>21</v>
      </c>
      <c r="H7" s="58" t="s">
        <v>22</v>
      </c>
      <c r="I7" s="58" t="s">
        <v>71</v>
      </c>
      <c r="J7" s="58" t="s">
        <v>23</v>
      </c>
      <c r="K7" s="58" t="s">
        <v>24</v>
      </c>
      <c r="L7" s="58" t="s">
        <v>25</v>
      </c>
      <c r="M7" s="58" t="s">
        <v>26</v>
      </c>
      <c r="N7" s="59" t="s">
        <v>27</v>
      </c>
      <c r="O7" s="59" t="s">
        <v>28</v>
      </c>
      <c r="P7" s="58" t="s">
        <v>29</v>
      </c>
      <c r="Q7" s="58" t="s">
        <v>30</v>
      </c>
      <c r="R7" s="58" t="s">
        <v>31</v>
      </c>
      <c r="S7" s="58" t="s">
        <v>32</v>
      </c>
      <c r="T7" s="58" t="s">
        <v>33</v>
      </c>
      <c r="U7" s="59" t="s">
        <v>34</v>
      </c>
      <c r="V7" s="58" t="s">
        <v>35</v>
      </c>
      <c r="W7" s="58" t="s">
        <v>69</v>
      </c>
      <c r="X7" s="58" t="s">
        <v>36</v>
      </c>
      <c r="Y7" s="58" t="s">
        <v>37</v>
      </c>
      <c r="Z7" s="64" t="s">
        <v>38</v>
      </c>
      <c r="AA7" s="63" t="s">
        <v>39</v>
      </c>
      <c r="AB7" s="58" t="s">
        <v>40</v>
      </c>
      <c r="AC7" s="58" t="s">
        <v>41</v>
      </c>
      <c r="AD7" s="58" t="s">
        <v>42</v>
      </c>
      <c r="AE7" s="64" t="s">
        <v>43</v>
      </c>
      <c r="AF7" s="63" t="s">
        <v>44</v>
      </c>
      <c r="AG7" s="58" t="s">
        <v>45</v>
      </c>
      <c r="AH7" s="58" t="s">
        <v>46</v>
      </c>
      <c r="AI7" s="64" t="s">
        <v>47</v>
      </c>
      <c r="AJ7" s="58" t="s">
        <v>48</v>
      </c>
      <c r="AK7" s="64" t="s">
        <v>49</v>
      </c>
      <c r="AL7" s="64" t="s">
        <v>50</v>
      </c>
      <c r="AM7" s="63" t="s">
        <v>51</v>
      </c>
      <c r="AN7" s="63" t="s">
        <v>52</v>
      </c>
      <c r="AO7" s="58" t="s">
        <v>78</v>
      </c>
      <c r="AP7" s="58" t="s">
        <v>79</v>
      </c>
      <c r="AQ7" s="58" t="s">
        <v>53</v>
      </c>
      <c r="AR7" s="58" t="s">
        <v>54</v>
      </c>
      <c r="AS7" s="58" t="s">
        <v>55</v>
      </c>
      <c r="AT7" s="62" t="s">
        <v>56</v>
      </c>
      <c r="AU7" s="61" t="s">
        <v>57</v>
      </c>
      <c r="AV7" s="60" t="s">
        <v>58</v>
      </c>
      <c r="AW7" s="58" t="s">
        <v>59</v>
      </c>
      <c r="AX7" s="58" t="s">
        <v>60</v>
      </c>
      <c r="AY7" s="59" t="s">
        <v>61</v>
      </c>
      <c r="AZ7" s="59" t="s">
        <v>62</v>
      </c>
      <c r="BA7" s="59"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9" t="s">
        <v>996</v>
      </c>
      <c r="F8" s="79" t="s">
        <v>995</v>
      </c>
      <c r="G8" s="337">
        <v>0</v>
      </c>
      <c r="H8" s="74" t="s">
        <v>72</v>
      </c>
      <c r="I8" s="72" t="s">
        <v>65</v>
      </c>
      <c r="J8" s="79" t="s">
        <v>994</v>
      </c>
      <c r="K8" s="79">
        <v>19800000</v>
      </c>
      <c r="L8" s="71" t="s">
        <v>67</v>
      </c>
      <c r="M8" s="79" t="s">
        <v>993</v>
      </c>
      <c r="N8" s="79">
        <v>7634777</v>
      </c>
      <c r="O8" s="79">
        <v>244</v>
      </c>
      <c r="P8" s="339">
        <v>45323</v>
      </c>
      <c r="Q8" s="79">
        <v>572500000</v>
      </c>
      <c r="R8" s="340">
        <v>45324</v>
      </c>
      <c r="S8" s="79">
        <v>19800000</v>
      </c>
      <c r="T8" s="74" t="s">
        <v>203</v>
      </c>
      <c r="U8" s="79">
        <v>84458088</v>
      </c>
      <c r="V8" s="79" t="s">
        <v>471</v>
      </c>
      <c r="W8" s="340">
        <v>45324</v>
      </c>
      <c r="X8" s="340">
        <v>45324</v>
      </c>
      <c r="Y8" s="79" t="s">
        <v>74</v>
      </c>
      <c r="Z8" s="340">
        <v>45458</v>
      </c>
      <c r="AA8" s="79">
        <f t="shared" ref="AA8:AA39" si="0">+IF(Y8="1800-01-01",Z8-X8,Z8-Y8)</f>
        <v>134</v>
      </c>
      <c r="AB8" s="73">
        <v>1</v>
      </c>
      <c r="AC8" s="73">
        <v>3950000</v>
      </c>
      <c r="AD8" s="73">
        <v>0</v>
      </c>
      <c r="AE8" s="81" t="s">
        <v>74</v>
      </c>
      <c r="AF8" s="79">
        <f t="shared" ref="AF8:AF39" si="1">+IF(AE8="1800-01-01",0,AE8-Z8)</f>
        <v>0</v>
      </c>
      <c r="AG8" s="73">
        <v>0</v>
      </c>
      <c r="AH8" s="73">
        <v>0</v>
      </c>
      <c r="AI8" s="78" t="s">
        <v>74</v>
      </c>
      <c r="AJ8" s="74">
        <v>0</v>
      </c>
      <c r="AK8" s="78" t="s">
        <v>74</v>
      </c>
      <c r="AL8" s="78" t="s">
        <v>74</v>
      </c>
      <c r="AM8" s="79">
        <f t="shared" ref="AM8:AM39" si="2">+IF(AK8="1800-01-01",0,AL8-AK8)</f>
        <v>0</v>
      </c>
      <c r="AN8" s="79">
        <f>+K8+AC8-AH8</f>
        <v>23750000</v>
      </c>
      <c r="AO8" s="74" t="s">
        <v>66</v>
      </c>
      <c r="AP8" s="73">
        <v>19800000</v>
      </c>
      <c r="AQ8" s="74" t="s">
        <v>203</v>
      </c>
      <c r="AR8" s="73">
        <v>0</v>
      </c>
      <c r="AS8" s="82" t="s">
        <v>74</v>
      </c>
      <c r="AT8" s="136">
        <v>9900000</v>
      </c>
      <c r="AU8" s="122">
        <f t="shared" ref="AU8:AU39" si="3">AN8-AT8</f>
        <v>13850000</v>
      </c>
      <c r="AV8" s="123">
        <f t="shared" ref="AV8:AV39" si="4">+IFERROR(AT8/AN8,"_")</f>
        <v>0.4168421052631579</v>
      </c>
      <c r="AW8" s="82" t="s">
        <v>74</v>
      </c>
      <c r="AX8" s="74" t="s">
        <v>86</v>
      </c>
      <c r="AY8" s="338" t="s">
        <v>992</v>
      </c>
      <c r="AZ8" s="71" t="s">
        <v>66</v>
      </c>
      <c r="BA8" s="71" t="s">
        <v>66</v>
      </c>
    </row>
    <row r="9" spans="1:72" x14ac:dyDescent="0.25">
      <c r="B9" s="85">
        <v>2024</v>
      </c>
      <c r="C9" s="85">
        <v>891780111</v>
      </c>
      <c r="D9" s="86" t="s">
        <v>64</v>
      </c>
      <c r="E9" s="93" t="s">
        <v>991</v>
      </c>
      <c r="F9" s="93" t="s">
        <v>990</v>
      </c>
      <c r="G9" s="341">
        <v>0</v>
      </c>
      <c r="H9" s="88" t="s">
        <v>72</v>
      </c>
      <c r="I9" s="86" t="s">
        <v>65</v>
      </c>
      <c r="J9" s="87" t="s">
        <v>989</v>
      </c>
      <c r="K9" s="93">
        <v>19800000</v>
      </c>
      <c r="L9" s="85" t="s">
        <v>67</v>
      </c>
      <c r="M9" s="87" t="s">
        <v>988</v>
      </c>
      <c r="N9" s="87">
        <v>84459339</v>
      </c>
      <c r="O9" s="93">
        <v>244</v>
      </c>
      <c r="P9" s="342">
        <v>45323</v>
      </c>
      <c r="Q9" s="93">
        <v>572500000</v>
      </c>
      <c r="R9" s="343">
        <v>45324</v>
      </c>
      <c r="S9" s="93">
        <v>19800000</v>
      </c>
      <c r="T9" s="88" t="s">
        <v>203</v>
      </c>
      <c r="U9" s="93">
        <v>84458088</v>
      </c>
      <c r="V9" s="93" t="s">
        <v>471</v>
      </c>
      <c r="W9" s="343">
        <v>45324</v>
      </c>
      <c r="X9" s="343">
        <v>45324</v>
      </c>
      <c r="Y9" s="93" t="s">
        <v>74</v>
      </c>
      <c r="Z9" s="343">
        <v>45458</v>
      </c>
      <c r="AA9" s="93">
        <f t="shared" si="0"/>
        <v>134</v>
      </c>
      <c r="AB9" s="87">
        <v>1</v>
      </c>
      <c r="AC9" s="87">
        <v>3950000</v>
      </c>
      <c r="AD9" s="87">
        <v>0</v>
      </c>
      <c r="AE9" s="95" t="s">
        <v>74</v>
      </c>
      <c r="AF9" s="93">
        <f t="shared" si="1"/>
        <v>0</v>
      </c>
      <c r="AG9" s="87">
        <v>0</v>
      </c>
      <c r="AH9" s="87">
        <v>0</v>
      </c>
      <c r="AI9" s="92" t="s">
        <v>74</v>
      </c>
      <c r="AJ9" s="88">
        <v>0</v>
      </c>
      <c r="AK9" s="92" t="s">
        <v>74</v>
      </c>
      <c r="AL9" s="92" t="s">
        <v>74</v>
      </c>
      <c r="AM9" s="93">
        <f t="shared" si="2"/>
        <v>0</v>
      </c>
      <c r="AN9" s="93">
        <f>+K9+AC9-AH9</f>
        <v>23750000</v>
      </c>
      <c r="AO9" s="88" t="s">
        <v>66</v>
      </c>
      <c r="AP9" s="87">
        <v>19800000</v>
      </c>
      <c r="AQ9" s="88" t="s">
        <v>203</v>
      </c>
      <c r="AR9" s="87">
        <v>0</v>
      </c>
      <c r="AS9" s="96" t="s">
        <v>74</v>
      </c>
      <c r="AT9" s="97">
        <v>9900000</v>
      </c>
      <c r="AU9" s="126">
        <f t="shared" si="3"/>
        <v>13850000</v>
      </c>
      <c r="AV9" s="99">
        <f t="shared" si="4"/>
        <v>0.4168421052631579</v>
      </c>
      <c r="AW9" s="96" t="s">
        <v>74</v>
      </c>
      <c r="AX9" s="88" t="s">
        <v>86</v>
      </c>
      <c r="AY9" s="344" t="s">
        <v>987</v>
      </c>
      <c r="AZ9" s="85" t="s">
        <v>66</v>
      </c>
      <c r="BA9" s="85" t="s">
        <v>66</v>
      </c>
      <c r="BB9" s="12"/>
    </row>
    <row r="10" spans="1:72" x14ac:dyDescent="0.25">
      <c r="B10" s="85">
        <v>2024</v>
      </c>
      <c r="C10" s="85">
        <v>891780111</v>
      </c>
      <c r="D10" s="86" t="s">
        <v>64</v>
      </c>
      <c r="E10" s="87" t="s">
        <v>986</v>
      </c>
      <c r="F10" s="93" t="s">
        <v>985</v>
      </c>
      <c r="G10" s="341">
        <v>0</v>
      </c>
      <c r="H10" s="88" t="s">
        <v>72</v>
      </c>
      <c r="I10" s="86" t="s">
        <v>65</v>
      </c>
      <c r="J10" s="93" t="s">
        <v>984</v>
      </c>
      <c r="K10" s="87">
        <v>16200000</v>
      </c>
      <c r="L10" s="85" t="s">
        <v>67</v>
      </c>
      <c r="M10" s="87" t="s">
        <v>346</v>
      </c>
      <c r="N10" s="87">
        <v>1082845298</v>
      </c>
      <c r="O10" s="87">
        <v>244</v>
      </c>
      <c r="P10" s="345">
        <v>45323</v>
      </c>
      <c r="Q10" s="93">
        <v>572500000</v>
      </c>
      <c r="R10" s="345">
        <v>45328</v>
      </c>
      <c r="S10" s="87">
        <v>16200000</v>
      </c>
      <c r="T10" s="88" t="s">
        <v>203</v>
      </c>
      <c r="U10" s="93">
        <v>84458088</v>
      </c>
      <c r="V10" s="93" t="s">
        <v>471</v>
      </c>
      <c r="W10" s="345">
        <v>45328</v>
      </c>
      <c r="X10" s="345">
        <v>45328</v>
      </c>
      <c r="Y10" s="206" t="s">
        <v>74</v>
      </c>
      <c r="Z10" s="345">
        <v>45458</v>
      </c>
      <c r="AA10" s="93">
        <f t="shared" si="0"/>
        <v>130</v>
      </c>
      <c r="AB10" s="87">
        <v>0</v>
      </c>
      <c r="AC10" s="87">
        <v>0</v>
      </c>
      <c r="AD10" s="87">
        <v>0</v>
      </c>
      <c r="AE10" s="95" t="s">
        <v>74</v>
      </c>
      <c r="AF10" s="93">
        <f t="shared" si="1"/>
        <v>0</v>
      </c>
      <c r="AG10" s="87">
        <v>0</v>
      </c>
      <c r="AH10" s="87">
        <v>0</v>
      </c>
      <c r="AI10" s="92" t="s">
        <v>74</v>
      </c>
      <c r="AJ10" s="88">
        <v>0</v>
      </c>
      <c r="AK10" s="92" t="s">
        <v>74</v>
      </c>
      <c r="AL10" s="92" t="s">
        <v>74</v>
      </c>
      <c r="AM10" s="93">
        <f t="shared" si="2"/>
        <v>0</v>
      </c>
      <c r="AN10" s="93">
        <f>+K10+AC10-AH10</f>
        <v>16200000</v>
      </c>
      <c r="AO10" s="88" t="s">
        <v>66</v>
      </c>
      <c r="AP10" s="87">
        <v>16200000</v>
      </c>
      <c r="AQ10" s="88" t="s">
        <v>203</v>
      </c>
      <c r="AR10" s="87">
        <v>0</v>
      </c>
      <c r="AS10" s="96" t="s">
        <v>74</v>
      </c>
      <c r="AT10" s="97">
        <v>7200000</v>
      </c>
      <c r="AU10" s="126">
        <f t="shared" si="3"/>
        <v>9000000</v>
      </c>
      <c r="AV10" s="99">
        <f t="shared" si="4"/>
        <v>0.44444444444444442</v>
      </c>
      <c r="AW10" s="96" t="s">
        <v>74</v>
      </c>
      <c r="AX10" s="88" t="s">
        <v>86</v>
      </c>
      <c r="AY10" s="344" t="s">
        <v>983</v>
      </c>
      <c r="AZ10" s="85" t="s">
        <v>66</v>
      </c>
      <c r="BA10" s="85" t="s">
        <v>66</v>
      </c>
      <c r="BB10" s="12"/>
    </row>
    <row r="11" spans="1:72" x14ac:dyDescent="0.25">
      <c r="B11" s="85">
        <v>2024</v>
      </c>
      <c r="C11" s="85">
        <v>891780111</v>
      </c>
      <c r="D11" s="86" t="s">
        <v>64</v>
      </c>
      <c r="E11" s="87" t="s">
        <v>982</v>
      </c>
      <c r="F11" s="93" t="s">
        <v>981</v>
      </c>
      <c r="G11" s="341">
        <v>0</v>
      </c>
      <c r="H11" s="88" t="s">
        <v>72</v>
      </c>
      <c r="I11" s="86" t="s">
        <v>65</v>
      </c>
      <c r="J11" s="87" t="s">
        <v>980</v>
      </c>
      <c r="K11" s="87">
        <v>14850000</v>
      </c>
      <c r="L11" s="85" t="s">
        <v>67</v>
      </c>
      <c r="M11" s="93" t="s">
        <v>979</v>
      </c>
      <c r="N11" s="87">
        <v>1083008562</v>
      </c>
      <c r="O11" s="87">
        <v>244</v>
      </c>
      <c r="P11" s="345">
        <v>45323</v>
      </c>
      <c r="Q11" s="93">
        <v>572500000</v>
      </c>
      <c r="R11" s="345">
        <v>45328</v>
      </c>
      <c r="S11" s="87">
        <v>14850000</v>
      </c>
      <c r="T11" s="88" t="s">
        <v>203</v>
      </c>
      <c r="U11" s="93">
        <v>84458088</v>
      </c>
      <c r="V11" s="93" t="s">
        <v>471</v>
      </c>
      <c r="W11" s="345">
        <v>45328</v>
      </c>
      <c r="X11" s="345">
        <v>45328</v>
      </c>
      <c r="Y11" s="206" t="s">
        <v>74</v>
      </c>
      <c r="Z11" s="345">
        <v>45458</v>
      </c>
      <c r="AA11" s="93">
        <f t="shared" si="0"/>
        <v>130</v>
      </c>
      <c r="AB11" s="87">
        <v>0</v>
      </c>
      <c r="AC11" s="87">
        <v>0</v>
      </c>
      <c r="AD11" s="87">
        <v>0</v>
      </c>
      <c r="AE11" s="95" t="s">
        <v>74</v>
      </c>
      <c r="AF11" s="93">
        <f t="shared" si="1"/>
        <v>0</v>
      </c>
      <c r="AG11" s="87">
        <v>0</v>
      </c>
      <c r="AH11" s="87">
        <v>0</v>
      </c>
      <c r="AI11" s="92" t="s">
        <v>74</v>
      </c>
      <c r="AJ11" s="88">
        <v>0</v>
      </c>
      <c r="AK11" s="92" t="s">
        <v>74</v>
      </c>
      <c r="AL11" s="92" t="s">
        <v>74</v>
      </c>
      <c r="AM11" s="93">
        <f t="shared" si="2"/>
        <v>0</v>
      </c>
      <c r="AN11" s="93">
        <f>+K11+AC11-AH11</f>
        <v>14850000</v>
      </c>
      <c r="AO11" s="88" t="s">
        <v>66</v>
      </c>
      <c r="AP11" s="87">
        <v>14850000</v>
      </c>
      <c r="AQ11" s="88" t="s">
        <v>203</v>
      </c>
      <c r="AR11" s="87">
        <v>0</v>
      </c>
      <c r="AS11" s="96" t="s">
        <v>74</v>
      </c>
      <c r="AT11" s="97">
        <v>6600000</v>
      </c>
      <c r="AU11" s="126">
        <f t="shared" si="3"/>
        <v>8250000</v>
      </c>
      <c r="AV11" s="99">
        <f t="shared" si="4"/>
        <v>0.44444444444444442</v>
      </c>
      <c r="AW11" s="96" t="s">
        <v>74</v>
      </c>
      <c r="AX11" s="88" t="s">
        <v>86</v>
      </c>
      <c r="AY11" s="344" t="s">
        <v>978</v>
      </c>
      <c r="AZ11" s="85" t="s">
        <v>66</v>
      </c>
      <c r="BA11" s="85" t="s">
        <v>66</v>
      </c>
    </row>
    <row r="12" spans="1:72" x14ac:dyDescent="0.25">
      <c r="B12" s="85">
        <v>2024</v>
      </c>
      <c r="C12" s="85">
        <v>891780111</v>
      </c>
      <c r="D12" s="86" t="s">
        <v>64</v>
      </c>
      <c r="E12" s="87" t="s">
        <v>977</v>
      </c>
      <c r="F12" s="93" t="s">
        <v>976</v>
      </c>
      <c r="G12" s="341">
        <v>0</v>
      </c>
      <c r="H12" s="88" t="s">
        <v>72</v>
      </c>
      <c r="I12" s="86" t="s">
        <v>65</v>
      </c>
      <c r="J12" s="93" t="s">
        <v>975</v>
      </c>
      <c r="K12" s="87">
        <v>14850000</v>
      </c>
      <c r="L12" s="85" t="s">
        <v>67</v>
      </c>
      <c r="M12" s="87" t="s">
        <v>974</v>
      </c>
      <c r="N12" s="87">
        <v>1082862417</v>
      </c>
      <c r="O12" s="87">
        <v>244</v>
      </c>
      <c r="P12" s="345">
        <v>45323</v>
      </c>
      <c r="Q12" s="93">
        <v>572500000</v>
      </c>
      <c r="R12" s="345">
        <v>45328</v>
      </c>
      <c r="S12" s="87">
        <v>14850000</v>
      </c>
      <c r="T12" s="88" t="s">
        <v>203</v>
      </c>
      <c r="U12" s="93">
        <v>84458088</v>
      </c>
      <c r="V12" s="93" t="s">
        <v>471</v>
      </c>
      <c r="W12" s="345">
        <v>45328</v>
      </c>
      <c r="X12" s="345">
        <v>45328</v>
      </c>
      <c r="Y12" s="206" t="s">
        <v>74</v>
      </c>
      <c r="Z12" s="345">
        <v>45458</v>
      </c>
      <c r="AA12" s="93">
        <f t="shared" si="0"/>
        <v>130</v>
      </c>
      <c r="AB12" s="87">
        <v>0</v>
      </c>
      <c r="AC12" s="87">
        <v>0</v>
      </c>
      <c r="AD12" s="87">
        <v>0</v>
      </c>
      <c r="AE12" s="95" t="s">
        <v>74</v>
      </c>
      <c r="AF12" s="93">
        <f t="shared" si="1"/>
        <v>0</v>
      </c>
      <c r="AG12" s="87">
        <v>0</v>
      </c>
      <c r="AH12" s="87">
        <v>0</v>
      </c>
      <c r="AI12" s="92" t="s">
        <v>74</v>
      </c>
      <c r="AJ12" s="88">
        <v>0</v>
      </c>
      <c r="AK12" s="92" t="s">
        <v>74</v>
      </c>
      <c r="AL12" s="92" t="s">
        <v>74</v>
      </c>
      <c r="AM12" s="93">
        <f t="shared" si="2"/>
        <v>0</v>
      </c>
      <c r="AN12" s="93">
        <f>+K12+AC12-AH12</f>
        <v>14850000</v>
      </c>
      <c r="AO12" s="88" t="s">
        <v>66</v>
      </c>
      <c r="AP12" s="87">
        <v>14850000</v>
      </c>
      <c r="AQ12" s="88" t="s">
        <v>203</v>
      </c>
      <c r="AR12" s="87">
        <v>0</v>
      </c>
      <c r="AS12" s="96" t="s">
        <v>74</v>
      </c>
      <c r="AT12" s="97">
        <v>6600000</v>
      </c>
      <c r="AU12" s="126">
        <f t="shared" si="3"/>
        <v>8250000</v>
      </c>
      <c r="AV12" s="99">
        <f t="shared" si="4"/>
        <v>0.44444444444444442</v>
      </c>
      <c r="AW12" s="96" t="s">
        <v>74</v>
      </c>
      <c r="AX12" s="88" t="s">
        <v>86</v>
      </c>
      <c r="AY12" s="344" t="s">
        <v>973</v>
      </c>
      <c r="AZ12" s="85" t="s">
        <v>66</v>
      </c>
      <c r="BA12" s="85" t="s">
        <v>66</v>
      </c>
    </row>
    <row r="13" spans="1:72" x14ac:dyDescent="0.25">
      <c r="B13" s="85">
        <v>2024</v>
      </c>
      <c r="C13" s="85">
        <v>891780111</v>
      </c>
      <c r="D13" s="86" t="s">
        <v>64</v>
      </c>
      <c r="E13" s="87" t="s">
        <v>972</v>
      </c>
      <c r="F13" s="93" t="s">
        <v>971</v>
      </c>
      <c r="G13" s="341">
        <v>0</v>
      </c>
      <c r="H13" s="88" t="s">
        <v>72</v>
      </c>
      <c r="I13" s="86" t="s">
        <v>65</v>
      </c>
      <c r="J13" s="93" t="s">
        <v>970</v>
      </c>
      <c r="K13" s="87">
        <v>14850000</v>
      </c>
      <c r="L13" s="85" t="s">
        <v>67</v>
      </c>
      <c r="M13" s="87" t="s">
        <v>969</v>
      </c>
      <c r="N13" s="87">
        <v>57444678</v>
      </c>
      <c r="O13" s="87">
        <v>244</v>
      </c>
      <c r="P13" s="345">
        <v>45323</v>
      </c>
      <c r="Q13" s="93">
        <v>572500000</v>
      </c>
      <c r="R13" s="345">
        <v>45330</v>
      </c>
      <c r="S13" s="87">
        <v>14850000</v>
      </c>
      <c r="T13" s="88" t="s">
        <v>203</v>
      </c>
      <c r="U13" s="93">
        <v>57428039</v>
      </c>
      <c r="V13" s="93" t="s">
        <v>968</v>
      </c>
      <c r="W13" s="345">
        <v>45330</v>
      </c>
      <c r="X13" s="345">
        <v>45330</v>
      </c>
      <c r="Y13" s="206" t="s">
        <v>74</v>
      </c>
      <c r="Z13" s="345">
        <v>45458</v>
      </c>
      <c r="AA13" s="93">
        <f t="shared" si="0"/>
        <v>128</v>
      </c>
      <c r="AB13" s="87">
        <v>0</v>
      </c>
      <c r="AC13" s="87">
        <v>0</v>
      </c>
      <c r="AD13" s="87">
        <v>0</v>
      </c>
      <c r="AE13" s="95" t="s">
        <v>74</v>
      </c>
      <c r="AF13" s="93">
        <f t="shared" si="1"/>
        <v>0</v>
      </c>
      <c r="AG13" s="87">
        <v>0</v>
      </c>
      <c r="AH13" s="87">
        <v>0</v>
      </c>
      <c r="AI13" s="92" t="s">
        <v>74</v>
      </c>
      <c r="AJ13" s="88">
        <v>0</v>
      </c>
      <c r="AK13" s="92" t="s">
        <v>74</v>
      </c>
      <c r="AL13" s="92" t="s">
        <v>74</v>
      </c>
      <c r="AM13" s="93">
        <f t="shared" si="2"/>
        <v>0</v>
      </c>
      <c r="AN13" s="93">
        <f>+K13+AC13-AH13</f>
        <v>14850000</v>
      </c>
      <c r="AO13" s="88" t="s">
        <v>66</v>
      </c>
      <c r="AP13" s="87">
        <v>14850000</v>
      </c>
      <c r="AQ13" s="88" t="s">
        <v>203</v>
      </c>
      <c r="AR13" s="87">
        <v>0</v>
      </c>
      <c r="AS13" s="96" t="s">
        <v>74</v>
      </c>
      <c r="AT13" s="97">
        <v>6600000</v>
      </c>
      <c r="AU13" s="126">
        <f t="shared" si="3"/>
        <v>8250000</v>
      </c>
      <c r="AV13" s="99">
        <f t="shared" si="4"/>
        <v>0.44444444444444442</v>
      </c>
      <c r="AW13" s="96" t="s">
        <v>74</v>
      </c>
      <c r="AX13" s="88" t="s">
        <v>86</v>
      </c>
      <c r="AY13" s="344" t="s">
        <v>967</v>
      </c>
      <c r="AZ13" s="85" t="s">
        <v>66</v>
      </c>
      <c r="BA13" s="85" t="s">
        <v>66</v>
      </c>
    </row>
    <row r="14" spans="1:72" x14ac:dyDescent="0.25">
      <c r="B14" s="85">
        <v>2024</v>
      </c>
      <c r="C14" s="85">
        <v>891780111</v>
      </c>
      <c r="D14" s="86" t="s">
        <v>64</v>
      </c>
      <c r="E14" s="87" t="s">
        <v>966</v>
      </c>
      <c r="F14" s="93" t="s">
        <v>965</v>
      </c>
      <c r="G14" s="341">
        <v>0</v>
      </c>
      <c r="H14" s="88" t="s">
        <v>72</v>
      </c>
      <c r="I14" s="86" t="s">
        <v>65</v>
      </c>
      <c r="J14" s="87" t="s">
        <v>964</v>
      </c>
      <c r="K14" s="87">
        <v>16200000</v>
      </c>
      <c r="L14" s="85" t="s">
        <v>67</v>
      </c>
      <c r="M14" s="87" t="s">
        <v>963</v>
      </c>
      <c r="N14" s="87">
        <v>84454708</v>
      </c>
      <c r="O14" s="87">
        <v>244</v>
      </c>
      <c r="P14" s="345">
        <v>45323</v>
      </c>
      <c r="Q14" s="93">
        <v>572500000</v>
      </c>
      <c r="R14" s="345">
        <v>45330</v>
      </c>
      <c r="S14" s="87">
        <v>16200000</v>
      </c>
      <c r="T14" s="88" t="s">
        <v>203</v>
      </c>
      <c r="U14" s="93">
        <v>84458088</v>
      </c>
      <c r="V14" s="93" t="s">
        <v>471</v>
      </c>
      <c r="W14" s="345">
        <v>45330</v>
      </c>
      <c r="X14" s="345">
        <v>45330</v>
      </c>
      <c r="Y14" s="206" t="s">
        <v>74</v>
      </c>
      <c r="Z14" s="345">
        <v>45458</v>
      </c>
      <c r="AA14" s="93">
        <f t="shared" si="0"/>
        <v>128</v>
      </c>
      <c r="AB14" s="87">
        <v>0</v>
      </c>
      <c r="AC14" s="87">
        <v>0</v>
      </c>
      <c r="AD14" s="87">
        <v>0</v>
      </c>
      <c r="AE14" s="95" t="s">
        <v>74</v>
      </c>
      <c r="AF14" s="93">
        <f t="shared" si="1"/>
        <v>0</v>
      </c>
      <c r="AG14" s="87">
        <v>0</v>
      </c>
      <c r="AH14" s="87">
        <v>0</v>
      </c>
      <c r="AI14" s="92" t="s">
        <v>74</v>
      </c>
      <c r="AJ14" s="88">
        <v>0</v>
      </c>
      <c r="AK14" s="92" t="s">
        <v>74</v>
      </c>
      <c r="AL14" s="92" t="s">
        <v>74</v>
      </c>
      <c r="AM14" s="93">
        <f t="shared" si="2"/>
        <v>0</v>
      </c>
      <c r="AN14" s="93">
        <f>+K14+AC14-AH14</f>
        <v>16200000</v>
      </c>
      <c r="AO14" s="88" t="s">
        <v>66</v>
      </c>
      <c r="AP14" s="87">
        <v>16200000</v>
      </c>
      <c r="AQ14" s="88" t="s">
        <v>203</v>
      </c>
      <c r="AR14" s="87">
        <v>0</v>
      </c>
      <c r="AS14" s="96" t="s">
        <v>74</v>
      </c>
      <c r="AT14" s="97">
        <v>3600000</v>
      </c>
      <c r="AU14" s="126">
        <f t="shared" si="3"/>
        <v>12600000</v>
      </c>
      <c r="AV14" s="99">
        <f t="shared" si="4"/>
        <v>0.22222222222222221</v>
      </c>
      <c r="AW14" s="96" t="s">
        <v>74</v>
      </c>
      <c r="AX14" s="88" t="s">
        <v>86</v>
      </c>
      <c r="AY14" s="344" t="s">
        <v>962</v>
      </c>
      <c r="AZ14" s="85" t="s">
        <v>66</v>
      </c>
      <c r="BA14" s="85" t="s">
        <v>66</v>
      </c>
    </row>
    <row r="15" spans="1:72" x14ac:dyDescent="0.25">
      <c r="B15" s="85">
        <v>2024</v>
      </c>
      <c r="C15" s="85">
        <v>891780111</v>
      </c>
      <c r="D15" s="86" t="s">
        <v>64</v>
      </c>
      <c r="E15" s="87" t="s">
        <v>961</v>
      </c>
      <c r="F15" s="87" t="s">
        <v>960</v>
      </c>
      <c r="G15" s="341">
        <v>2020000100116</v>
      </c>
      <c r="H15" s="88" t="s">
        <v>72</v>
      </c>
      <c r="I15" s="86" t="s">
        <v>65</v>
      </c>
      <c r="J15" s="87" t="s">
        <v>959</v>
      </c>
      <c r="K15" s="87">
        <v>29040000</v>
      </c>
      <c r="L15" s="85" t="s">
        <v>67</v>
      </c>
      <c r="M15" s="87" t="s">
        <v>958</v>
      </c>
      <c r="N15" s="87">
        <v>36720072</v>
      </c>
      <c r="O15" s="91" t="s">
        <v>352</v>
      </c>
      <c r="P15" s="345">
        <v>44978</v>
      </c>
      <c r="Q15" s="87">
        <v>252457983</v>
      </c>
      <c r="R15" s="345">
        <v>45324</v>
      </c>
      <c r="S15" s="87">
        <v>29040000</v>
      </c>
      <c r="T15" s="88" t="s">
        <v>203</v>
      </c>
      <c r="U15" s="93">
        <v>7597888</v>
      </c>
      <c r="V15" s="93" t="s">
        <v>957</v>
      </c>
      <c r="W15" s="345">
        <v>45330</v>
      </c>
      <c r="X15" s="345">
        <v>45330</v>
      </c>
      <c r="Y15" s="206" t="s">
        <v>74</v>
      </c>
      <c r="Z15" s="345">
        <v>45516</v>
      </c>
      <c r="AA15" s="93">
        <f t="shared" si="0"/>
        <v>186</v>
      </c>
      <c r="AB15" s="87">
        <v>0</v>
      </c>
      <c r="AC15" s="87">
        <v>0</v>
      </c>
      <c r="AD15" s="87">
        <v>0</v>
      </c>
      <c r="AE15" s="95" t="s">
        <v>74</v>
      </c>
      <c r="AF15" s="93">
        <f t="shared" si="1"/>
        <v>0</v>
      </c>
      <c r="AG15" s="87">
        <v>0</v>
      </c>
      <c r="AH15" s="87">
        <v>0</v>
      </c>
      <c r="AI15" s="92" t="s">
        <v>74</v>
      </c>
      <c r="AJ15" s="88">
        <v>0</v>
      </c>
      <c r="AK15" s="92" t="s">
        <v>74</v>
      </c>
      <c r="AL15" s="92" t="s">
        <v>74</v>
      </c>
      <c r="AM15" s="93">
        <f t="shared" si="2"/>
        <v>0</v>
      </c>
      <c r="AN15" s="93">
        <f>+K15+AC15-AH15</f>
        <v>29040000</v>
      </c>
      <c r="AO15" s="88" t="s">
        <v>85</v>
      </c>
      <c r="AP15" s="87">
        <v>29040000</v>
      </c>
      <c r="AQ15" s="88" t="s">
        <v>203</v>
      </c>
      <c r="AR15" s="87">
        <v>0</v>
      </c>
      <c r="AS15" s="96" t="s">
        <v>74</v>
      </c>
      <c r="AT15" s="97">
        <v>0</v>
      </c>
      <c r="AU15" s="126">
        <f t="shared" si="3"/>
        <v>29040000</v>
      </c>
      <c r="AV15" s="99">
        <f t="shared" si="4"/>
        <v>0</v>
      </c>
      <c r="AW15" s="96" t="s">
        <v>74</v>
      </c>
      <c r="AX15" s="88" t="s">
        <v>86</v>
      </c>
      <c r="AY15" s="346" t="s">
        <v>956</v>
      </c>
      <c r="AZ15" s="85" t="s">
        <v>66</v>
      </c>
      <c r="BA15" s="85" t="s">
        <v>66</v>
      </c>
    </row>
    <row r="16" spans="1:72" x14ac:dyDescent="0.25">
      <c r="B16" s="85">
        <v>2024</v>
      </c>
      <c r="C16" s="85">
        <v>891780111</v>
      </c>
      <c r="D16" s="86" t="s">
        <v>64</v>
      </c>
      <c r="E16" s="87" t="s">
        <v>955</v>
      </c>
      <c r="F16" s="93" t="s">
        <v>954</v>
      </c>
      <c r="G16" s="341">
        <v>0</v>
      </c>
      <c r="H16" s="88" t="s">
        <v>72</v>
      </c>
      <c r="I16" s="86" t="s">
        <v>65</v>
      </c>
      <c r="J16" s="93" t="s">
        <v>953</v>
      </c>
      <c r="K16" s="87">
        <v>11250000</v>
      </c>
      <c r="L16" s="85" t="s">
        <v>67</v>
      </c>
      <c r="M16" s="87" t="s">
        <v>952</v>
      </c>
      <c r="N16" s="87">
        <v>19620951</v>
      </c>
      <c r="O16" s="87">
        <v>244</v>
      </c>
      <c r="P16" s="345">
        <v>45323</v>
      </c>
      <c r="Q16" s="93">
        <v>572500000</v>
      </c>
      <c r="R16" s="345">
        <v>45330</v>
      </c>
      <c r="S16" s="87">
        <v>11250000</v>
      </c>
      <c r="T16" s="88" t="s">
        <v>203</v>
      </c>
      <c r="U16" s="93">
        <v>36669284</v>
      </c>
      <c r="V16" s="93" t="s">
        <v>623</v>
      </c>
      <c r="W16" s="345">
        <v>45330</v>
      </c>
      <c r="X16" s="345">
        <v>45330</v>
      </c>
      <c r="Y16" s="206" t="s">
        <v>74</v>
      </c>
      <c r="Z16" s="345">
        <v>45458</v>
      </c>
      <c r="AA16" s="93">
        <f t="shared" si="0"/>
        <v>128</v>
      </c>
      <c r="AB16" s="87">
        <v>0</v>
      </c>
      <c r="AC16" s="87">
        <v>0</v>
      </c>
      <c r="AD16" s="87">
        <v>0</v>
      </c>
      <c r="AE16" s="95" t="s">
        <v>74</v>
      </c>
      <c r="AF16" s="93">
        <f t="shared" si="1"/>
        <v>0</v>
      </c>
      <c r="AG16" s="87">
        <v>0</v>
      </c>
      <c r="AH16" s="87">
        <v>0</v>
      </c>
      <c r="AI16" s="92" t="s">
        <v>74</v>
      </c>
      <c r="AJ16" s="88">
        <v>0</v>
      </c>
      <c r="AK16" s="92" t="s">
        <v>74</v>
      </c>
      <c r="AL16" s="92" t="s">
        <v>74</v>
      </c>
      <c r="AM16" s="93">
        <f t="shared" si="2"/>
        <v>0</v>
      </c>
      <c r="AN16" s="93">
        <f>+K16+AC16-AH16</f>
        <v>11250000</v>
      </c>
      <c r="AO16" s="88" t="s">
        <v>66</v>
      </c>
      <c r="AP16" s="87">
        <v>11250000</v>
      </c>
      <c r="AQ16" s="88" t="s">
        <v>203</v>
      </c>
      <c r="AR16" s="87">
        <v>0</v>
      </c>
      <c r="AS16" s="96" t="s">
        <v>74</v>
      </c>
      <c r="AT16" s="97">
        <v>4750000</v>
      </c>
      <c r="AU16" s="126">
        <f t="shared" si="3"/>
        <v>6500000</v>
      </c>
      <c r="AV16" s="99">
        <f t="shared" si="4"/>
        <v>0.42222222222222222</v>
      </c>
      <c r="AW16" s="96" t="s">
        <v>74</v>
      </c>
      <c r="AX16" s="88" t="s">
        <v>86</v>
      </c>
      <c r="AY16" s="344" t="s">
        <v>951</v>
      </c>
      <c r="AZ16" s="85" t="s">
        <v>66</v>
      </c>
      <c r="BA16" s="85" t="s">
        <v>66</v>
      </c>
    </row>
    <row r="17" spans="2:53" x14ac:dyDescent="0.25">
      <c r="B17" s="85">
        <v>2024</v>
      </c>
      <c r="C17" s="85">
        <v>891780111</v>
      </c>
      <c r="D17" s="86" t="s">
        <v>64</v>
      </c>
      <c r="E17" s="87" t="s">
        <v>950</v>
      </c>
      <c r="F17" s="87" t="s">
        <v>949</v>
      </c>
      <c r="G17" s="341">
        <v>0</v>
      </c>
      <c r="H17" s="88" t="s">
        <v>72</v>
      </c>
      <c r="I17" s="86" t="s">
        <v>65</v>
      </c>
      <c r="J17" s="93" t="s">
        <v>948</v>
      </c>
      <c r="K17" s="87">
        <v>11250000</v>
      </c>
      <c r="L17" s="85" t="s">
        <v>67</v>
      </c>
      <c r="M17" s="93" t="s">
        <v>947</v>
      </c>
      <c r="N17" s="87">
        <v>57107014</v>
      </c>
      <c r="O17" s="87">
        <v>244</v>
      </c>
      <c r="P17" s="345">
        <v>45323</v>
      </c>
      <c r="Q17" s="93">
        <v>572500000</v>
      </c>
      <c r="R17" s="345">
        <v>45330</v>
      </c>
      <c r="S17" s="87">
        <v>11250000</v>
      </c>
      <c r="T17" s="88" t="s">
        <v>203</v>
      </c>
      <c r="U17" s="93">
        <v>36669284</v>
      </c>
      <c r="V17" s="93" t="s">
        <v>623</v>
      </c>
      <c r="W17" s="345">
        <v>45330</v>
      </c>
      <c r="X17" s="345">
        <v>45330</v>
      </c>
      <c r="Y17" s="206" t="s">
        <v>74</v>
      </c>
      <c r="Z17" s="345">
        <v>45458</v>
      </c>
      <c r="AA17" s="93">
        <f t="shared" si="0"/>
        <v>128</v>
      </c>
      <c r="AB17" s="87">
        <v>0</v>
      </c>
      <c r="AC17" s="87">
        <v>0</v>
      </c>
      <c r="AD17" s="87">
        <v>0</v>
      </c>
      <c r="AE17" s="95" t="s">
        <v>74</v>
      </c>
      <c r="AF17" s="93">
        <f t="shared" si="1"/>
        <v>0</v>
      </c>
      <c r="AG17" s="87">
        <v>0</v>
      </c>
      <c r="AH17" s="87">
        <v>0</v>
      </c>
      <c r="AI17" s="92" t="s">
        <v>74</v>
      </c>
      <c r="AJ17" s="88">
        <v>0</v>
      </c>
      <c r="AK17" s="92" t="s">
        <v>74</v>
      </c>
      <c r="AL17" s="92" t="s">
        <v>74</v>
      </c>
      <c r="AM17" s="93">
        <f t="shared" si="2"/>
        <v>0</v>
      </c>
      <c r="AN17" s="93">
        <f>+K17+AC17-AH17</f>
        <v>11250000</v>
      </c>
      <c r="AO17" s="88" t="s">
        <v>66</v>
      </c>
      <c r="AP17" s="87">
        <v>11250000</v>
      </c>
      <c r="AQ17" s="88" t="s">
        <v>203</v>
      </c>
      <c r="AR17" s="87">
        <v>0</v>
      </c>
      <c r="AS17" s="96" t="s">
        <v>74</v>
      </c>
      <c r="AT17" s="97">
        <v>4750000</v>
      </c>
      <c r="AU17" s="126">
        <f t="shared" si="3"/>
        <v>6500000</v>
      </c>
      <c r="AV17" s="99">
        <f t="shared" si="4"/>
        <v>0.42222222222222222</v>
      </c>
      <c r="AW17" s="96" t="s">
        <v>74</v>
      </c>
      <c r="AX17" s="88" t="s">
        <v>86</v>
      </c>
      <c r="AY17" s="344" t="s">
        <v>946</v>
      </c>
      <c r="AZ17" s="85" t="s">
        <v>66</v>
      </c>
      <c r="BA17" s="85" t="s">
        <v>66</v>
      </c>
    </row>
    <row r="18" spans="2:53" x14ac:dyDescent="0.25">
      <c r="B18" s="85">
        <v>2024</v>
      </c>
      <c r="C18" s="85">
        <v>891780111</v>
      </c>
      <c r="D18" s="86" t="s">
        <v>64</v>
      </c>
      <c r="E18" s="87" t="s">
        <v>945</v>
      </c>
      <c r="F18" s="87" t="s">
        <v>944</v>
      </c>
      <c r="G18" s="341">
        <v>0</v>
      </c>
      <c r="H18" s="88" t="s">
        <v>72</v>
      </c>
      <c r="I18" s="86" t="s">
        <v>65</v>
      </c>
      <c r="J18" s="93" t="s">
        <v>943</v>
      </c>
      <c r="K18" s="87">
        <v>16200000</v>
      </c>
      <c r="L18" s="85" t="s">
        <v>67</v>
      </c>
      <c r="M18" s="87" t="s">
        <v>942</v>
      </c>
      <c r="N18" s="87">
        <v>1140877757</v>
      </c>
      <c r="O18" s="87">
        <v>244</v>
      </c>
      <c r="P18" s="345">
        <v>45323</v>
      </c>
      <c r="Q18" s="93">
        <v>572500000</v>
      </c>
      <c r="R18" s="345">
        <v>45330</v>
      </c>
      <c r="S18" s="87">
        <v>16200000</v>
      </c>
      <c r="T18" s="88" t="s">
        <v>203</v>
      </c>
      <c r="U18" s="93">
        <v>84458088</v>
      </c>
      <c r="V18" s="93" t="s">
        <v>471</v>
      </c>
      <c r="W18" s="345">
        <v>45330</v>
      </c>
      <c r="X18" s="345">
        <v>45330</v>
      </c>
      <c r="Y18" s="206" t="s">
        <v>74</v>
      </c>
      <c r="Z18" s="345">
        <v>45458</v>
      </c>
      <c r="AA18" s="93">
        <f t="shared" si="0"/>
        <v>128</v>
      </c>
      <c r="AB18" s="87">
        <v>0</v>
      </c>
      <c r="AC18" s="87">
        <v>0</v>
      </c>
      <c r="AD18" s="87">
        <v>0</v>
      </c>
      <c r="AE18" s="95" t="s">
        <v>74</v>
      </c>
      <c r="AF18" s="93">
        <f t="shared" si="1"/>
        <v>0</v>
      </c>
      <c r="AG18" s="87">
        <v>0</v>
      </c>
      <c r="AH18" s="87">
        <v>0</v>
      </c>
      <c r="AI18" s="92" t="s">
        <v>74</v>
      </c>
      <c r="AJ18" s="88">
        <v>0</v>
      </c>
      <c r="AK18" s="92" t="s">
        <v>74</v>
      </c>
      <c r="AL18" s="92" t="s">
        <v>74</v>
      </c>
      <c r="AM18" s="93">
        <f t="shared" si="2"/>
        <v>0</v>
      </c>
      <c r="AN18" s="93">
        <f>+K18+AC18-AH18</f>
        <v>16200000</v>
      </c>
      <c r="AO18" s="88" t="s">
        <v>66</v>
      </c>
      <c r="AP18" s="87">
        <v>16200000</v>
      </c>
      <c r="AQ18" s="88" t="s">
        <v>203</v>
      </c>
      <c r="AR18" s="87">
        <v>0</v>
      </c>
      <c r="AS18" s="96" t="s">
        <v>74</v>
      </c>
      <c r="AT18" s="97">
        <v>7200000</v>
      </c>
      <c r="AU18" s="126">
        <f t="shared" si="3"/>
        <v>9000000</v>
      </c>
      <c r="AV18" s="99">
        <f t="shared" si="4"/>
        <v>0.44444444444444442</v>
      </c>
      <c r="AW18" s="96" t="s">
        <v>74</v>
      </c>
      <c r="AX18" s="88" t="s">
        <v>86</v>
      </c>
      <c r="AY18" s="344" t="s">
        <v>941</v>
      </c>
      <c r="AZ18" s="85" t="s">
        <v>66</v>
      </c>
      <c r="BA18" s="85" t="s">
        <v>66</v>
      </c>
    </row>
    <row r="19" spans="2:53" x14ac:dyDescent="0.25">
      <c r="B19" s="85">
        <v>2024</v>
      </c>
      <c r="C19" s="85">
        <v>891780111</v>
      </c>
      <c r="D19" s="86" t="s">
        <v>64</v>
      </c>
      <c r="E19" s="87" t="s">
        <v>940</v>
      </c>
      <c r="F19" s="87" t="s">
        <v>939</v>
      </c>
      <c r="G19" s="341">
        <v>0</v>
      </c>
      <c r="H19" s="88" t="s">
        <v>72</v>
      </c>
      <c r="I19" s="86" t="s">
        <v>65</v>
      </c>
      <c r="J19" s="93" t="s">
        <v>938</v>
      </c>
      <c r="K19" s="87">
        <v>14850000</v>
      </c>
      <c r="L19" s="85" t="s">
        <v>67</v>
      </c>
      <c r="M19" s="87" t="s">
        <v>937</v>
      </c>
      <c r="N19" s="87">
        <v>1082897369</v>
      </c>
      <c r="O19" s="87">
        <v>244</v>
      </c>
      <c r="P19" s="345">
        <v>45323</v>
      </c>
      <c r="Q19" s="93">
        <v>572500000</v>
      </c>
      <c r="R19" s="345">
        <v>45330</v>
      </c>
      <c r="S19" s="87">
        <v>14850000</v>
      </c>
      <c r="T19" s="88" t="s">
        <v>203</v>
      </c>
      <c r="U19" s="93">
        <v>36669284</v>
      </c>
      <c r="V19" s="93" t="s">
        <v>623</v>
      </c>
      <c r="W19" s="345">
        <v>45330</v>
      </c>
      <c r="X19" s="345">
        <v>45330</v>
      </c>
      <c r="Y19" s="206" t="s">
        <v>74</v>
      </c>
      <c r="Z19" s="345">
        <v>45458</v>
      </c>
      <c r="AA19" s="93">
        <f t="shared" si="0"/>
        <v>128</v>
      </c>
      <c r="AB19" s="87">
        <v>0</v>
      </c>
      <c r="AC19" s="87">
        <v>0</v>
      </c>
      <c r="AD19" s="87">
        <v>0</v>
      </c>
      <c r="AE19" s="95" t="s">
        <v>74</v>
      </c>
      <c r="AF19" s="93">
        <f t="shared" si="1"/>
        <v>0</v>
      </c>
      <c r="AG19" s="87">
        <v>0</v>
      </c>
      <c r="AH19" s="87">
        <v>0</v>
      </c>
      <c r="AI19" s="92" t="s">
        <v>74</v>
      </c>
      <c r="AJ19" s="88">
        <v>0</v>
      </c>
      <c r="AK19" s="92" t="s">
        <v>74</v>
      </c>
      <c r="AL19" s="92" t="s">
        <v>74</v>
      </c>
      <c r="AM19" s="93">
        <f t="shared" si="2"/>
        <v>0</v>
      </c>
      <c r="AN19" s="93">
        <f>+K19+AC19-AH19</f>
        <v>14850000</v>
      </c>
      <c r="AO19" s="88" t="s">
        <v>66</v>
      </c>
      <c r="AP19" s="87">
        <v>14850000</v>
      </c>
      <c r="AQ19" s="88" t="s">
        <v>203</v>
      </c>
      <c r="AR19" s="87">
        <v>0</v>
      </c>
      <c r="AS19" s="96" t="s">
        <v>74</v>
      </c>
      <c r="AT19" s="97">
        <v>6600000</v>
      </c>
      <c r="AU19" s="126">
        <f t="shared" si="3"/>
        <v>8250000</v>
      </c>
      <c r="AV19" s="99">
        <f t="shared" si="4"/>
        <v>0.44444444444444442</v>
      </c>
      <c r="AW19" s="96" t="s">
        <v>74</v>
      </c>
      <c r="AX19" s="88" t="s">
        <v>86</v>
      </c>
      <c r="AY19" s="344" t="s">
        <v>936</v>
      </c>
      <c r="AZ19" s="85" t="s">
        <v>66</v>
      </c>
      <c r="BA19" s="85" t="s">
        <v>66</v>
      </c>
    </row>
    <row r="20" spans="2:53" x14ac:dyDescent="0.25">
      <c r="B20" s="85">
        <v>2024</v>
      </c>
      <c r="C20" s="85">
        <v>891780111</v>
      </c>
      <c r="D20" s="86" t="s">
        <v>64</v>
      </c>
      <c r="E20" s="87" t="s">
        <v>935</v>
      </c>
      <c r="F20" s="87" t="s">
        <v>934</v>
      </c>
      <c r="G20" s="341">
        <v>0</v>
      </c>
      <c r="H20" s="88" t="s">
        <v>72</v>
      </c>
      <c r="I20" s="86" t="s">
        <v>65</v>
      </c>
      <c r="J20" s="87" t="s">
        <v>933</v>
      </c>
      <c r="K20" s="87">
        <v>38000000</v>
      </c>
      <c r="L20" s="85" t="s">
        <v>67</v>
      </c>
      <c r="M20" s="87" t="s">
        <v>932</v>
      </c>
      <c r="N20" s="87">
        <v>36722139</v>
      </c>
      <c r="O20" s="87">
        <v>214</v>
      </c>
      <c r="P20" s="345">
        <v>45322</v>
      </c>
      <c r="Q20" s="87">
        <v>172700000</v>
      </c>
      <c r="R20" s="345">
        <v>45330</v>
      </c>
      <c r="S20" s="87">
        <v>38000000</v>
      </c>
      <c r="T20" s="88" t="s">
        <v>203</v>
      </c>
      <c r="U20" s="93">
        <v>16078654</v>
      </c>
      <c r="V20" s="93" t="s">
        <v>300</v>
      </c>
      <c r="W20" s="345">
        <v>45330</v>
      </c>
      <c r="X20" s="345">
        <v>45330</v>
      </c>
      <c r="Y20" s="206" t="s">
        <v>74</v>
      </c>
      <c r="Z20" s="345">
        <v>45621</v>
      </c>
      <c r="AA20" s="93">
        <f t="shared" si="0"/>
        <v>291</v>
      </c>
      <c r="AB20" s="87">
        <v>0</v>
      </c>
      <c r="AC20" s="87">
        <v>0</v>
      </c>
      <c r="AD20" s="87">
        <v>0</v>
      </c>
      <c r="AE20" s="95" t="s">
        <v>74</v>
      </c>
      <c r="AF20" s="93">
        <f t="shared" si="1"/>
        <v>0</v>
      </c>
      <c r="AG20" s="87">
        <v>0</v>
      </c>
      <c r="AH20" s="87">
        <v>0</v>
      </c>
      <c r="AI20" s="92" t="s">
        <v>74</v>
      </c>
      <c r="AJ20" s="88">
        <v>0</v>
      </c>
      <c r="AK20" s="92" t="s">
        <v>74</v>
      </c>
      <c r="AL20" s="92" t="s">
        <v>74</v>
      </c>
      <c r="AM20" s="93">
        <f t="shared" si="2"/>
        <v>0</v>
      </c>
      <c r="AN20" s="93">
        <f>+K20+AC20-AH20</f>
        <v>38000000</v>
      </c>
      <c r="AO20" s="88" t="s">
        <v>85</v>
      </c>
      <c r="AP20" s="87">
        <v>38000000</v>
      </c>
      <c r="AQ20" s="88" t="s">
        <v>203</v>
      </c>
      <c r="AR20" s="87">
        <v>0</v>
      </c>
      <c r="AS20" s="96" t="s">
        <v>74</v>
      </c>
      <c r="AT20" s="97">
        <v>3800000</v>
      </c>
      <c r="AU20" s="126">
        <f t="shared" si="3"/>
        <v>34200000</v>
      </c>
      <c r="AV20" s="99">
        <f t="shared" si="4"/>
        <v>0.1</v>
      </c>
      <c r="AW20" s="96" t="s">
        <v>74</v>
      </c>
      <c r="AX20" s="88" t="s">
        <v>86</v>
      </c>
      <c r="AY20" s="344" t="s">
        <v>931</v>
      </c>
      <c r="AZ20" s="85" t="s">
        <v>66</v>
      </c>
      <c r="BA20" s="85" t="s">
        <v>66</v>
      </c>
    </row>
    <row r="21" spans="2:53" x14ac:dyDescent="0.25">
      <c r="B21" s="85">
        <v>2024</v>
      </c>
      <c r="C21" s="85">
        <v>891780111</v>
      </c>
      <c r="D21" s="86" t="s">
        <v>64</v>
      </c>
      <c r="E21" s="87" t="s">
        <v>930</v>
      </c>
      <c r="F21" s="87" t="s">
        <v>929</v>
      </c>
      <c r="G21" s="341">
        <v>0</v>
      </c>
      <c r="H21" s="88" t="s">
        <v>72</v>
      </c>
      <c r="I21" s="86" t="s">
        <v>65</v>
      </c>
      <c r="J21" s="87" t="s">
        <v>928</v>
      </c>
      <c r="K21" s="87">
        <v>14850000</v>
      </c>
      <c r="L21" s="85" t="s">
        <v>67</v>
      </c>
      <c r="M21" s="93" t="s">
        <v>927</v>
      </c>
      <c r="N21" s="87">
        <v>1082941227</v>
      </c>
      <c r="O21" s="87">
        <v>244</v>
      </c>
      <c r="P21" s="345">
        <v>45323</v>
      </c>
      <c r="Q21" s="93">
        <v>572500000</v>
      </c>
      <c r="R21" s="345">
        <v>45330</v>
      </c>
      <c r="S21" s="87">
        <v>14850000</v>
      </c>
      <c r="T21" s="88" t="s">
        <v>203</v>
      </c>
      <c r="U21" s="93">
        <v>84458088</v>
      </c>
      <c r="V21" s="93" t="s">
        <v>471</v>
      </c>
      <c r="W21" s="345">
        <v>45330</v>
      </c>
      <c r="X21" s="345">
        <v>45330</v>
      </c>
      <c r="Y21" s="206" t="s">
        <v>74</v>
      </c>
      <c r="Z21" s="345">
        <v>45458</v>
      </c>
      <c r="AA21" s="93">
        <f t="shared" si="0"/>
        <v>128</v>
      </c>
      <c r="AB21" s="87">
        <v>0</v>
      </c>
      <c r="AC21" s="87">
        <v>0</v>
      </c>
      <c r="AD21" s="87">
        <v>0</v>
      </c>
      <c r="AE21" s="95" t="s">
        <v>74</v>
      </c>
      <c r="AF21" s="93">
        <f t="shared" si="1"/>
        <v>0</v>
      </c>
      <c r="AG21" s="87">
        <v>0</v>
      </c>
      <c r="AH21" s="87">
        <v>0</v>
      </c>
      <c r="AI21" s="92" t="s">
        <v>74</v>
      </c>
      <c r="AJ21" s="88">
        <v>0</v>
      </c>
      <c r="AK21" s="92" t="s">
        <v>74</v>
      </c>
      <c r="AL21" s="92" t="s">
        <v>74</v>
      </c>
      <c r="AM21" s="93">
        <f t="shared" si="2"/>
        <v>0</v>
      </c>
      <c r="AN21" s="93">
        <f>+K21+AC21-AH21</f>
        <v>14850000</v>
      </c>
      <c r="AO21" s="88" t="s">
        <v>66</v>
      </c>
      <c r="AP21" s="87">
        <v>14850000</v>
      </c>
      <c r="AQ21" s="88" t="s">
        <v>203</v>
      </c>
      <c r="AR21" s="87">
        <v>0</v>
      </c>
      <c r="AS21" s="96" t="s">
        <v>74</v>
      </c>
      <c r="AT21" s="97">
        <v>6600000</v>
      </c>
      <c r="AU21" s="126">
        <f t="shared" si="3"/>
        <v>8250000</v>
      </c>
      <c r="AV21" s="99">
        <f t="shared" si="4"/>
        <v>0.44444444444444442</v>
      </c>
      <c r="AW21" s="96" t="s">
        <v>74</v>
      </c>
      <c r="AX21" s="88" t="s">
        <v>86</v>
      </c>
      <c r="AY21" s="344" t="s">
        <v>926</v>
      </c>
      <c r="AZ21" s="85" t="s">
        <v>66</v>
      </c>
      <c r="BA21" s="85" t="s">
        <v>66</v>
      </c>
    </row>
    <row r="22" spans="2:53" x14ac:dyDescent="0.25">
      <c r="B22" s="85">
        <v>2024</v>
      </c>
      <c r="C22" s="85">
        <v>891780111</v>
      </c>
      <c r="D22" s="86" t="s">
        <v>64</v>
      </c>
      <c r="E22" s="87" t="s">
        <v>925</v>
      </c>
      <c r="F22" s="87" t="s">
        <v>924</v>
      </c>
      <c r="G22" s="341">
        <v>0</v>
      </c>
      <c r="H22" s="88" t="s">
        <v>72</v>
      </c>
      <c r="I22" s="86" t="s">
        <v>65</v>
      </c>
      <c r="J22" s="93" t="s">
        <v>923</v>
      </c>
      <c r="K22" s="87">
        <v>18000000</v>
      </c>
      <c r="L22" s="85" t="s">
        <v>67</v>
      </c>
      <c r="M22" s="87" t="s">
        <v>922</v>
      </c>
      <c r="N22" s="87">
        <v>1082999611</v>
      </c>
      <c r="O22" s="87">
        <v>244</v>
      </c>
      <c r="P22" s="345">
        <v>45323</v>
      </c>
      <c r="Q22" s="93">
        <v>572500000</v>
      </c>
      <c r="R22" s="345">
        <v>45331</v>
      </c>
      <c r="S22" s="87">
        <v>18000000</v>
      </c>
      <c r="T22" s="88" t="s">
        <v>203</v>
      </c>
      <c r="U22" s="93">
        <v>84458088</v>
      </c>
      <c r="V22" s="93" t="s">
        <v>471</v>
      </c>
      <c r="W22" s="345">
        <v>45331</v>
      </c>
      <c r="X22" s="345">
        <v>45331</v>
      </c>
      <c r="Y22" s="206" t="s">
        <v>74</v>
      </c>
      <c r="Z22" s="345">
        <v>45458</v>
      </c>
      <c r="AA22" s="93">
        <f t="shared" si="0"/>
        <v>127</v>
      </c>
      <c r="AB22" s="87">
        <v>0</v>
      </c>
      <c r="AC22" s="87">
        <v>0</v>
      </c>
      <c r="AD22" s="87">
        <v>0</v>
      </c>
      <c r="AE22" s="95" t="s">
        <v>74</v>
      </c>
      <c r="AF22" s="93">
        <f t="shared" si="1"/>
        <v>0</v>
      </c>
      <c r="AG22" s="87">
        <v>0</v>
      </c>
      <c r="AH22" s="87">
        <v>0</v>
      </c>
      <c r="AI22" s="92" t="s">
        <v>74</v>
      </c>
      <c r="AJ22" s="88">
        <v>0</v>
      </c>
      <c r="AK22" s="92" t="s">
        <v>74</v>
      </c>
      <c r="AL22" s="92" t="s">
        <v>74</v>
      </c>
      <c r="AM22" s="93">
        <f t="shared" si="2"/>
        <v>0</v>
      </c>
      <c r="AN22" s="93">
        <f>+K22+AC22-AH22</f>
        <v>18000000</v>
      </c>
      <c r="AO22" s="88" t="s">
        <v>66</v>
      </c>
      <c r="AP22" s="87">
        <v>18000000</v>
      </c>
      <c r="AQ22" s="88" t="s">
        <v>203</v>
      </c>
      <c r="AR22" s="87">
        <v>0</v>
      </c>
      <c r="AS22" s="96" t="s">
        <v>74</v>
      </c>
      <c r="AT22" s="97">
        <v>8000000</v>
      </c>
      <c r="AU22" s="126">
        <f t="shared" si="3"/>
        <v>10000000</v>
      </c>
      <c r="AV22" s="99">
        <f t="shared" si="4"/>
        <v>0.44444444444444442</v>
      </c>
      <c r="AW22" s="96" t="s">
        <v>74</v>
      </c>
      <c r="AX22" s="88" t="s">
        <v>86</v>
      </c>
      <c r="AY22" s="344" t="s">
        <v>921</v>
      </c>
      <c r="AZ22" s="85" t="s">
        <v>66</v>
      </c>
      <c r="BA22" s="85" t="s">
        <v>66</v>
      </c>
    </row>
    <row r="23" spans="2:53" x14ac:dyDescent="0.25">
      <c r="B23" s="85">
        <v>2024</v>
      </c>
      <c r="C23" s="85">
        <v>891780111</v>
      </c>
      <c r="D23" s="86" t="s">
        <v>64</v>
      </c>
      <c r="E23" s="87" t="s">
        <v>920</v>
      </c>
      <c r="F23" s="87" t="s">
        <v>919</v>
      </c>
      <c r="G23" s="341">
        <v>0</v>
      </c>
      <c r="H23" s="88" t="s">
        <v>72</v>
      </c>
      <c r="I23" s="86" t="s">
        <v>65</v>
      </c>
      <c r="J23" s="87" t="s">
        <v>918</v>
      </c>
      <c r="K23" s="87">
        <v>18000000</v>
      </c>
      <c r="L23" s="85" t="s">
        <v>67</v>
      </c>
      <c r="M23" s="87" t="s">
        <v>917</v>
      </c>
      <c r="N23" s="87">
        <v>1082886770</v>
      </c>
      <c r="O23" s="87">
        <v>244</v>
      </c>
      <c r="P23" s="345">
        <v>45323</v>
      </c>
      <c r="Q23" s="93">
        <v>572500000</v>
      </c>
      <c r="R23" s="345">
        <v>45331</v>
      </c>
      <c r="S23" s="87">
        <v>18000000</v>
      </c>
      <c r="T23" s="88" t="s">
        <v>203</v>
      </c>
      <c r="U23" s="93">
        <v>84458088</v>
      </c>
      <c r="V23" s="93" t="s">
        <v>471</v>
      </c>
      <c r="W23" s="345">
        <v>45331</v>
      </c>
      <c r="X23" s="345">
        <v>45331</v>
      </c>
      <c r="Y23" s="206" t="s">
        <v>74</v>
      </c>
      <c r="Z23" s="345">
        <v>45458</v>
      </c>
      <c r="AA23" s="93">
        <f t="shared" si="0"/>
        <v>127</v>
      </c>
      <c r="AB23" s="87">
        <v>0</v>
      </c>
      <c r="AC23" s="87">
        <v>0</v>
      </c>
      <c r="AD23" s="87">
        <v>0</v>
      </c>
      <c r="AE23" s="95" t="s">
        <v>74</v>
      </c>
      <c r="AF23" s="93">
        <f t="shared" si="1"/>
        <v>0</v>
      </c>
      <c r="AG23" s="87">
        <v>0</v>
      </c>
      <c r="AH23" s="87">
        <v>0</v>
      </c>
      <c r="AI23" s="92" t="s">
        <v>74</v>
      </c>
      <c r="AJ23" s="88">
        <v>0</v>
      </c>
      <c r="AK23" s="92" t="s">
        <v>74</v>
      </c>
      <c r="AL23" s="92" t="s">
        <v>74</v>
      </c>
      <c r="AM23" s="93">
        <f t="shared" si="2"/>
        <v>0</v>
      </c>
      <c r="AN23" s="93">
        <f>+K23+AC23-AH23</f>
        <v>18000000</v>
      </c>
      <c r="AO23" s="88" t="s">
        <v>66</v>
      </c>
      <c r="AP23" s="87">
        <v>18000000</v>
      </c>
      <c r="AQ23" s="88" t="s">
        <v>203</v>
      </c>
      <c r="AR23" s="87">
        <v>0</v>
      </c>
      <c r="AS23" s="96" t="s">
        <v>74</v>
      </c>
      <c r="AT23" s="97">
        <v>8000000</v>
      </c>
      <c r="AU23" s="126">
        <f t="shared" si="3"/>
        <v>10000000</v>
      </c>
      <c r="AV23" s="99">
        <f t="shared" si="4"/>
        <v>0.44444444444444442</v>
      </c>
      <c r="AW23" s="96" t="s">
        <v>74</v>
      </c>
      <c r="AX23" s="88" t="s">
        <v>86</v>
      </c>
      <c r="AY23" s="344" t="s">
        <v>916</v>
      </c>
      <c r="AZ23" s="85" t="s">
        <v>66</v>
      </c>
      <c r="BA23" s="85" t="s">
        <v>66</v>
      </c>
    </row>
    <row r="24" spans="2:53" x14ac:dyDescent="0.25">
      <c r="B24" s="85">
        <v>2024</v>
      </c>
      <c r="C24" s="85">
        <v>891780111</v>
      </c>
      <c r="D24" s="86" t="s">
        <v>64</v>
      </c>
      <c r="E24" s="87" t="s">
        <v>915</v>
      </c>
      <c r="F24" s="87" t="s">
        <v>914</v>
      </c>
      <c r="G24" s="341">
        <v>0</v>
      </c>
      <c r="H24" s="88" t="s">
        <v>72</v>
      </c>
      <c r="I24" s="86" t="s">
        <v>65</v>
      </c>
      <c r="J24" s="87" t="s">
        <v>913</v>
      </c>
      <c r="K24" s="87">
        <v>13500000</v>
      </c>
      <c r="L24" s="85" t="s">
        <v>67</v>
      </c>
      <c r="M24" s="93" t="s">
        <v>912</v>
      </c>
      <c r="N24" s="87">
        <v>1082372495</v>
      </c>
      <c r="O24" s="87">
        <v>244</v>
      </c>
      <c r="P24" s="345">
        <v>45323</v>
      </c>
      <c r="Q24" s="93">
        <v>572500000</v>
      </c>
      <c r="R24" s="345">
        <v>45331</v>
      </c>
      <c r="S24" s="87">
        <v>13500000</v>
      </c>
      <c r="T24" s="88" t="s">
        <v>203</v>
      </c>
      <c r="U24" s="93">
        <v>84458088</v>
      </c>
      <c r="V24" s="93" t="s">
        <v>471</v>
      </c>
      <c r="W24" s="345">
        <v>45331</v>
      </c>
      <c r="X24" s="345">
        <v>45331</v>
      </c>
      <c r="Y24" s="206" t="s">
        <v>74</v>
      </c>
      <c r="Z24" s="345">
        <v>45458</v>
      </c>
      <c r="AA24" s="93">
        <f t="shared" si="0"/>
        <v>127</v>
      </c>
      <c r="AB24" s="87">
        <v>0</v>
      </c>
      <c r="AC24" s="87">
        <v>0</v>
      </c>
      <c r="AD24" s="87">
        <v>0</v>
      </c>
      <c r="AE24" s="95" t="s">
        <v>74</v>
      </c>
      <c r="AF24" s="93">
        <f t="shared" si="1"/>
        <v>0</v>
      </c>
      <c r="AG24" s="87">
        <v>0</v>
      </c>
      <c r="AH24" s="87">
        <v>0</v>
      </c>
      <c r="AI24" s="92" t="s">
        <v>74</v>
      </c>
      <c r="AJ24" s="88">
        <v>0</v>
      </c>
      <c r="AK24" s="92" t="s">
        <v>74</v>
      </c>
      <c r="AL24" s="92" t="s">
        <v>74</v>
      </c>
      <c r="AM24" s="93">
        <f t="shared" si="2"/>
        <v>0</v>
      </c>
      <c r="AN24" s="93">
        <f>+K24+AC24-AH24</f>
        <v>13500000</v>
      </c>
      <c r="AO24" s="88" t="s">
        <v>66</v>
      </c>
      <c r="AP24" s="87">
        <v>13500000</v>
      </c>
      <c r="AQ24" s="88" t="s">
        <v>203</v>
      </c>
      <c r="AR24" s="87">
        <v>0</v>
      </c>
      <c r="AS24" s="96" t="s">
        <v>74</v>
      </c>
      <c r="AT24" s="97">
        <v>6000000</v>
      </c>
      <c r="AU24" s="126">
        <f t="shared" si="3"/>
        <v>7500000</v>
      </c>
      <c r="AV24" s="99">
        <f t="shared" si="4"/>
        <v>0.44444444444444442</v>
      </c>
      <c r="AW24" s="96" t="s">
        <v>74</v>
      </c>
      <c r="AX24" s="88" t="s">
        <v>86</v>
      </c>
      <c r="AY24" s="344" t="s">
        <v>911</v>
      </c>
      <c r="AZ24" s="85" t="s">
        <v>66</v>
      </c>
      <c r="BA24" s="85" t="s">
        <v>66</v>
      </c>
    </row>
    <row r="25" spans="2:53" x14ac:dyDescent="0.25">
      <c r="B25" s="85">
        <v>2024</v>
      </c>
      <c r="C25" s="85">
        <v>891780111</v>
      </c>
      <c r="D25" s="86" t="s">
        <v>64</v>
      </c>
      <c r="E25" s="87" t="s">
        <v>910</v>
      </c>
      <c r="F25" s="87" t="s">
        <v>909</v>
      </c>
      <c r="G25" s="341">
        <v>0</v>
      </c>
      <c r="H25" s="88" t="s">
        <v>72</v>
      </c>
      <c r="I25" s="86" t="s">
        <v>65</v>
      </c>
      <c r="J25" s="93" t="s">
        <v>908</v>
      </c>
      <c r="K25" s="87">
        <v>11250000</v>
      </c>
      <c r="L25" s="85" t="s">
        <v>67</v>
      </c>
      <c r="M25" s="93" t="s">
        <v>907</v>
      </c>
      <c r="N25" s="87">
        <v>1079938053</v>
      </c>
      <c r="O25" s="87">
        <v>244</v>
      </c>
      <c r="P25" s="345">
        <v>45323</v>
      </c>
      <c r="Q25" s="93">
        <v>572500000</v>
      </c>
      <c r="R25" s="345">
        <v>45331</v>
      </c>
      <c r="S25" s="87">
        <v>11250000</v>
      </c>
      <c r="T25" s="88" t="s">
        <v>203</v>
      </c>
      <c r="U25" s="93">
        <v>84458088</v>
      </c>
      <c r="V25" s="93" t="s">
        <v>471</v>
      </c>
      <c r="W25" s="345">
        <v>45331</v>
      </c>
      <c r="X25" s="345">
        <v>45331</v>
      </c>
      <c r="Y25" s="206" t="s">
        <v>74</v>
      </c>
      <c r="Z25" s="345">
        <v>45458</v>
      </c>
      <c r="AA25" s="93">
        <f t="shared" si="0"/>
        <v>127</v>
      </c>
      <c r="AB25" s="87">
        <v>0</v>
      </c>
      <c r="AC25" s="87">
        <v>0</v>
      </c>
      <c r="AD25" s="87">
        <v>0</v>
      </c>
      <c r="AE25" s="95" t="s">
        <v>74</v>
      </c>
      <c r="AF25" s="93">
        <f t="shared" si="1"/>
        <v>0</v>
      </c>
      <c r="AG25" s="87">
        <v>0</v>
      </c>
      <c r="AH25" s="87">
        <v>0</v>
      </c>
      <c r="AI25" s="92" t="s">
        <v>74</v>
      </c>
      <c r="AJ25" s="88">
        <v>0</v>
      </c>
      <c r="AK25" s="92" t="s">
        <v>74</v>
      </c>
      <c r="AL25" s="92" t="s">
        <v>74</v>
      </c>
      <c r="AM25" s="93">
        <f t="shared" si="2"/>
        <v>0</v>
      </c>
      <c r="AN25" s="93">
        <f>+K25+AC25-AH25</f>
        <v>11250000</v>
      </c>
      <c r="AO25" s="88" t="s">
        <v>66</v>
      </c>
      <c r="AP25" s="87">
        <v>11250000</v>
      </c>
      <c r="AQ25" s="88" t="s">
        <v>203</v>
      </c>
      <c r="AR25" s="87">
        <v>0</v>
      </c>
      <c r="AS25" s="96" t="s">
        <v>74</v>
      </c>
      <c r="AT25" s="97">
        <v>5000000</v>
      </c>
      <c r="AU25" s="126">
        <f t="shared" si="3"/>
        <v>6250000</v>
      </c>
      <c r="AV25" s="99">
        <f t="shared" si="4"/>
        <v>0.44444444444444442</v>
      </c>
      <c r="AW25" s="96" t="s">
        <v>74</v>
      </c>
      <c r="AX25" s="88" t="s">
        <v>86</v>
      </c>
      <c r="AY25" s="344" t="s">
        <v>906</v>
      </c>
      <c r="AZ25" s="85" t="s">
        <v>66</v>
      </c>
      <c r="BA25" s="85" t="s">
        <v>66</v>
      </c>
    </row>
    <row r="26" spans="2:53" x14ac:dyDescent="0.25">
      <c r="B26" s="85">
        <v>2024</v>
      </c>
      <c r="C26" s="85">
        <v>891780111</v>
      </c>
      <c r="D26" s="86" t="s">
        <v>64</v>
      </c>
      <c r="E26" s="87" t="s">
        <v>905</v>
      </c>
      <c r="F26" s="87" t="s">
        <v>904</v>
      </c>
      <c r="G26" s="341">
        <v>0</v>
      </c>
      <c r="H26" s="88" t="s">
        <v>72</v>
      </c>
      <c r="I26" s="86" t="s">
        <v>154</v>
      </c>
      <c r="J26" s="87" t="s">
        <v>903</v>
      </c>
      <c r="K26" s="87">
        <v>34000000</v>
      </c>
      <c r="L26" s="85" t="s">
        <v>67</v>
      </c>
      <c r="M26" s="87" t="s">
        <v>902</v>
      </c>
      <c r="N26" s="87">
        <v>57299411</v>
      </c>
      <c r="O26" s="87">
        <v>214</v>
      </c>
      <c r="P26" s="345">
        <v>45322</v>
      </c>
      <c r="Q26" s="87">
        <v>172700000</v>
      </c>
      <c r="R26" s="345">
        <v>45331</v>
      </c>
      <c r="S26" s="87">
        <v>34000000</v>
      </c>
      <c r="T26" s="88" t="s">
        <v>203</v>
      </c>
      <c r="U26" s="93">
        <v>16078654</v>
      </c>
      <c r="V26" s="93" t="s">
        <v>300</v>
      </c>
      <c r="W26" s="345">
        <v>45331</v>
      </c>
      <c r="X26" s="345">
        <v>45331</v>
      </c>
      <c r="Y26" s="206" t="s">
        <v>74</v>
      </c>
      <c r="Z26" s="345">
        <v>45621</v>
      </c>
      <c r="AA26" s="93">
        <f t="shared" si="0"/>
        <v>290</v>
      </c>
      <c r="AB26" s="87">
        <v>0</v>
      </c>
      <c r="AC26" s="87">
        <v>0</v>
      </c>
      <c r="AD26" s="87">
        <v>0</v>
      </c>
      <c r="AE26" s="95" t="s">
        <v>74</v>
      </c>
      <c r="AF26" s="93">
        <f t="shared" si="1"/>
        <v>0</v>
      </c>
      <c r="AG26" s="87">
        <v>0</v>
      </c>
      <c r="AH26" s="87">
        <v>0</v>
      </c>
      <c r="AI26" s="92" t="s">
        <v>74</v>
      </c>
      <c r="AJ26" s="88">
        <v>0</v>
      </c>
      <c r="AK26" s="92" t="s">
        <v>74</v>
      </c>
      <c r="AL26" s="92" t="s">
        <v>74</v>
      </c>
      <c r="AM26" s="93">
        <f t="shared" si="2"/>
        <v>0</v>
      </c>
      <c r="AN26" s="93">
        <f>+K26+AC26-AH26</f>
        <v>34000000</v>
      </c>
      <c r="AO26" s="88" t="s">
        <v>85</v>
      </c>
      <c r="AP26" s="87">
        <v>34000000</v>
      </c>
      <c r="AQ26" s="88" t="s">
        <v>203</v>
      </c>
      <c r="AR26" s="87">
        <v>0</v>
      </c>
      <c r="AS26" s="96" t="s">
        <v>74</v>
      </c>
      <c r="AT26" s="97">
        <v>3400000</v>
      </c>
      <c r="AU26" s="126">
        <f t="shared" si="3"/>
        <v>30600000</v>
      </c>
      <c r="AV26" s="99">
        <f t="shared" si="4"/>
        <v>0.1</v>
      </c>
      <c r="AW26" s="96" t="s">
        <v>74</v>
      </c>
      <c r="AX26" s="88" t="s">
        <v>86</v>
      </c>
      <c r="AY26" s="344" t="s">
        <v>901</v>
      </c>
      <c r="AZ26" s="85" t="s">
        <v>66</v>
      </c>
      <c r="BA26" s="85" t="s">
        <v>66</v>
      </c>
    </row>
    <row r="27" spans="2:53" x14ac:dyDescent="0.25">
      <c r="B27" s="85">
        <v>2024</v>
      </c>
      <c r="C27" s="85">
        <v>891780111</v>
      </c>
      <c r="D27" s="86" t="s">
        <v>64</v>
      </c>
      <c r="E27" s="87" t="s">
        <v>900</v>
      </c>
      <c r="F27" s="87" t="s">
        <v>899</v>
      </c>
      <c r="G27" s="341">
        <v>0</v>
      </c>
      <c r="H27" s="88" t="s">
        <v>72</v>
      </c>
      <c r="I27" s="86" t="s">
        <v>154</v>
      </c>
      <c r="J27" s="87" t="s">
        <v>898</v>
      </c>
      <c r="K27" s="87">
        <v>40000000</v>
      </c>
      <c r="L27" s="85" t="s">
        <v>67</v>
      </c>
      <c r="M27" s="87" t="s">
        <v>897</v>
      </c>
      <c r="N27" s="87">
        <v>1082936785</v>
      </c>
      <c r="O27" s="87">
        <v>214</v>
      </c>
      <c r="P27" s="345">
        <v>45322</v>
      </c>
      <c r="Q27" s="87">
        <v>172700000</v>
      </c>
      <c r="R27" s="345">
        <v>45331</v>
      </c>
      <c r="S27" s="87">
        <v>40000000</v>
      </c>
      <c r="T27" s="88" t="s">
        <v>203</v>
      </c>
      <c r="U27" s="93">
        <v>16078654</v>
      </c>
      <c r="V27" s="93" t="s">
        <v>300</v>
      </c>
      <c r="W27" s="345">
        <v>45331</v>
      </c>
      <c r="X27" s="345">
        <v>45331</v>
      </c>
      <c r="Y27" s="206" t="s">
        <v>74</v>
      </c>
      <c r="Z27" s="345">
        <v>45621</v>
      </c>
      <c r="AA27" s="93">
        <f t="shared" si="0"/>
        <v>290</v>
      </c>
      <c r="AB27" s="87">
        <v>0</v>
      </c>
      <c r="AC27" s="87">
        <v>0</v>
      </c>
      <c r="AD27" s="87">
        <v>0</v>
      </c>
      <c r="AE27" s="95" t="s">
        <v>74</v>
      </c>
      <c r="AF27" s="93">
        <f t="shared" si="1"/>
        <v>0</v>
      </c>
      <c r="AG27" s="87">
        <v>0</v>
      </c>
      <c r="AH27" s="87">
        <v>0</v>
      </c>
      <c r="AI27" s="92" t="s">
        <v>74</v>
      </c>
      <c r="AJ27" s="88">
        <v>0</v>
      </c>
      <c r="AK27" s="92" t="s">
        <v>74</v>
      </c>
      <c r="AL27" s="92" t="s">
        <v>74</v>
      </c>
      <c r="AM27" s="93">
        <f t="shared" si="2"/>
        <v>0</v>
      </c>
      <c r="AN27" s="93">
        <f>+K27+AC27-AH27</f>
        <v>40000000</v>
      </c>
      <c r="AO27" s="88" t="s">
        <v>85</v>
      </c>
      <c r="AP27" s="87">
        <v>40000000</v>
      </c>
      <c r="AQ27" s="88" t="s">
        <v>203</v>
      </c>
      <c r="AR27" s="87">
        <v>0</v>
      </c>
      <c r="AS27" s="96" t="s">
        <v>74</v>
      </c>
      <c r="AT27" s="97">
        <v>4000000</v>
      </c>
      <c r="AU27" s="126">
        <f t="shared" si="3"/>
        <v>36000000</v>
      </c>
      <c r="AV27" s="99">
        <f t="shared" si="4"/>
        <v>0.1</v>
      </c>
      <c r="AW27" s="96" t="s">
        <v>74</v>
      </c>
      <c r="AX27" s="88" t="s">
        <v>86</v>
      </c>
      <c r="AY27" s="346" t="s">
        <v>896</v>
      </c>
      <c r="AZ27" s="85" t="s">
        <v>66</v>
      </c>
      <c r="BA27" s="85" t="s">
        <v>66</v>
      </c>
    </row>
    <row r="28" spans="2:53" x14ac:dyDescent="0.25">
      <c r="B28" s="85">
        <v>2024</v>
      </c>
      <c r="C28" s="85">
        <v>891780111</v>
      </c>
      <c r="D28" s="86" t="s">
        <v>64</v>
      </c>
      <c r="E28" s="87" t="s">
        <v>895</v>
      </c>
      <c r="F28" s="87" t="s">
        <v>894</v>
      </c>
      <c r="G28" s="341">
        <v>0</v>
      </c>
      <c r="H28" s="88" t="s">
        <v>72</v>
      </c>
      <c r="I28" s="86" t="s">
        <v>154</v>
      </c>
      <c r="J28" s="87" t="s">
        <v>893</v>
      </c>
      <c r="K28" s="87">
        <v>15000000</v>
      </c>
      <c r="L28" s="85" t="s">
        <v>67</v>
      </c>
      <c r="M28" s="87" t="s">
        <v>892</v>
      </c>
      <c r="N28" s="87">
        <v>1004373834</v>
      </c>
      <c r="O28" s="87">
        <v>215</v>
      </c>
      <c r="P28" s="345">
        <v>45322</v>
      </c>
      <c r="Q28" s="87">
        <v>15000000</v>
      </c>
      <c r="R28" s="345">
        <v>45331</v>
      </c>
      <c r="S28" s="87">
        <v>15000000</v>
      </c>
      <c r="T28" s="88" t="s">
        <v>203</v>
      </c>
      <c r="U28" s="93">
        <v>16078654</v>
      </c>
      <c r="V28" s="93" t="s">
        <v>300</v>
      </c>
      <c r="W28" s="345">
        <v>45331</v>
      </c>
      <c r="X28" s="345">
        <v>45331</v>
      </c>
      <c r="Y28" s="206" t="s">
        <v>74</v>
      </c>
      <c r="Z28" s="345">
        <v>45550</v>
      </c>
      <c r="AA28" s="93">
        <f t="shared" si="0"/>
        <v>219</v>
      </c>
      <c r="AB28" s="87">
        <v>0</v>
      </c>
      <c r="AC28" s="87">
        <v>0</v>
      </c>
      <c r="AD28" s="87">
        <v>0</v>
      </c>
      <c r="AE28" s="95" t="s">
        <v>74</v>
      </c>
      <c r="AF28" s="93">
        <f t="shared" si="1"/>
        <v>0</v>
      </c>
      <c r="AG28" s="87">
        <v>0</v>
      </c>
      <c r="AH28" s="87">
        <v>0</v>
      </c>
      <c r="AI28" s="92" t="s">
        <v>74</v>
      </c>
      <c r="AJ28" s="88">
        <v>0</v>
      </c>
      <c r="AK28" s="92" t="s">
        <v>74</v>
      </c>
      <c r="AL28" s="92" t="s">
        <v>74</v>
      </c>
      <c r="AM28" s="93">
        <f t="shared" si="2"/>
        <v>0</v>
      </c>
      <c r="AN28" s="93">
        <f>+K28+AC28-AH28</f>
        <v>15000000</v>
      </c>
      <c r="AO28" s="88" t="s">
        <v>85</v>
      </c>
      <c r="AP28" s="87">
        <v>15000000</v>
      </c>
      <c r="AQ28" s="88" t="s">
        <v>203</v>
      </c>
      <c r="AR28" s="87">
        <v>0</v>
      </c>
      <c r="AS28" s="96" t="s">
        <v>74</v>
      </c>
      <c r="AT28" s="97">
        <v>2000000</v>
      </c>
      <c r="AU28" s="126">
        <f t="shared" si="3"/>
        <v>13000000</v>
      </c>
      <c r="AV28" s="99">
        <f t="shared" si="4"/>
        <v>0.13333333333333333</v>
      </c>
      <c r="AW28" s="96" t="s">
        <v>74</v>
      </c>
      <c r="AX28" s="88" t="s">
        <v>86</v>
      </c>
      <c r="AY28" s="346" t="s">
        <v>891</v>
      </c>
      <c r="AZ28" s="85" t="s">
        <v>66</v>
      </c>
      <c r="BA28" s="85" t="s">
        <v>66</v>
      </c>
    </row>
    <row r="29" spans="2:53" x14ac:dyDescent="0.25">
      <c r="B29" s="85">
        <v>2024</v>
      </c>
      <c r="C29" s="85">
        <v>891780111</v>
      </c>
      <c r="D29" s="86" t="s">
        <v>64</v>
      </c>
      <c r="E29" s="87" t="s">
        <v>890</v>
      </c>
      <c r="F29" s="87" t="s">
        <v>889</v>
      </c>
      <c r="G29" s="341">
        <v>0</v>
      </c>
      <c r="H29" s="88" t="s">
        <v>72</v>
      </c>
      <c r="I29" s="86" t="s">
        <v>65</v>
      </c>
      <c r="J29" s="87" t="s">
        <v>888</v>
      </c>
      <c r="K29" s="87">
        <v>11400000</v>
      </c>
      <c r="L29" s="85" t="s">
        <v>67</v>
      </c>
      <c r="M29" s="87" t="s">
        <v>887</v>
      </c>
      <c r="N29" s="87">
        <v>1082951210</v>
      </c>
      <c r="O29" s="87">
        <v>292</v>
      </c>
      <c r="P29" s="345">
        <v>45328</v>
      </c>
      <c r="Q29" s="87">
        <v>43800000</v>
      </c>
      <c r="R29" s="345">
        <v>45336</v>
      </c>
      <c r="S29" s="87">
        <v>11400000</v>
      </c>
      <c r="T29" s="88" t="s">
        <v>203</v>
      </c>
      <c r="U29" s="93">
        <v>12564670</v>
      </c>
      <c r="V29" s="93" t="s">
        <v>339</v>
      </c>
      <c r="W29" s="345">
        <v>45335</v>
      </c>
      <c r="X29" s="345">
        <v>45336</v>
      </c>
      <c r="Y29" s="206" t="s">
        <v>74</v>
      </c>
      <c r="Z29" s="345">
        <v>45370</v>
      </c>
      <c r="AA29" s="93">
        <f t="shared" si="0"/>
        <v>34</v>
      </c>
      <c r="AB29" s="87">
        <v>0</v>
      </c>
      <c r="AC29" s="87">
        <v>0</v>
      </c>
      <c r="AD29" s="87">
        <v>0</v>
      </c>
      <c r="AE29" s="95" t="s">
        <v>74</v>
      </c>
      <c r="AF29" s="93">
        <f t="shared" si="1"/>
        <v>0</v>
      </c>
      <c r="AG29" s="87">
        <v>0</v>
      </c>
      <c r="AH29" s="87">
        <v>0</v>
      </c>
      <c r="AI29" s="92" t="s">
        <v>74</v>
      </c>
      <c r="AJ29" s="88">
        <v>0</v>
      </c>
      <c r="AK29" s="92" t="s">
        <v>74</v>
      </c>
      <c r="AL29" s="92" t="s">
        <v>74</v>
      </c>
      <c r="AM29" s="93">
        <f t="shared" si="2"/>
        <v>0</v>
      </c>
      <c r="AN29" s="93">
        <f>+K29+AC29-AH29</f>
        <v>11400000</v>
      </c>
      <c r="AO29" s="88" t="s">
        <v>85</v>
      </c>
      <c r="AP29" s="87">
        <v>11400000</v>
      </c>
      <c r="AQ29" s="88" t="s">
        <v>203</v>
      </c>
      <c r="AR29" s="87">
        <v>0</v>
      </c>
      <c r="AS29" s="96" t="s">
        <v>74</v>
      </c>
      <c r="AT29" s="97">
        <v>9120000</v>
      </c>
      <c r="AU29" s="126">
        <f t="shared" si="3"/>
        <v>2280000</v>
      </c>
      <c r="AV29" s="99">
        <f t="shared" si="4"/>
        <v>0.8</v>
      </c>
      <c r="AW29" s="96" t="s">
        <v>74</v>
      </c>
      <c r="AX29" s="88" t="s">
        <v>86</v>
      </c>
      <c r="AY29" s="124" t="s">
        <v>886</v>
      </c>
      <c r="AZ29" s="85" t="s">
        <v>66</v>
      </c>
      <c r="BA29" s="85" t="s">
        <v>66</v>
      </c>
    </row>
    <row r="30" spans="2:53" x14ac:dyDescent="0.25">
      <c r="B30" s="85">
        <v>2024</v>
      </c>
      <c r="C30" s="85">
        <v>891780111</v>
      </c>
      <c r="D30" s="86" t="s">
        <v>64</v>
      </c>
      <c r="E30" s="87" t="s">
        <v>885</v>
      </c>
      <c r="F30" s="87" t="s">
        <v>884</v>
      </c>
      <c r="G30" s="341">
        <v>0</v>
      </c>
      <c r="H30" s="88" t="s">
        <v>72</v>
      </c>
      <c r="I30" s="86" t="s">
        <v>154</v>
      </c>
      <c r="J30" s="87" t="s">
        <v>883</v>
      </c>
      <c r="K30" s="87">
        <v>9450000</v>
      </c>
      <c r="L30" s="85" t="s">
        <v>67</v>
      </c>
      <c r="M30" s="87" t="s">
        <v>882</v>
      </c>
      <c r="N30" s="87">
        <v>1081831477</v>
      </c>
      <c r="O30" s="87">
        <v>244</v>
      </c>
      <c r="P30" s="345">
        <v>45323</v>
      </c>
      <c r="Q30" s="93">
        <v>572500000</v>
      </c>
      <c r="R30" s="345">
        <v>45335</v>
      </c>
      <c r="S30" s="87">
        <v>9450000</v>
      </c>
      <c r="T30" s="88" t="s">
        <v>203</v>
      </c>
      <c r="U30" s="93">
        <v>84458088</v>
      </c>
      <c r="V30" s="93" t="s">
        <v>471</v>
      </c>
      <c r="W30" s="345">
        <v>45335</v>
      </c>
      <c r="X30" s="345">
        <v>45335</v>
      </c>
      <c r="Y30" s="206" t="s">
        <v>74</v>
      </c>
      <c r="Z30" s="345">
        <v>45458</v>
      </c>
      <c r="AA30" s="93">
        <f t="shared" si="0"/>
        <v>123</v>
      </c>
      <c r="AB30" s="87">
        <v>0</v>
      </c>
      <c r="AC30" s="87">
        <v>0</v>
      </c>
      <c r="AD30" s="87">
        <v>0</v>
      </c>
      <c r="AE30" s="95" t="s">
        <v>74</v>
      </c>
      <c r="AF30" s="93">
        <f t="shared" si="1"/>
        <v>0</v>
      </c>
      <c r="AG30" s="87">
        <v>0</v>
      </c>
      <c r="AH30" s="87">
        <v>0</v>
      </c>
      <c r="AI30" s="92" t="s">
        <v>74</v>
      </c>
      <c r="AJ30" s="88">
        <v>0</v>
      </c>
      <c r="AK30" s="92" t="s">
        <v>74</v>
      </c>
      <c r="AL30" s="92" t="s">
        <v>74</v>
      </c>
      <c r="AM30" s="93">
        <f t="shared" si="2"/>
        <v>0</v>
      </c>
      <c r="AN30" s="93">
        <f>+K30+AC30-AH30</f>
        <v>9450000</v>
      </c>
      <c r="AO30" s="88" t="s">
        <v>66</v>
      </c>
      <c r="AP30" s="87">
        <v>9450000</v>
      </c>
      <c r="AQ30" s="88" t="s">
        <v>203</v>
      </c>
      <c r="AR30" s="87">
        <v>0</v>
      </c>
      <c r="AS30" s="96" t="s">
        <v>74</v>
      </c>
      <c r="AT30" s="97">
        <v>4725000</v>
      </c>
      <c r="AU30" s="126">
        <f t="shared" si="3"/>
        <v>4725000</v>
      </c>
      <c r="AV30" s="99">
        <f t="shared" si="4"/>
        <v>0.5</v>
      </c>
      <c r="AW30" s="96" t="s">
        <v>74</v>
      </c>
      <c r="AX30" s="88" t="s">
        <v>86</v>
      </c>
      <c r="AY30" s="346" t="s">
        <v>881</v>
      </c>
      <c r="AZ30" s="85" t="s">
        <v>66</v>
      </c>
      <c r="BA30" s="85" t="s">
        <v>66</v>
      </c>
    </row>
    <row r="31" spans="2:53" x14ac:dyDescent="0.25">
      <c r="B31" s="85">
        <v>2024</v>
      </c>
      <c r="C31" s="85">
        <v>891780111</v>
      </c>
      <c r="D31" s="86" t="s">
        <v>64</v>
      </c>
      <c r="E31" s="87" t="s">
        <v>880</v>
      </c>
      <c r="F31" s="87" t="s">
        <v>879</v>
      </c>
      <c r="G31" s="341">
        <v>0</v>
      </c>
      <c r="H31" s="88" t="s">
        <v>72</v>
      </c>
      <c r="I31" s="86" t="s">
        <v>65</v>
      </c>
      <c r="J31" s="87" t="s">
        <v>878</v>
      </c>
      <c r="K31" s="87">
        <v>9450000</v>
      </c>
      <c r="L31" s="85" t="s">
        <v>67</v>
      </c>
      <c r="M31" s="87" t="s">
        <v>877</v>
      </c>
      <c r="N31" s="87">
        <v>1082410514</v>
      </c>
      <c r="O31" s="87">
        <v>244</v>
      </c>
      <c r="P31" s="345">
        <v>45323</v>
      </c>
      <c r="Q31" s="93">
        <v>572500000</v>
      </c>
      <c r="R31" s="345">
        <v>45335</v>
      </c>
      <c r="S31" s="87">
        <v>9450000</v>
      </c>
      <c r="T31" s="88" t="s">
        <v>203</v>
      </c>
      <c r="U31" s="93">
        <v>84458088</v>
      </c>
      <c r="V31" s="93" t="s">
        <v>471</v>
      </c>
      <c r="W31" s="345">
        <v>45335</v>
      </c>
      <c r="X31" s="345">
        <v>45335</v>
      </c>
      <c r="Y31" s="206" t="s">
        <v>74</v>
      </c>
      <c r="Z31" s="345">
        <v>45458</v>
      </c>
      <c r="AA31" s="93">
        <f t="shared" si="0"/>
        <v>123</v>
      </c>
      <c r="AB31" s="87">
        <v>0</v>
      </c>
      <c r="AC31" s="87">
        <v>0</v>
      </c>
      <c r="AD31" s="87">
        <v>0</v>
      </c>
      <c r="AE31" s="95" t="s">
        <v>74</v>
      </c>
      <c r="AF31" s="93">
        <f t="shared" si="1"/>
        <v>0</v>
      </c>
      <c r="AG31" s="87">
        <v>0</v>
      </c>
      <c r="AH31" s="87">
        <v>0</v>
      </c>
      <c r="AI31" s="92" t="s">
        <v>74</v>
      </c>
      <c r="AJ31" s="88">
        <v>0</v>
      </c>
      <c r="AK31" s="92" t="s">
        <v>74</v>
      </c>
      <c r="AL31" s="92" t="s">
        <v>74</v>
      </c>
      <c r="AM31" s="93">
        <f t="shared" si="2"/>
        <v>0</v>
      </c>
      <c r="AN31" s="93">
        <f>+K31+AC31-AH31</f>
        <v>9450000</v>
      </c>
      <c r="AO31" s="88" t="s">
        <v>66</v>
      </c>
      <c r="AP31" s="87">
        <v>9450000</v>
      </c>
      <c r="AQ31" s="88" t="s">
        <v>203</v>
      </c>
      <c r="AR31" s="87">
        <v>0</v>
      </c>
      <c r="AS31" s="96" t="s">
        <v>74</v>
      </c>
      <c r="AT31" s="97">
        <v>4725000</v>
      </c>
      <c r="AU31" s="126">
        <f t="shared" si="3"/>
        <v>4725000</v>
      </c>
      <c r="AV31" s="99">
        <f t="shared" si="4"/>
        <v>0.5</v>
      </c>
      <c r="AW31" s="96" t="s">
        <v>74</v>
      </c>
      <c r="AX31" s="88" t="s">
        <v>86</v>
      </c>
      <c r="AY31" s="124" t="s">
        <v>876</v>
      </c>
      <c r="AZ31" s="85" t="s">
        <v>66</v>
      </c>
      <c r="BA31" s="85" t="s">
        <v>66</v>
      </c>
    </row>
    <row r="32" spans="2:53" x14ac:dyDescent="0.25">
      <c r="B32" s="85">
        <v>2024</v>
      </c>
      <c r="C32" s="85">
        <v>891780111</v>
      </c>
      <c r="D32" s="86" t="s">
        <v>64</v>
      </c>
      <c r="E32" s="87" t="s">
        <v>875</v>
      </c>
      <c r="F32" s="87" t="s">
        <v>874</v>
      </c>
      <c r="G32" s="341">
        <v>0</v>
      </c>
      <c r="H32" s="88" t="s">
        <v>72</v>
      </c>
      <c r="I32" s="87" t="s">
        <v>154</v>
      </c>
      <c r="J32" s="87" t="s">
        <v>873</v>
      </c>
      <c r="K32" s="87">
        <v>11400000</v>
      </c>
      <c r="L32" s="85" t="s">
        <v>67</v>
      </c>
      <c r="M32" s="87" t="s">
        <v>404</v>
      </c>
      <c r="N32" s="87">
        <v>85470058</v>
      </c>
      <c r="O32" s="87">
        <v>292</v>
      </c>
      <c r="P32" s="345">
        <v>45328</v>
      </c>
      <c r="Q32" s="87">
        <v>43800000</v>
      </c>
      <c r="R32" s="345">
        <v>45337</v>
      </c>
      <c r="S32" s="87">
        <v>11400000</v>
      </c>
      <c r="T32" s="88" t="s">
        <v>203</v>
      </c>
      <c r="U32" s="93">
        <v>12564670</v>
      </c>
      <c r="V32" s="93" t="s">
        <v>339</v>
      </c>
      <c r="W32" s="345">
        <v>45336</v>
      </c>
      <c r="X32" s="345">
        <v>45337</v>
      </c>
      <c r="Y32" s="206" t="s">
        <v>74</v>
      </c>
      <c r="Z32" s="345">
        <v>45370</v>
      </c>
      <c r="AA32" s="93">
        <f t="shared" si="0"/>
        <v>33</v>
      </c>
      <c r="AB32" s="87">
        <v>0</v>
      </c>
      <c r="AC32" s="87">
        <v>0</v>
      </c>
      <c r="AD32" s="87">
        <v>0</v>
      </c>
      <c r="AE32" s="95" t="s">
        <v>74</v>
      </c>
      <c r="AF32" s="93">
        <f t="shared" si="1"/>
        <v>0</v>
      </c>
      <c r="AG32" s="87">
        <v>0</v>
      </c>
      <c r="AH32" s="87">
        <v>0</v>
      </c>
      <c r="AI32" s="92" t="s">
        <v>74</v>
      </c>
      <c r="AJ32" s="88">
        <v>0</v>
      </c>
      <c r="AK32" s="92" t="s">
        <v>74</v>
      </c>
      <c r="AL32" s="92" t="s">
        <v>74</v>
      </c>
      <c r="AM32" s="93">
        <f t="shared" si="2"/>
        <v>0</v>
      </c>
      <c r="AN32" s="93">
        <f>+K32+AC32-AH32</f>
        <v>11400000</v>
      </c>
      <c r="AO32" s="88" t="s">
        <v>85</v>
      </c>
      <c r="AP32" s="87">
        <v>11400000</v>
      </c>
      <c r="AQ32" s="88" t="s">
        <v>203</v>
      </c>
      <c r="AR32" s="87">
        <v>0</v>
      </c>
      <c r="AS32" s="96" t="s">
        <v>74</v>
      </c>
      <c r="AT32" s="97">
        <v>5700000</v>
      </c>
      <c r="AU32" s="126">
        <f t="shared" si="3"/>
        <v>5700000</v>
      </c>
      <c r="AV32" s="99">
        <f t="shared" si="4"/>
        <v>0.5</v>
      </c>
      <c r="AW32" s="96" t="s">
        <v>74</v>
      </c>
      <c r="AX32" s="88" t="s">
        <v>86</v>
      </c>
      <c r="AY32" s="124" t="s">
        <v>872</v>
      </c>
      <c r="AZ32" s="85" t="s">
        <v>66</v>
      </c>
      <c r="BA32" s="85" t="s">
        <v>66</v>
      </c>
    </row>
    <row r="33" spans="2:53" x14ac:dyDescent="0.25">
      <c r="B33" s="85">
        <v>2024</v>
      </c>
      <c r="C33" s="85">
        <v>891780111</v>
      </c>
      <c r="D33" s="86" t="s">
        <v>64</v>
      </c>
      <c r="E33" s="87" t="s">
        <v>871</v>
      </c>
      <c r="F33" s="87" t="s">
        <v>870</v>
      </c>
      <c r="G33" s="341">
        <v>0</v>
      </c>
      <c r="H33" s="88" t="s">
        <v>72</v>
      </c>
      <c r="I33" s="87" t="s">
        <v>65</v>
      </c>
      <c r="J33" s="87" t="s">
        <v>869</v>
      </c>
      <c r="K33" s="87">
        <v>13750000</v>
      </c>
      <c r="L33" s="85" t="s">
        <v>67</v>
      </c>
      <c r="M33" s="87" t="s">
        <v>868</v>
      </c>
      <c r="N33" s="87">
        <v>84455915</v>
      </c>
      <c r="O33" s="87">
        <v>244</v>
      </c>
      <c r="P33" s="345">
        <v>45323</v>
      </c>
      <c r="Q33" s="93">
        <v>572500000</v>
      </c>
      <c r="R33" s="345">
        <v>45337</v>
      </c>
      <c r="S33" s="87">
        <v>13750000</v>
      </c>
      <c r="T33" s="88" t="s">
        <v>203</v>
      </c>
      <c r="U33" s="93">
        <v>84458088</v>
      </c>
      <c r="V33" s="93" t="s">
        <v>471</v>
      </c>
      <c r="W33" s="345">
        <v>45337</v>
      </c>
      <c r="X33" s="345">
        <v>45337</v>
      </c>
      <c r="Y33" s="206" t="s">
        <v>74</v>
      </c>
      <c r="Z33" s="345">
        <v>45458</v>
      </c>
      <c r="AA33" s="93">
        <f t="shared" si="0"/>
        <v>121</v>
      </c>
      <c r="AB33" s="87">
        <v>0</v>
      </c>
      <c r="AC33" s="87">
        <v>0</v>
      </c>
      <c r="AD33" s="87">
        <v>0</v>
      </c>
      <c r="AE33" s="95" t="s">
        <v>74</v>
      </c>
      <c r="AF33" s="93">
        <f t="shared" si="1"/>
        <v>0</v>
      </c>
      <c r="AG33" s="87">
        <v>0</v>
      </c>
      <c r="AH33" s="87">
        <v>0</v>
      </c>
      <c r="AI33" s="92" t="s">
        <v>74</v>
      </c>
      <c r="AJ33" s="88">
        <v>0</v>
      </c>
      <c r="AK33" s="92" t="s">
        <v>74</v>
      </c>
      <c r="AL33" s="92" t="s">
        <v>74</v>
      </c>
      <c r="AM33" s="93">
        <f t="shared" si="2"/>
        <v>0</v>
      </c>
      <c r="AN33" s="93">
        <f>+K33+AC33-AH33</f>
        <v>13750000</v>
      </c>
      <c r="AO33" s="88" t="s">
        <v>66</v>
      </c>
      <c r="AP33" s="87">
        <v>13750000</v>
      </c>
      <c r="AQ33" s="88" t="s">
        <v>203</v>
      </c>
      <c r="AR33" s="87">
        <v>0</v>
      </c>
      <c r="AS33" s="96" t="s">
        <v>74</v>
      </c>
      <c r="AT33" s="97">
        <v>6875000</v>
      </c>
      <c r="AU33" s="126">
        <f t="shared" si="3"/>
        <v>6875000</v>
      </c>
      <c r="AV33" s="99">
        <f t="shared" si="4"/>
        <v>0.5</v>
      </c>
      <c r="AW33" s="96" t="s">
        <v>74</v>
      </c>
      <c r="AX33" s="88" t="s">
        <v>86</v>
      </c>
      <c r="AY33" s="124" t="s">
        <v>867</v>
      </c>
      <c r="AZ33" s="85" t="s">
        <v>66</v>
      </c>
      <c r="BA33" s="85" t="s">
        <v>66</v>
      </c>
    </row>
    <row r="34" spans="2:53" x14ac:dyDescent="0.25">
      <c r="B34" s="85">
        <v>2024</v>
      </c>
      <c r="C34" s="85">
        <v>891780111</v>
      </c>
      <c r="D34" s="86" t="s">
        <v>64</v>
      </c>
      <c r="E34" s="87" t="s">
        <v>866</v>
      </c>
      <c r="F34" s="87" t="s">
        <v>865</v>
      </c>
      <c r="G34" s="341">
        <v>2020000100116</v>
      </c>
      <c r="H34" s="88" t="s">
        <v>72</v>
      </c>
      <c r="I34" s="87" t="s">
        <v>154</v>
      </c>
      <c r="J34" s="87" t="s">
        <v>864</v>
      </c>
      <c r="K34" s="87">
        <v>171775280</v>
      </c>
      <c r="L34" s="85" t="s">
        <v>67</v>
      </c>
      <c r="M34" s="87" t="s">
        <v>847</v>
      </c>
      <c r="N34" s="87">
        <v>900845290</v>
      </c>
      <c r="O34" s="91" t="s">
        <v>863</v>
      </c>
      <c r="P34" s="94">
        <v>44979</v>
      </c>
      <c r="Q34" s="87">
        <v>337902529</v>
      </c>
      <c r="R34" s="345">
        <v>45337</v>
      </c>
      <c r="S34" s="87">
        <v>171775280</v>
      </c>
      <c r="T34" s="88" t="s">
        <v>203</v>
      </c>
      <c r="U34" s="93">
        <v>85461685</v>
      </c>
      <c r="V34" s="93" t="s">
        <v>351</v>
      </c>
      <c r="W34" s="345">
        <v>45337</v>
      </c>
      <c r="X34" s="345">
        <v>45337</v>
      </c>
      <c r="Y34" s="347">
        <v>45337</v>
      </c>
      <c r="Z34" s="345">
        <v>45458</v>
      </c>
      <c r="AA34" s="93">
        <f t="shared" si="0"/>
        <v>121</v>
      </c>
      <c r="AB34" s="87">
        <v>0</v>
      </c>
      <c r="AC34" s="87">
        <v>0</v>
      </c>
      <c r="AD34" s="87">
        <v>0</v>
      </c>
      <c r="AE34" s="95" t="s">
        <v>74</v>
      </c>
      <c r="AF34" s="93">
        <f t="shared" si="1"/>
        <v>0</v>
      </c>
      <c r="AG34" s="87">
        <v>0</v>
      </c>
      <c r="AH34" s="87">
        <v>0</v>
      </c>
      <c r="AI34" s="92" t="s">
        <v>74</v>
      </c>
      <c r="AJ34" s="88">
        <v>0</v>
      </c>
      <c r="AK34" s="92" t="s">
        <v>74</v>
      </c>
      <c r="AL34" s="92" t="s">
        <v>74</v>
      </c>
      <c r="AM34" s="93">
        <f t="shared" si="2"/>
        <v>0</v>
      </c>
      <c r="AN34" s="93">
        <f>+K34+AC34-AH34</f>
        <v>171775280</v>
      </c>
      <c r="AO34" s="88" t="s">
        <v>85</v>
      </c>
      <c r="AP34" s="87">
        <v>171775280</v>
      </c>
      <c r="AQ34" s="88" t="s">
        <v>203</v>
      </c>
      <c r="AR34" s="87">
        <v>0</v>
      </c>
      <c r="AS34" s="96" t="s">
        <v>74</v>
      </c>
      <c r="AT34" s="97">
        <v>0</v>
      </c>
      <c r="AU34" s="126">
        <f t="shared" si="3"/>
        <v>171775280</v>
      </c>
      <c r="AV34" s="99">
        <f t="shared" si="4"/>
        <v>0</v>
      </c>
      <c r="AW34" s="96" t="s">
        <v>74</v>
      </c>
      <c r="AX34" s="88" t="s">
        <v>86</v>
      </c>
      <c r="AY34" s="124" t="s">
        <v>862</v>
      </c>
      <c r="AZ34" s="85" t="s">
        <v>66</v>
      </c>
      <c r="BA34" s="85" t="s">
        <v>66</v>
      </c>
    </row>
    <row r="35" spans="2:53" x14ac:dyDescent="0.25">
      <c r="B35" s="85">
        <v>2024</v>
      </c>
      <c r="C35" s="85">
        <v>891780111</v>
      </c>
      <c r="D35" s="86" t="s">
        <v>64</v>
      </c>
      <c r="E35" s="87" t="s">
        <v>861</v>
      </c>
      <c r="F35" s="87" t="s">
        <v>860</v>
      </c>
      <c r="G35" s="341">
        <v>0</v>
      </c>
      <c r="H35" s="88" t="s">
        <v>72</v>
      </c>
      <c r="I35" s="87" t="s">
        <v>154</v>
      </c>
      <c r="J35" s="87" t="s">
        <v>859</v>
      </c>
      <c r="K35" s="87">
        <v>22000000</v>
      </c>
      <c r="L35" s="85" t="s">
        <v>67</v>
      </c>
      <c r="M35" s="87" t="s">
        <v>858</v>
      </c>
      <c r="N35" s="87">
        <v>36727138</v>
      </c>
      <c r="O35" s="87">
        <v>347</v>
      </c>
      <c r="P35" s="345">
        <v>45336</v>
      </c>
      <c r="Q35" s="87">
        <v>24200000</v>
      </c>
      <c r="R35" s="345">
        <v>45337</v>
      </c>
      <c r="S35" s="87">
        <v>22000000</v>
      </c>
      <c r="T35" s="88" t="s">
        <v>203</v>
      </c>
      <c r="U35" s="93">
        <v>57294316</v>
      </c>
      <c r="V35" s="93" t="s">
        <v>465</v>
      </c>
      <c r="W35" s="345">
        <v>45337</v>
      </c>
      <c r="X35" s="345">
        <v>45337</v>
      </c>
      <c r="Y35" s="206" t="s">
        <v>74</v>
      </c>
      <c r="Z35" s="345">
        <v>45490</v>
      </c>
      <c r="AA35" s="93">
        <f t="shared" si="0"/>
        <v>153</v>
      </c>
      <c r="AB35" s="87">
        <v>0</v>
      </c>
      <c r="AC35" s="87">
        <v>0</v>
      </c>
      <c r="AD35" s="87">
        <v>0</v>
      </c>
      <c r="AE35" s="95" t="s">
        <v>74</v>
      </c>
      <c r="AF35" s="93">
        <f t="shared" si="1"/>
        <v>0</v>
      </c>
      <c r="AG35" s="87">
        <v>0</v>
      </c>
      <c r="AH35" s="87">
        <v>0</v>
      </c>
      <c r="AI35" s="92" t="s">
        <v>74</v>
      </c>
      <c r="AJ35" s="88">
        <v>0</v>
      </c>
      <c r="AK35" s="92" t="s">
        <v>74</v>
      </c>
      <c r="AL35" s="92" t="s">
        <v>74</v>
      </c>
      <c r="AM35" s="93">
        <f t="shared" si="2"/>
        <v>0</v>
      </c>
      <c r="AN35" s="93">
        <f>+K35+AC35-AH35</f>
        <v>22000000</v>
      </c>
      <c r="AO35" s="88" t="s">
        <v>85</v>
      </c>
      <c r="AP35" s="87">
        <v>22000000</v>
      </c>
      <c r="AQ35" s="88" t="s">
        <v>203</v>
      </c>
      <c r="AR35" s="87">
        <v>0</v>
      </c>
      <c r="AS35" s="96" t="s">
        <v>74</v>
      </c>
      <c r="AT35" s="97">
        <v>4000000</v>
      </c>
      <c r="AU35" s="126">
        <f t="shared" si="3"/>
        <v>18000000</v>
      </c>
      <c r="AV35" s="99">
        <f t="shared" si="4"/>
        <v>0.18181818181818182</v>
      </c>
      <c r="AW35" s="96" t="s">
        <v>74</v>
      </c>
      <c r="AX35" s="88" t="s">
        <v>86</v>
      </c>
      <c r="AY35" s="124" t="s">
        <v>857</v>
      </c>
      <c r="AZ35" s="85" t="s">
        <v>66</v>
      </c>
      <c r="BA35" s="85" t="s">
        <v>66</v>
      </c>
    </row>
    <row r="36" spans="2:53" x14ac:dyDescent="0.25">
      <c r="B36" s="85">
        <v>2024</v>
      </c>
      <c r="C36" s="85">
        <v>891780111</v>
      </c>
      <c r="D36" s="86" t="s">
        <v>64</v>
      </c>
      <c r="E36" s="87" t="s">
        <v>856</v>
      </c>
      <c r="F36" s="87" t="s">
        <v>855</v>
      </c>
      <c r="G36" s="341">
        <v>0</v>
      </c>
      <c r="H36" s="88" t="s">
        <v>72</v>
      </c>
      <c r="I36" s="87" t="s">
        <v>154</v>
      </c>
      <c r="J36" s="87" t="s">
        <v>854</v>
      </c>
      <c r="K36" s="87">
        <v>22000000</v>
      </c>
      <c r="L36" s="85" t="s">
        <v>67</v>
      </c>
      <c r="M36" s="87" t="s">
        <v>853</v>
      </c>
      <c r="N36" s="87">
        <v>1124034719</v>
      </c>
      <c r="O36" s="91" t="s">
        <v>852</v>
      </c>
      <c r="P36" s="345">
        <v>45331</v>
      </c>
      <c r="Q36" s="87">
        <v>280708000</v>
      </c>
      <c r="R36" s="345">
        <v>45337</v>
      </c>
      <c r="S36" s="87">
        <v>22000000</v>
      </c>
      <c r="T36" s="88" t="s">
        <v>203</v>
      </c>
      <c r="U36" s="93">
        <v>57294316</v>
      </c>
      <c r="V36" s="93" t="s">
        <v>465</v>
      </c>
      <c r="W36" s="345">
        <v>45337</v>
      </c>
      <c r="X36" s="345">
        <v>45337</v>
      </c>
      <c r="Y36" s="206" t="s">
        <v>74</v>
      </c>
      <c r="Z36" s="345">
        <v>45490</v>
      </c>
      <c r="AA36" s="93">
        <f t="shared" si="0"/>
        <v>153</v>
      </c>
      <c r="AB36" s="87">
        <v>0</v>
      </c>
      <c r="AC36" s="87">
        <v>0</v>
      </c>
      <c r="AD36" s="87">
        <v>0</v>
      </c>
      <c r="AE36" s="95" t="s">
        <v>74</v>
      </c>
      <c r="AF36" s="93">
        <f t="shared" si="1"/>
        <v>0</v>
      </c>
      <c r="AG36" s="87">
        <v>0</v>
      </c>
      <c r="AH36" s="87">
        <v>0</v>
      </c>
      <c r="AI36" s="92" t="s">
        <v>74</v>
      </c>
      <c r="AJ36" s="88">
        <v>0</v>
      </c>
      <c r="AK36" s="92" t="s">
        <v>74</v>
      </c>
      <c r="AL36" s="92" t="s">
        <v>74</v>
      </c>
      <c r="AM36" s="93">
        <f t="shared" si="2"/>
        <v>0</v>
      </c>
      <c r="AN36" s="93">
        <f>+K36+AC36-AH36</f>
        <v>22000000</v>
      </c>
      <c r="AO36" s="88" t="s">
        <v>85</v>
      </c>
      <c r="AP36" s="87">
        <v>22000000</v>
      </c>
      <c r="AQ36" s="88" t="s">
        <v>203</v>
      </c>
      <c r="AR36" s="87">
        <v>0</v>
      </c>
      <c r="AS36" s="96" t="s">
        <v>74</v>
      </c>
      <c r="AT36" s="97">
        <v>4000000</v>
      </c>
      <c r="AU36" s="126">
        <f t="shared" si="3"/>
        <v>18000000</v>
      </c>
      <c r="AV36" s="99">
        <f t="shared" si="4"/>
        <v>0.18181818181818182</v>
      </c>
      <c r="AW36" s="96" t="s">
        <v>74</v>
      </c>
      <c r="AX36" s="88" t="s">
        <v>86</v>
      </c>
      <c r="AY36" s="124" t="s">
        <v>851</v>
      </c>
      <c r="AZ36" s="85" t="s">
        <v>66</v>
      </c>
      <c r="BA36" s="85" t="s">
        <v>66</v>
      </c>
    </row>
    <row r="37" spans="2:53" x14ac:dyDescent="0.25">
      <c r="B37" s="85">
        <v>2024</v>
      </c>
      <c r="C37" s="85">
        <v>891780111</v>
      </c>
      <c r="D37" s="86" t="s">
        <v>64</v>
      </c>
      <c r="E37" s="87" t="s">
        <v>850</v>
      </c>
      <c r="F37" s="87" t="s">
        <v>849</v>
      </c>
      <c r="G37" s="341">
        <v>0</v>
      </c>
      <c r="H37" s="88" t="s">
        <v>72</v>
      </c>
      <c r="I37" s="87" t="s">
        <v>154</v>
      </c>
      <c r="J37" s="87" t="s">
        <v>848</v>
      </c>
      <c r="K37" s="87">
        <v>200000000</v>
      </c>
      <c r="L37" s="85" t="s">
        <v>67</v>
      </c>
      <c r="M37" s="87" t="s">
        <v>847</v>
      </c>
      <c r="N37" s="87">
        <v>900845290</v>
      </c>
      <c r="O37" s="91" t="s">
        <v>846</v>
      </c>
      <c r="P37" s="345">
        <v>45336</v>
      </c>
      <c r="Q37" s="87">
        <v>200000000</v>
      </c>
      <c r="R37" s="345">
        <v>45338</v>
      </c>
      <c r="S37" s="87">
        <v>200000000</v>
      </c>
      <c r="T37" s="88" t="s">
        <v>203</v>
      </c>
      <c r="U37" s="93">
        <v>84458088</v>
      </c>
      <c r="V37" s="93" t="s">
        <v>471</v>
      </c>
      <c r="W37" s="345">
        <v>45338</v>
      </c>
      <c r="X37" s="345">
        <v>45341</v>
      </c>
      <c r="Y37" s="347">
        <v>45341</v>
      </c>
      <c r="Z37" s="345">
        <v>45492</v>
      </c>
      <c r="AA37" s="93">
        <f t="shared" si="0"/>
        <v>151</v>
      </c>
      <c r="AB37" s="87">
        <v>0</v>
      </c>
      <c r="AC37" s="87">
        <v>0</v>
      </c>
      <c r="AD37" s="87">
        <v>0</v>
      </c>
      <c r="AE37" s="95" t="s">
        <v>74</v>
      </c>
      <c r="AF37" s="93">
        <f t="shared" si="1"/>
        <v>0</v>
      </c>
      <c r="AG37" s="87">
        <v>0</v>
      </c>
      <c r="AH37" s="87">
        <v>0</v>
      </c>
      <c r="AI37" s="92" t="s">
        <v>74</v>
      </c>
      <c r="AJ37" s="88">
        <v>0</v>
      </c>
      <c r="AK37" s="92" t="s">
        <v>74</v>
      </c>
      <c r="AL37" s="92" t="s">
        <v>74</v>
      </c>
      <c r="AM37" s="93">
        <f t="shared" si="2"/>
        <v>0</v>
      </c>
      <c r="AN37" s="93">
        <f>+K37+AC37-AH37</f>
        <v>200000000</v>
      </c>
      <c r="AO37" s="88" t="s">
        <v>85</v>
      </c>
      <c r="AP37" s="87">
        <v>200000000</v>
      </c>
      <c r="AQ37" s="88" t="s">
        <v>203</v>
      </c>
      <c r="AR37" s="87">
        <v>0</v>
      </c>
      <c r="AS37" s="96" t="s">
        <v>74</v>
      </c>
      <c r="AT37" s="97">
        <v>0</v>
      </c>
      <c r="AU37" s="126">
        <f t="shared" si="3"/>
        <v>200000000</v>
      </c>
      <c r="AV37" s="99">
        <f t="shared" si="4"/>
        <v>0</v>
      </c>
      <c r="AW37" s="96" t="s">
        <v>74</v>
      </c>
      <c r="AX37" s="88" t="s">
        <v>86</v>
      </c>
      <c r="AY37" s="124" t="s">
        <v>845</v>
      </c>
      <c r="AZ37" s="85" t="s">
        <v>66</v>
      </c>
      <c r="BA37" s="85" t="s">
        <v>66</v>
      </c>
    </row>
    <row r="38" spans="2:53" x14ac:dyDescent="0.25">
      <c r="B38" s="85">
        <v>2024</v>
      </c>
      <c r="C38" s="85">
        <v>891780111</v>
      </c>
      <c r="D38" s="86" t="s">
        <v>64</v>
      </c>
      <c r="E38" s="87" t="s">
        <v>844</v>
      </c>
      <c r="F38" s="87" t="s">
        <v>843</v>
      </c>
      <c r="G38" s="341">
        <v>0</v>
      </c>
      <c r="H38" s="88" t="s">
        <v>72</v>
      </c>
      <c r="I38" s="87" t="s">
        <v>154</v>
      </c>
      <c r="J38" s="87" t="s">
        <v>842</v>
      </c>
      <c r="K38" s="87">
        <v>5760000</v>
      </c>
      <c r="L38" s="85" t="s">
        <v>67</v>
      </c>
      <c r="M38" s="87" t="s">
        <v>841</v>
      </c>
      <c r="N38" s="87">
        <v>1082992753</v>
      </c>
      <c r="O38" s="91">
        <v>216</v>
      </c>
      <c r="P38" s="345">
        <v>45322</v>
      </c>
      <c r="Q38" s="87">
        <v>67200000</v>
      </c>
      <c r="R38" s="345">
        <v>45341</v>
      </c>
      <c r="S38" s="87">
        <v>5760000</v>
      </c>
      <c r="T38" s="88" t="s">
        <v>203</v>
      </c>
      <c r="U38" s="93">
        <v>16078654</v>
      </c>
      <c r="V38" s="93" t="s">
        <v>300</v>
      </c>
      <c r="W38" s="345">
        <v>45341</v>
      </c>
      <c r="X38" s="345">
        <v>45341</v>
      </c>
      <c r="Y38" s="206" t="s">
        <v>74</v>
      </c>
      <c r="Z38" s="345">
        <v>45434</v>
      </c>
      <c r="AA38" s="93">
        <f t="shared" si="0"/>
        <v>93</v>
      </c>
      <c r="AB38" s="87">
        <v>0</v>
      </c>
      <c r="AC38" s="87">
        <v>0</v>
      </c>
      <c r="AD38" s="87">
        <v>0</v>
      </c>
      <c r="AE38" s="95" t="s">
        <v>74</v>
      </c>
      <c r="AF38" s="93">
        <f t="shared" si="1"/>
        <v>0</v>
      </c>
      <c r="AG38" s="87">
        <v>0</v>
      </c>
      <c r="AH38" s="87">
        <v>0</v>
      </c>
      <c r="AI38" s="92" t="s">
        <v>74</v>
      </c>
      <c r="AJ38" s="88">
        <v>0</v>
      </c>
      <c r="AK38" s="92" t="s">
        <v>74</v>
      </c>
      <c r="AL38" s="92" t="s">
        <v>74</v>
      </c>
      <c r="AM38" s="93">
        <f t="shared" si="2"/>
        <v>0</v>
      </c>
      <c r="AN38" s="93">
        <f>+K38+AC38-AH38</f>
        <v>5760000</v>
      </c>
      <c r="AO38" s="88" t="s">
        <v>85</v>
      </c>
      <c r="AP38" s="87">
        <v>5760000</v>
      </c>
      <c r="AQ38" s="88" t="s">
        <v>203</v>
      </c>
      <c r="AR38" s="87">
        <v>0</v>
      </c>
      <c r="AS38" s="96" t="s">
        <v>74</v>
      </c>
      <c r="AT38" s="97">
        <v>0</v>
      </c>
      <c r="AU38" s="126">
        <f t="shared" si="3"/>
        <v>5760000</v>
      </c>
      <c r="AV38" s="99">
        <f t="shared" si="4"/>
        <v>0</v>
      </c>
      <c r="AW38" s="96" t="s">
        <v>74</v>
      </c>
      <c r="AX38" s="88" t="s">
        <v>86</v>
      </c>
      <c r="AY38" s="124" t="s">
        <v>840</v>
      </c>
      <c r="AZ38" s="85" t="s">
        <v>66</v>
      </c>
      <c r="BA38" s="85" t="s">
        <v>66</v>
      </c>
    </row>
    <row r="39" spans="2:53" x14ac:dyDescent="0.25">
      <c r="B39" s="85">
        <v>2024</v>
      </c>
      <c r="C39" s="85">
        <v>891780111</v>
      </c>
      <c r="D39" s="86" t="s">
        <v>64</v>
      </c>
      <c r="E39" s="87" t="s">
        <v>839</v>
      </c>
      <c r="F39" s="87" t="s">
        <v>838</v>
      </c>
      <c r="G39" s="341">
        <v>0</v>
      </c>
      <c r="H39" s="88" t="s">
        <v>72</v>
      </c>
      <c r="I39" s="87" t="s">
        <v>154</v>
      </c>
      <c r="J39" s="87" t="s">
        <v>837</v>
      </c>
      <c r="K39" s="87">
        <v>8680000</v>
      </c>
      <c r="L39" s="85" t="s">
        <v>67</v>
      </c>
      <c r="M39" s="87" t="s">
        <v>836</v>
      </c>
      <c r="N39" s="87">
        <v>1082878520</v>
      </c>
      <c r="O39" s="91" t="s">
        <v>835</v>
      </c>
      <c r="P39" s="345">
        <v>45322</v>
      </c>
      <c r="Q39" s="87">
        <v>239900000</v>
      </c>
      <c r="R39" s="345">
        <v>45343</v>
      </c>
      <c r="S39" s="87">
        <v>8680000</v>
      </c>
      <c r="T39" s="88" t="s">
        <v>203</v>
      </c>
      <c r="U39" s="93">
        <v>16078654</v>
      </c>
      <c r="V39" s="93" t="s">
        <v>300</v>
      </c>
      <c r="W39" s="345">
        <v>45341</v>
      </c>
      <c r="X39" s="345">
        <v>45343</v>
      </c>
      <c r="Y39" s="206" t="s">
        <v>74</v>
      </c>
      <c r="Z39" s="345">
        <v>45403</v>
      </c>
      <c r="AA39" s="93">
        <f t="shared" si="0"/>
        <v>60</v>
      </c>
      <c r="AB39" s="87">
        <v>0</v>
      </c>
      <c r="AC39" s="87">
        <v>0</v>
      </c>
      <c r="AD39" s="87">
        <v>0</v>
      </c>
      <c r="AE39" s="95" t="s">
        <v>74</v>
      </c>
      <c r="AF39" s="93">
        <f t="shared" si="1"/>
        <v>0</v>
      </c>
      <c r="AG39" s="87">
        <v>0</v>
      </c>
      <c r="AH39" s="87">
        <v>0</v>
      </c>
      <c r="AI39" s="92" t="s">
        <v>74</v>
      </c>
      <c r="AJ39" s="88">
        <v>0</v>
      </c>
      <c r="AK39" s="92" t="s">
        <v>74</v>
      </c>
      <c r="AL39" s="92" t="s">
        <v>74</v>
      </c>
      <c r="AM39" s="93">
        <f t="shared" si="2"/>
        <v>0</v>
      </c>
      <c r="AN39" s="93">
        <f>+K39+AC39-AH39</f>
        <v>8680000</v>
      </c>
      <c r="AO39" s="88" t="s">
        <v>85</v>
      </c>
      <c r="AP39" s="87">
        <v>8680000</v>
      </c>
      <c r="AQ39" s="88" t="s">
        <v>203</v>
      </c>
      <c r="AR39" s="87">
        <v>0</v>
      </c>
      <c r="AS39" s="96" t="s">
        <v>74</v>
      </c>
      <c r="AT39" s="97">
        <v>0</v>
      </c>
      <c r="AU39" s="126">
        <f t="shared" si="3"/>
        <v>8680000</v>
      </c>
      <c r="AV39" s="99">
        <f t="shared" si="4"/>
        <v>0</v>
      </c>
      <c r="AW39" s="96" t="s">
        <v>74</v>
      </c>
      <c r="AX39" s="88" t="s">
        <v>86</v>
      </c>
      <c r="AY39" s="124" t="s">
        <v>834</v>
      </c>
      <c r="AZ39" s="85" t="s">
        <v>66</v>
      </c>
      <c r="BA39" s="85" t="s">
        <v>66</v>
      </c>
    </row>
    <row r="40" spans="2:53" x14ac:dyDescent="0.25">
      <c r="B40" s="85">
        <v>2024</v>
      </c>
      <c r="C40" s="85">
        <v>891780111</v>
      </c>
      <c r="D40" s="86" t="s">
        <v>64</v>
      </c>
      <c r="E40" s="87" t="s">
        <v>833</v>
      </c>
      <c r="F40" s="87" t="s">
        <v>832</v>
      </c>
      <c r="G40" s="341">
        <v>2020000100116</v>
      </c>
      <c r="H40" s="88" t="s">
        <v>72</v>
      </c>
      <c r="I40" s="87" t="s">
        <v>154</v>
      </c>
      <c r="J40" s="87" t="s">
        <v>831</v>
      </c>
      <c r="K40" s="87">
        <v>20000000</v>
      </c>
      <c r="L40" s="85" t="s">
        <v>67</v>
      </c>
      <c r="M40" s="87" t="s">
        <v>830</v>
      </c>
      <c r="N40" s="87">
        <v>85477624</v>
      </c>
      <c r="O40" s="91">
        <v>116</v>
      </c>
      <c r="P40" s="345">
        <v>45344</v>
      </c>
      <c r="Q40" s="87">
        <v>104794000</v>
      </c>
      <c r="R40" s="345">
        <v>45341</v>
      </c>
      <c r="S40" s="87">
        <v>20000000</v>
      </c>
      <c r="T40" s="88" t="s">
        <v>203</v>
      </c>
      <c r="U40" s="93">
        <v>85461685</v>
      </c>
      <c r="V40" s="93" t="s">
        <v>351</v>
      </c>
      <c r="W40" s="345">
        <v>45341</v>
      </c>
      <c r="X40" s="345">
        <v>45343</v>
      </c>
      <c r="Y40" s="347">
        <v>45345</v>
      </c>
      <c r="Z40" s="345">
        <v>45464</v>
      </c>
      <c r="AA40" s="93">
        <f t="shared" ref="AA40:AA71" si="5">+IF(Y40="1800-01-01",Z40-X40,Z40-Y40)</f>
        <v>119</v>
      </c>
      <c r="AB40" s="87">
        <v>0</v>
      </c>
      <c r="AC40" s="87">
        <v>0</v>
      </c>
      <c r="AD40" s="87">
        <v>0</v>
      </c>
      <c r="AE40" s="95" t="s">
        <v>74</v>
      </c>
      <c r="AF40" s="93">
        <f t="shared" ref="AF40:AF71" si="6">+IF(AE40="1800-01-01",0,AE40-Z40)</f>
        <v>0</v>
      </c>
      <c r="AG40" s="87">
        <v>0</v>
      </c>
      <c r="AH40" s="87">
        <v>0</v>
      </c>
      <c r="AI40" s="92" t="s">
        <v>74</v>
      </c>
      <c r="AJ40" s="88">
        <v>0</v>
      </c>
      <c r="AK40" s="92" t="s">
        <v>74</v>
      </c>
      <c r="AL40" s="92" t="s">
        <v>74</v>
      </c>
      <c r="AM40" s="93">
        <f t="shared" ref="AM40:AM71" si="7">+IF(AK40="1800-01-01",0,AL40-AK40)</f>
        <v>0</v>
      </c>
      <c r="AN40" s="93">
        <f>+K40+AC40-AH40</f>
        <v>20000000</v>
      </c>
      <c r="AO40" s="88" t="s">
        <v>85</v>
      </c>
      <c r="AP40" s="87">
        <v>20000000</v>
      </c>
      <c r="AQ40" s="88" t="s">
        <v>203</v>
      </c>
      <c r="AR40" s="87">
        <v>0</v>
      </c>
      <c r="AS40" s="96" t="s">
        <v>74</v>
      </c>
      <c r="AT40" s="97">
        <v>0</v>
      </c>
      <c r="AU40" s="126">
        <f t="shared" ref="AU40:AU71" si="8">AN40-AT40</f>
        <v>20000000</v>
      </c>
      <c r="AV40" s="99">
        <f t="shared" ref="AV40:AV71" si="9">+IFERROR(AT40/AN40,"_")</f>
        <v>0</v>
      </c>
      <c r="AW40" s="96" t="s">
        <v>74</v>
      </c>
      <c r="AX40" s="88" t="s">
        <v>86</v>
      </c>
      <c r="AY40" s="124" t="s">
        <v>829</v>
      </c>
      <c r="AZ40" s="85" t="s">
        <v>66</v>
      </c>
      <c r="BA40" s="85" t="s">
        <v>66</v>
      </c>
    </row>
    <row r="41" spans="2:53" ht="13.9" customHeight="1" x14ac:dyDescent="0.25">
      <c r="B41" s="85">
        <v>2024</v>
      </c>
      <c r="C41" s="85">
        <v>891780111</v>
      </c>
      <c r="D41" s="86" t="s">
        <v>64</v>
      </c>
      <c r="E41" s="87" t="s">
        <v>828</v>
      </c>
      <c r="F41" s="87" t="s">
        <v>827</v>
      </c>
      <c r="G41" s="341">
        <v>0</v>
      </c>
      <c r="H41" s="88" t="s">
        <v>72</v>
      </c>
      <c r="I41" s="87" t="s">
        <v>154</v>
      </c>
      <c r="J41" s="87" t="s">
        <v>826</v>
      </c>
      <c r="K41" s="87">
        <v>3840000</v>
      </c>
      <c r="L41" s="85" t="s">
        <v>67</v>
      </c>
      <c r="M41" s="87" t="s">
        <v>825</v>
      </c>
      <c r="N41" s="87">
        <v>1082856383</v>
      </c>
      <c r="O41" s="91">
        <v>216</v>
      </c>
      <c r="P41" s="345">
        <v>45322</v>
      </c>
      <c r="Q41" s="87">
        <v>67200000</v>
      </c>
      <c r="R41" s="345">
        <v>45343</v>
      </c>
      <c r="S41" s="87">
        <v>3840000</v>
      </c>
      <c r="T41" s="88" t="s">
        <v>203</v>
      </c>
      <c r="U41" s="93">
        <v>16078654</v>
      </c>
      <c r="V41" s="93" t="s">
        <v>300</v>
      </c>
      <c r="W41" s="345">
        <v>45343</v>
      </c>
      <c r="X41" s="345">
        <v>45343</v>
      </c>
      <c r="Y41" s="206" t="s">
        <v>74</v>
      </c>
      <c r="Z41" s="345">
        <v>45393</v>
      </c>
      <c r="AA41" s="93">
        <f t="shared" si="5"/>
        <v>50</v>
      </c>
      <c r="AB41" s="87">
        <v>1</v>
      </c>
      <c r="AC41" s="87">
        <v>1920000</v>
      </c>
      <c r="AD41" s="87">
        <v>1</v>
      </c>
      <c r="AE41" s="92">
        <v>45403</v>
      </c>
      <c r="AF41" s="93">
        <f t="shared" si="6"/>
        <v>10</v>
      </c>
      <c r="AG41" s="87">
        <v>0</v>
      </c>
      <c r="AH41" s="87">
        <v>0</v>
      </c>
      <c r="AI41" s="92" t="s">
        <v>74</v>
      </c>
      <c r="AJ41" s="88">
        <v>0</v>
      </c>
      <c r="AK41" s="92" t="s">
        <v>74</v>
      </c>
      <c r="AL41" s="92" t="s">
        <v>74</v>
      </c>
      <c r="AM41" s="93">
        <f t="shared" si="7"/>
        <v>0</v>
      </c>
      <c r="AN41" s="93">
        <f>+K41+AC41-AH41</f>
        <v>5760000</v>
      </c>
      <c r="AO41" s="88" t="s">
        <v>85</v>
      </c>
      <c r="AP41" s="87">
        <v>3840000</v>
      </c>
      <c r="AQ41" s="88" t="s">
        <v>203</v>
      </c>
      <c r="AR41" s="87">
        <v>0</v>
      </c>
      <c r="AS41" s="96" t="s">
        <v>74</v>
      </c>
      <c r="AT41" s="97">
        <v>0</v>
      </c>
      <c r="AU41" s="126">
        <f t="shared" si="8"/>
        <v>5760000</v>
      </c>
      <c r="AV41" s="99">
        <f t="shared" si="9"/>
        <v>0</v>
      </c>
      <c r="AW41" s="96" t="s">
        <v>74</v>
      </c>
      <c r="AX41" s="88" t="s">
        <v>86</v>
      </c>
      <c r="AY41" s="124" t="s">
        <v>824</v>
      </c>
      <c r="AZ41" s="85" t="s">
        <v>66</v>
      </c>
      <c r="BA41" s="85" t="s">
        <v>66</v>
      </c>
    </row>
    <row r="42" spans="2:53" ht="13.9" customHeight="1" x14ac:dyDescent="0.25">
      <c r="B42" s="85">
        <v>2024</v>
      </c>
      <c r="C42" s="85">
        <v>891780111</v>
      </c>
      <c r="D42" s="86" t="s">
        <v>64</v>
      </c>
      <c r="E42" s="87" t="s">
        <v>823</v>
      </c>
      <c r="F42" s="87" t="s">
        <v>822</v>
      </c>
      <c r="G42" s="341">
        <v>0</v>
      </c>
      <c r="H42" s="88" t="s">
        <v>72</v>
      </c>
      <c r="I42" s="87" t="s">
        <v>154</v>
      </c>
      <c r="J42" s="348" t="s">
        <v>821</v>
      </c>
      <c r="K42" s="87">
        <v>1920000</v>
      </c>
      <c r="L42" s="85" t="s">
        <v>67</v>
      </c>
      <c r="M42" s="87" t="s">
        <v>820</v>
      </c>
      <c r="N42" s="87">
        <v>1022404044</v>
      </c>
      <c r="O42" s="91">
        <v>216</v>
      </c>
      <c r="P42" s="345">
        <v>45322</v>
      </c>
      <c r="Q42" s="87">
        <v>67200000</v>
      </c>
      <c r="R42" s="345">
        <v>45343</v>
      </c>
      <c r="S42" s="87">
        <v>1920000</v>
      </c>
      <c r="T42" s="88" t="s">
        <v>203</v>
      </c>
      <c r="U42" s="93">
        <v>16078654</v>
      </c>
      <c r="V42" s="93" t="s">
        <v>300</v>
      </c>
      <c r="W42" s="345">
        <v>45343</v>
      </c>
      <c r="X42" s="345">
        <v>45343</v>
      </c>
      <c r="Y42" s="206" t="s">
        <v>74</v>
      </c>
      <c r="Z42" s="345">
        <v>45364</v>
      </c>
      <c r="AA42" s="93">
        <f t="shared" si="5"/>
        <v>21</v>
      </c>
      <c r="AB42" s="87">
        <v>0</v>
      </c>
      <c r="AC42" s="87">
        <v>0</v>
      </c>
      <c r="AD42" s="87">
        <v>0</v>
      </c>
      <c r="AE42" s="95" t="s">
        <v>74</v>
      </c>
      <c r="AF42" s="93">
        <f t="shared" si="6"/>
        <v>0</v>
      </c>
      <c r="AG42" s="87">
        <v>0</v>
      </c>
      <c r="AH42" s="87">
        <v>0</v>
      </c>
      <c r="AI42" s="92" t="s">
        <v>74</v>
      </c>
      <c r="AJ42" s="88">
        <v>0</v>
      </c>
      <c r="AK42" s="92" t="s">
        <v>74</v>
      </c>
      <c r="AL42" s="92" t="s">
        <v>74</v>
      </c>
      <c r="AM42" s="93">
        <f t="shared" si="7"/>
        <v>0</v>
      </c>
      <c r="AN42" s="93">
        <f>+K42+AC42-AH42</f>
        <v>1920000</v>
      </c>
      <c r="AO42" s="88" t="s">
        <v>85</v>
      </c>
      <c r="AP42" s="87">
        <v>1920000</v>
      </c>
      <c r="AQ42" s="88" t="s">
        <v>203</v>
      </c>
      <c r="AR42" s="87">
        <v>0</v>
      </c>
      <c r="AS42" s="96" t="s">
        <v>74</v>
      </c>
      <c r="AT42" s="97">
        <v>0</v>
      </c>
      <c r="AU42" s="126">
        <f t="shared" si="8"/>
        <v>1920000</v>
      </c>
      <c r="AV42" s="99">
        <f t="shared" si="9"/>
        <v>0</v>
      </c>
      <c r="AW42" s="96" t="s">
        <v>74</v>
      </c>
      <c r="AX42" s="88" t="s">
        <v>86</v>
      </c>
      <c r="AY42" s="124" t="s">
        <v>819</v>
      </c>
      <c r="AZ42" s="85" t="s">
        <v>66</v>
      </c>
      <c r="BA42" s="85" t="s">
        <v>66</v>
      </c>
    </row>
    <row r="43" spans="2:53" ht="13.9" customHeight="1" x14ac:dyDescent="0.25">
      <c r="B43" s="85">
        <v>2024</v>
      </c>
      <c r="C43" s="85">
        <v>891780111</v>
      </c>
      <c r="D43" s="86" t="s">
        <v>64</v>
      </c>
      <c r="E43" s="87" t="s">
        <v>818</v>
      </c>
      <c r="F43" s="87" t="s">
        <v>817</v>
      </c>
      <c r="G43" s="341">
        <v>0</v>
      </c>
      <c r="H43" s="88" t="s">
        <v>72</v>
      </c>
      <c r="I43" s="87" t="s">
        <v>154</v>
      </c>
      <c r="J43" s="87" t="s">
        <v>816</v>
      </c>
      <c r="K43" s="87">
        <v>20000000</v>
      </c>
      <c r="L43" s="85" t="s">
        <v>67</v>
      </c>
      <c r="M43" s="87" t="s">
        <v>815</v>
      </c>
      <c r="N43" s="87">
        <v>64697522</v>
      </c>
      <c r="O43" s="91">
        <v>417</v>
      </c>
      <c r="P43" s="345">
        <v>45341</v>
      </c>
      <c r="Q43" s="87">
        <v>212500000</v>
      </c>
      <c r="R43" s="345">
        <v>45345</v>
      </c>
      <c r="S43" s="87">
        <v>20000000</v>
      </c>
      <c r="T43" s="88" t="s">
        <v>203</v>
      </c>
      <c r="U43" s="93">
        <v>72005158</v>
      </c>
      <c r="V43" s="93" t="s">
        <v>383</v>
      </c>
      <c r="W43" s="345">
        <v>45345</v>
      </c>
      <c r="X43" s="345">
        <v>45345</v>
      </c>
      <c r="Y43" s="206" t="s">
        <v>74</v>
      </c>
      <c r="Z43" s="345">
        <v>45490</v>
      </c>
      <c r="AA43" s="93">
        <f t="shared" si="5"/>
        <v>145</v>
      </c>
      <c r="AB43" s="87">
        <v>0</v>
      </c>
      <c r="AC43" s="87">
        <v>0</v>
      </c>
      <c r="AD43" s="87">
        <v>0</v>
      </c>
      <c r="AE43" s="95" t="s">
        <v>74</v>
      </c>
      <c r="AF43" s="93">
        <f t="shared" si="6"/>
        <v>0</v>
      </c>
      <c r="AG43" s="87">
        <v>0</v>
      </c>
      <c r="AH43" s="87">
        <v>0</v>
      </c>
      <c r="AI43" s="92" t="s">
        <v>74</v>
      </c>
      <c r="AJ43" s="88">
        <v>0</v>
      </c>
      <c r="AK43" s="92" t="s">
        <v>74</v>
      </c>
      <c r="AL43" s="92" t="s">
        <v>74</v>
      </c>
      <c r="AM43" s="93">
        <f t="shared" si="7"/>
        <v>0</v>
      </c>
      <c r="AN43" s="93">
        <f>+K43+AC43-AH43</f>
        <v>20000000</v>
      </c>
      <c r="AO43" s="88" t="s">
        <v>85</v>
      </c>
      <c r="AP43" s="87">
        <v>20000000</v>
      </c>
      <c r="AQ43" s="88" t="s">
        <v>203</v>
      </c>
      <c r="AR43" s="87">
        <v>0</v>
      </c>
      <c r="AS43" s="96" t="s">
        <v>74</v>
      </c>
      <c r="AT43" s="97">
        <v>6000000</v>
      </c>
      <c r="AU43" s="126">
        <f t="shared" si="8"/>
        <v>14000000</v>
      </c>
      <c r="AV43" s="99">
        <f t="shared" si="9"/>
        <v>0.3</v>
      </c>
      <c r="AW43" s="96" t="s">
        <v>74</v>
      </c>
      <c r="AX43" s="88" t="s">
        <v>86</v>
      </c>
      <c r="AY43" s="124" t="s">
        <v>814</v>
      </c>
      <c r="AZ43" s="85" t="s">
        <v>66</v>
      </c>
      <c r="BA43" s="85" t="s">
        <v>66</v>
      </c>
    </row>
    <row r="44" spans="2:53" ht="13.9" customHeight="1" x14ac:dyDescent="0.25">
      <c r="B44" s="85">
        <v>2024</v>
      </c>
      <c r="C44" s="85">
        <v>891780111</v>
      </c>
      <c r="D44" s="86" t="s">
        <v>64</v>
      </c>
      <c r="E44" s="87" t="s">
        <v>813</v>
      </c>
      <c r="F44" s="87" t="s">
        <v>812</v>
      </c>
      <c r="G44" s="341">
        <v>0</v>
      </c>
      <c r="H44" s="88" t="s">
        <v>72</v>
      </c>
      <c r="I44" s="87" t="s">
        <v>154</v>
      </c>
      <c r="J44" s="87" t="s">
        <v>811</v>
      </c>
      <c r="K44" s="87">
        <v>22500000</v>
      </c>
      <c r="L44" s="85" t="s">
        <v>67</v>
      </c>
      <c r="M44" s="87" t="s">
        <v>810</v>
      </c>
      <c r="N44" s="87">
        <v>1030583890</v>
      </c>
      <c r="O44" s="91">
        <v>417</v>
      </c>
      <c r="P44" s="345">
        <v>45341</v>
      </c>
      <c r="Q44" s="87">
        <v>212500000</v>
      </c>
      <c r="R44" s="345">
        <v>45348</v>
      </c>
      <c r="S44" s="87">
        <v>22500000</v>
      </c>
      <c r="T44" s="88" t="s">
        <v>203</v>
      </c>
      <c r="U44" s="93">
        <v>72005158</v>
      </c>
      <c r="V44" s="93" t="s">
        <v>383</v>
      </c>
      <c r="W44" s="345">
        <v>45345</v>
      </c>
      <c r="X44" s="345">
        <v>45348</v>
      </c>
      <c r="Y44" s="206" t="s">
        <v>74</v>
      </c>
      <c r="Z44" s="345">
        <v>45490</v>
      </c>
      <c r="AA44" s="93">
        <f t="shared" si="5"/>
        <v>142</v>
      </c>
      <c r="AB44" s="87">
        <v>0</v>
      </c>
      <c r="AC44" s="87">
        <v>0</v>
      </c>
      <c r="AD44" s="87">
        <v>0</v>
      </c>
      <c r="AE44" s="95" t="s">
        <v>74</v>
      </c>
      <c r="AF44" s="93">
        <f t="shared" si="6"/>
        <v>0</v>
      </c>
      <c r="AG44" s="87">
        <v>0</v>
      </c>
      <c r="AH44" s="87">
        <v>0</v>
      </c>
      <c r="AI44" s="92" t="s">
        <v>74</v>
      </c>
      <c r="AJ44" s="88">
        <v>0</v>
      </c>
      <c r="AK44" s="92" t="s">
        <v>74</v>
      </c>
      <c r="AL44" s="92" t="s">
        <v>74</v>
      </c>
      <c r="AM44" s="93">
        <f t="shared" si="7"/>
        <v>0</v>
      </c>
      <c r="AN44" s="93">
        <f>+K44+AC44-AH44</f>
        <v>22500000</v>
      </c>
      <c r="AO44" s="88" t="s">
        <v>85</v>
      </c>
      <c r="AP44" s="87">
        <v>22500000</v>
      </c>
      <c r="AQ44" s="88" t="s">
        <v>203</v>
      </c>
      <c r="AR44" s="87">
        <v>0</v>
      </c>
      <c r="AS44" s="96" t="s">
        <v>74</v>
      </c>
      <c r="AT44" s="97">
        <v>6000000</v>
      </c>
      <c r="AU44" s="126">
        <f t="shared" si="8"/>
        <v>16500000</v>
      </c>
      <c r="AV44" s="99">
        <f t="shared" si="9"/>
        <v>0.26666666666666666</v>
      </c>
      <c r="AW44" s="96" t="s">
        <v>74</v>
      </c>
      <c r="AX44" s="88" t="s">
        <v>86</v>
      </c>
      <c r="AY44" s="124" t="s">
        <v>809</v>
      </c>
      <c r="AZ44" s="85" t="s">
        <v>66</v>
      </c>
      <c r="BA44" s="85" t="s">
        <v>66</v>
      </c>
    </row>
    <row r="45" spans="2:53" x14ac:dyDescent="0.25">
      <c r="B45" s="85">
        <v>2024</v>
      </c>
      <c r="C45" s="85">
        <v>891780111</v>
      </c>
      <c r="D45" s="86" t="s">
        <v>64</v>
      </c>
      <c r="E45" s="87" t="s">
        <v>808</v>
      </c>
      <c r="F45" s="87" t="s">
        <v>807</v>
      </c>
      <c r="G45" s="341">
        <v>0</v>
      </c>
      <c r="H45" s="88" t="s">
        <v>72</v>
      </c>
      <c r="I45" s="87" t="s">
        <v>154</v>
      </c>
      <c r="J45" s="87" t="s">
        <v>806</v>
      </c>
      <c r="K45" s="87">
        <v>17500000</v>
      </c>
      <c r="L45" s="85" t="s">
        <v>67</v>
      </c>
      <c r="M45" s="93" t="s">
        <v>805</v>
      </c>
      <c r="N45" s="93">
        <v>7143832</v>
      </c>
      <c r="O45" s="91">
        <v>417</v>
      </c>
      <c r="P45" s="345">
        <v>45341</v>
      </c>
      <c r="Q45" s="87">
        <v>212500000</v>
      </c>
      <c r="R45" s="345">
        <v>45350</v>
      </c>
      <c r="S45" s="87">
        <v>17500000</v>
      </c>
      <c r="T45" s="88" t="s">
        <v>203</v>
      </c>
      <c r="U45" s="93">
        <v>72005158</v>
      </c>
      <c r="V45" s="93" t="s">
        <v>383</v>
      </c>
      <c r="W45" s="345">
        <v>45349</v>
      </c>
      <c r="X45" s="345">
        <v>45350</v>
      </c>
      <c r="Y45" s="206" t="s">
        <v>74</v>
      </c>
      <c r="Z45" s="345">
        <v>45490</v>
      </c>
      <c r="AA45" s="93">
        <f t="shared" si="5"/>
        <v>140</v>
      </c>
      <c r="AB45" s="87">
        <v>0</v>
      </c>
      <c r="AC45" s="87">
        <v>0</v>
      </c>
      <c r="AD45" s="87">
        <v>0</v>
      </c>
      <c r="AE45" s="95" t="s">
        <v>74</v>
      </c>
      <c r="AF45" s="93">
        <f t="shared" si="6"/>
        <v>0</v>
      </c>
      <c r="AG45" s="87">
        <v>0</v>
      </c>
      <c r="AH45" s="87">
        <v>0</v>
      </c>
      <c r="AI45" s="92" t="s">
        <v>74</v>
      </c>
      <c r="AJ45" s="88">
        <v>0</v>
      </c>
      <c r="AK45" s="92" t="s">
        <v>74</v>
      </c>
      <c r="AL45" s="92" t="s">
        <v>74</v>
      </c>
      <c r="AM45" s="93">
        <f t="shared" si="7"/>
        <v>0</v>
      </c>
      <c r="AN45" s="93">
        <f>+K45+AC45-AH45</f>
        <v>17500000</v>
      </c>
      <c r="AO45" s="88" t="s">
        <v>85</v>
      </c>
      <c r="AP45" s="87">
        <v>17500000</v>
      </c>
      <c r="AQ45" s="88" t="s">
        <v>203</v>
      </c>
      <c r="AR45" s="87">
        <v>0</v>
      </c>
      <c r="AS45" s="96" t="s">
        <v>74</v>
      </c>
      <c r="AT45" s="97">
        <v>5250000</v>
      </c>
      <c r="AU45" s="126">
        <f t="shared" si="8"/>
        <v>12250000</v>
      </c>
      <c r="AV45" s="99">
        <f t="shared" si="9"/>
        <v>0.3</v>
      </c>
      <c r="AW45" s="96" t="s">
        <v>74</v>
      </c>
      <c r="AX45" s="88" t="s">
        <v>86</v>
      </c>
      <c r="AY45" s="124" t="s">
        <v>804</v>
      </c>
      <c r="AZ45" s="85" t="s">
        <v>66</v>
      </c>
      <c r="BA45" s="85" t="s">
        <v>66</v>
      </c>
    </row>
    <row r="46" spans="2:53" x14ac:dyDescent="0.25">
      <c r="B46" s="85">
        <v>2024</v>
      </c>
      <c r="C46" s="85">
        <v>891780111</v>
      </c>
      <c r="D46" s="86" t="s">
        <v>64</v>
      </c>
      <c r="E46" s="87" t="s">
        <v>803</v>
      </c>
      <c r="F46" s="87" t="s">
        <v>802</v>
      </c>
      <c r="G46" s="341">
        <v>0</v>
      </c>
      <c r="H46" s="88" t="s">
        <v>72</v>
      </c>
      <c r="I46" s="87" t="s">
        <v>154</v>
      </c>
      <c r="J46" s="87" t="s">
        <v>801</v>
      </c>
      <c r="K46" s="87">
        <v>20000000</v>
      </c>
      <c r="L46" s="85" t="s">
        <v>67</v>
      </c>
      <c r="M46" s="87" t="s">
        <v>800</v>
      </c>
      <c r="N46" s="93">
        <v>1082862195</v>
      </c>
      <c r="O46" s="91">
        <v>417</v>
      </c>
      <c r="P46" s="345">
        <v>45341</v>
      </c>
      <c r="Q46" s="87">
        <v>212500000</v>
      </c>
      <c r="R46" s="345">
        <v>45350</v>
      </c>
      <c r="S46" s="87">
        <v>20000000</v>
      </c>
      <c r="T46" s="88" t="s">
        <v>203</v>
      </c>
      <c r="U46" s="93">
        <v>72005158</v>
      </c>
      <c r="V46" s="93" t="s">
        <v>383</v>
      </c>
      <c r="W46" s="345">
        <v>45349</v>
      </c>
      <c r="X46" s="345">
        <v>45350</v>
      </c>
      <c r="Y46" s="206" t="s">
        <v>74</v>
      </c>
      <c r="Z46" s="345">
        <v>45490</v>
      </c>
      <c r="AA46" s="93">
        <f t="shared" si="5"/>
        <v>140</v>
      </c>
      <c r="AB46" s="87">
        <v>0</v>
      </c>
      <c r="AC46" s="87">
        <v>0</v>
      </c>
      <c r="AD46" s="87">
        <v>0</v>
      </c>
      <c r="AE46" s="95" t="s">
        <v>74</v>
      </c>
      <c r="AF46" s="93">
        <f t="shared" si="6"/>
        <v>0</v>
      </c>
      <c r="AG46" s="87">
        <v>0</v>
      </c>
      <c r="AH46" s="87">
        <v>0</v>
      </c>
      <c r="AI46" s="92" t="s">
        <v>74</v>
      </c>
      <c r="AJ46" s="88">
        <v>0</v>
      </c>
      <c r="AK46" s="92" t="s">
        <v>74</v>
      </c>
      <c r="AL46" s="92" t="s">
        <v>74</v>
      </c>
      <c r="AM46" s="93">
        <f t="shared" si="7"/>
        <v>0</v>
      </c>
      <c r="AN46" s="93">
        <f>+K46+AC46-AH46</f>
        <v>20000000</v>
      </c>
      <c r="AO46" s="88" t="s">
        <v>85</v>
      </c>
      <c r="AP46" s="87">
        <v>20000000</v>
      </c>
      <c r="AQ46" s="88" t="s">
        <v>203</v>
      </c>
      <c r="AR46" s="87">
        <v>0</v>
      </c>
      <c r="AS46" s="96" t="s">
        <v>74</v>
      </c>
      <c r="AT46" s="97">
        <v>6000000</v>
      </c>
      <c r="AU46" s="126">
        <f t="shared" si="8"/>
        <v>14000000</v>
      </c>
      <c r="AV46" s="99">
        <f t="shared" si="9"/>
        <v>0.3</v>
      </c>
      <c r="AW46" s="96" t="s">
        <v>74</v>
      </c>
      <c r="AX46" s="88" t="s">
        <v>86</v>
      </c>
      <c r="AY46" s="124" t="s">
        <v>799</v>
      </c>
      <c r="AZ46" s="85" t="s">
        <v>66</v>
      </c>
      <c r="BA46" s="85" t="s">
        <v>66</v>
      </c>
    </row>
    <row r="47" spans="2:53" x14ac:dyDescent="0.25">
      <c r="B47" s="85">
        <v>2024</v>
      </c>
      <c r="C47" s="85">
        <v>891780111</v>
      </c>
      <c r="D47" s="86" t="s">
        <v>64</v>
      </c>
      <c r="E47" s="87" t="s">
        <v>798</v>
      </c>
      <c r="F47" s="87" t="s">
        <v>797</v>
      </c>
      <c r="G47" s="341">
        <v>0</v>
      </c>
      <c r="H47" s="88" t="s">
        <v>72</v>
      </c>
      <c r="I47" s="87" t="s">
        <v>154</v>
      </c>
      <c r="J47" s="87" t="s">
        <v>796</v>
      </c>
      <c r="K47" s="87">
        <v>20000000</v>
      </c>
      <c r="L47" s="85" t="s">
        <v>67</v>
      </c>
      <c r="M47" s="87" t="s">
        <v>795</v>
      </c>
      <c r="N47" s="93">
        <v>57464799</v>
      </c>
      <c r="O47" s="91">
        <v>417</v>
      </c>
      <c r="P47" s="345">
        <v>45341</v>
      </c>
      <c r="Q47" s="87">
        <v>212500000</v>
      </c>
      <c r="R47" s="345">
        <v>45350</v>
      </c>
      <c r="S47" s="87">
        <v>20000000</v>
      </c>
      <c r="T47" s="88" t="s">
        <v>203</v>
      </c>
      <c r="U47" s="93">
        <v>72005158</v>
      </c>
      <c r="V47" s="93" t="s">
        <v>383</v>
      </c>
      <c r="W47" s="345">
        <v>45349</v>
      </c>
      <c r="X47" s="345">
        <v>45350</v>
      </c>
      <c r="Y47" s="206" t="s">
        <v>74</v>
      </c>
      <c r="Z47" s="345">
        <v>45490</v>
      </c>
      <c r="AA47" s="93">
        <f t="shared" si="5"/>
        <v>140</v>
      </c>
      <c r="AB47" s="87">
        <v>0</v>
      </c>
      <c r="AC47" s="87">
        <v>0</v>
      </c>
      <c r="AD47" s="87">
        <v>0</v>
      </c>
      <c r="AE47" s="95" t="s">
        <v>74</v>
      </c>
      <c r="AF47" s="93">
        <f t="shared" si="6"/>
        <v>0</v>
      </c>
      <c r="AG47" s="87">
        <v>0</v>
      </c>
      <c r="AH47" s="87">
        <v>0</v>
      </c>
      <c r="AI47" s="92" t="s">
        <v>74</v>
      </c>
      <c r="AJ47" s="88">
        <v>0</v>
      </c>
      <c r="AK47" s="92" t="s">
        <v>74</v>
      </c>
      <c r="AL47" s="92" t="s">
        <v>74</v>
      </c>
      <c r="AM47" s="93">
        <f t="shared" si="7"/>
        <v>0</v>
      </c>
      <c r="AN47" s="93">
        <f>+K47+AC47-AH47</f>
        <v>20000000</v>
      </c>
      <c r="AO47" s="88" t="s">
        <v>85</v>
      </c>
      <c r="AP47" s="87">
        <v>20000000</v>
      </c>
      <c r="AQ47" s="88" t="s">
        <v>203</v>
      </c>
      <c r="AR47" s="87">
        <v>0</v>
      </c>
      <c r="AS47" s="96" t="s">
        <v>74</v>
      </c>
      <c r="AT47" s="97">
        <v>6000000</v>
      </c>
      <c r="AU47" s="126">
        <f t="shared" si="8"/>
        <v>14000000</v>
      </c>
      <c r="AV47" s="99">
        <f t="shared" si="9"/>
        <v>0.3</v>
      </c>
      <c r="AW47" s="96" t="s">
        <v>74</v>
      </c>
      <c r="AX47" s="88" t="s">
        <v>86</v>
      </c>
      <c r="AY47" s="124" t="s">
        <v>794</v>
      </c>
      <c r="AZ47" s="85" t="s">
        <v>66</v>
      </c>
      <c r="BA47" s="85" t="s">
        <v>66</v>
      </c>
    </row>
    <row r="48" spans="2:53" x14ac:dyDescent="0.25">
      <c r="B48" s="85">
        <v>2024</v>
      </c>
      <c r="C48" s="85">
        <v>891780111</v>
      </c>
      <c r="D48" s="86" t="s">
        <v>64</v>
      </c>
      <c r="E48" s="87" t="s">
        <v>793</v>
      </c>
      <c r="F48" s="87" t="s">
        <v>792</v>
      </c>
      <c r="G48" s="341">
        <v>0</v>
      </c>
      <c r="H48" s="88" t="s">
        <v>72</v>
      </c>
      <c r="I48" s="87" t="s">
        <v>154</v>
      </c>
      <c r="J48" s="87" t="s">
        <v>791</v>
      </c>
      <c r="K48" s="87">
        <v>12500000</v>
      </c>
      <c r="L48" s="85" t="s">
        <v>67</v>
      </c>
      <c r="M48" s="87" t="s">
        <v>790</v>
      </c>
      <c r="N48" s="87">
        <v>1082916827</v>
      </c>
      <c r="O48" s="91">
        <v>417</v>
      </c>
      <c r="P48" s="345">
        <v>45341</v>
      </c>
      <c r="Q48" s="87">
        <v>212500000</v>
      </c>
      <c r="R48" s="345">
        <v>45350</v>
      </c>
      <c r="S48" s="87">
        <v>12500000</v>
      </c>
      <c r="T48" s="88" t="s">
        <v>203</v>
      </c>
      <c r="U48" s="93">
        <v>72005158</v>
      </c>
      <c r="V48" s="93" t="s">
        <v>383</v>
      </c>
      <c r="W48" s="345">
        <v>45349</v>
      </c>
      <c r="X48" s="345">
        <v>45350</v>
      </c>
      <c r="Y48" s="206" t="s">
        <v>74</v>
      </c>
      <c r="Z48" s="345">
        <v>45490</v>
      </c>
      <c r="AA48" s="93">
        <f t="shared" si="5"/>
        <v>140</v>
      </c>
      <c r="AB48" s="87">
        <v>0</v>
      </c>
      <c r="AC48" s="87">
        <v>0</v>
      </c>
      <c r="AD48" s="87">
        <v>0</v>
      </c>
      <c r="AE48" s="95" t="s">
        <v>74</v>
      </c>
      <c r="AF48" s="93">
        <f t="shared" si="6"/>
        <v>0</v>
      </c>
      <c r="AG48" s="87">
        <v>0</v>
      </c>
      <c r="AH48" s="87">
        <v>0</v>
      </c>
      <c r="AI48" s="92" t="s">
        <v>74</v>
      </c>
      <c r="AJ48" s="88">
        <v>0</v>
      </c>
      <c r="AK48" s="92" t="s">
        <v>74</v>
      </c>
      <c r="AL48" s="92" t="s">
        <v>74</v>
      </c>
      <c r="AM48" s="93">
        <f t="shared" si="7"/>
        <v>0</v>
      </c>
      <c r="AN48" s="93">
        <f>+K48+AC48-AH48</f>
        <v>12500000</v>
      </c>
      <c r="AO48" s="88" t="s">
        <v>85</v>
      </c>
      <c r="AP48" s="87">
        <v>12500000</v>
      </c>
      <c r="AQ48" s="88" t="s">
        <v>203</v>
      </c>
      <c r="AR48" s="87">
        <v>0</v>
      </c>
      <c r="AS48" s="96" t="s">
        <v>74</v>
      </c>
      <c r="AT48" s="97">
        <v>0</v>
      </c>
      <c r="AU48" s="126">
        <f t="shared" si="8"/>
        <v>12500000</v>
      </c>
      <c r="AV48" s="99">
        <f t="shared" si="9"/>
        <v>0</v>
      </c>
      <c r="AW48" s="96" t="s">
        <v>74</v>
      </c>
      <c r="AX48" s="88" t="s">
        <v>86</v>
      </c>
      <c r="AY48" s="124" t="s">
        <v>789</v>
      </c>
      <c r="AZ48" s="85" t="s">
        <v>66</v>
      </c>
      <c r="BA48" s="85" t="s">
        <v>66</v>
      </c>
    </row>
    <row r="49" spans="2:53" x14ac:dyDescent="0.25">
      <c r="B49" s="85">
        <v>2024</v>
      </c>
      <c r="C49" s="85">
        <v>891780111</v>
      </c>
      <c r="D49" s="86" t="s">
        <v>64</v>
      </c>
      <c r="E49" s="87" t="s">
        <v>788</v>
      </c>
      <c r="F49" s="87" t="s">
        <v>787</v>
      </c>
      <c r="G49" s="341">
        <v>0</v>
      </c>
      <c r="H49" s="88" t="s">
        <v>72</v>
      </c>
      <c r="I49" s="87" t="s">
        <v>154</v>
      </c>
      <c r="J49" s="87" t="s">
        <v>786</v>
      </c>
      <c r="K49" s="87">
        <v>12000000</v>
      </c>
      <c r="L49" s="85" t="s">
        <v>67</v>
      </c>
      <c r="M49" s="87" t="s">
        <v>785</v>
      </c>
      <c r="N49" s="87">
        <v>1082961086</v>
      </c>
      <c r="O49" s="91">
        <v>286</v>
      </c>
      <c r="P49" s="345">
        <v>45328</v>
      </c>
      <c r="Q49" s="87">
        <v>47000000</v>
      </c>
      <c r="R49" s="345">
        <v>45350</v>
      </c>
      <c r="S49" s="87">
        <v>12000000</v>
      </c>
      <c r="T49" s="88" t="s">
        <v>203</v>
      </c>
      <c r="U49" s="93">
        <v>7601791</v>
      </c>
      <c r="V49" s="93" t="s">
        <v>764</v>
      </c>
      <c r="W49" s="345">
        <v>45349</v>
      </c>
      <c r="X49" s="345">
        <v>45350</v>
      </c>
      <c r="Y49" s="206" t="s">
        <v>74</v>
      </c>
      <c r="Z49" s="345">
        <v>45412</v>
      </c>
      <c r="AA49" s="93">
        <f t="shared" si="5"/>
        <v>62</v>
      </c>
      <c r="AB49" s="87">
        <v>0</v>
      </c>
      <c r="AC49" s="87">
        <v>0</v>
      </c>
      <c r="AD49" s="87">
        <v>0</v>
      </c>
      <c r="AE49" s="95" t="s">
        <v>74</v>
      </c>
      <c r="AF49" s="93">
        <f t="shared" si="6"/>
        <v>0</v>
      </c>
      <c r="AG49" s="87">
        <v>0</v>
      </c>
      <c r="AH49" s="87">
        <v>0</v>
      </c>
      <c r="AI49" s="92" t="s">
        <v>74</v>
      </c>
      <c r="AJ49" s="88">
        <v>0</v>
      </c>
      <c r="AK49" s="92" t="s">
        <v>74</v>
      </c>
      <c r="AL49" s="92" t="s">
        <v>74</v>
      </c>
      <c r="AM49" s="93">
        <f t="shared" si="7"/>
        <v>0</v>
      </c>
      <c r="AN49" s="93">
        <f>+K49+AC49-AH49</f>
        <v>12000000</v>
      </c>
      <c r="AO49" s="88" t="s">
        <v>85</v>
      </c>
      <c r="AP49" s="87">
        <v>12000000</v>
      </c>
      <c r="AQ49" s="88" t="s">
        <v>203</v>
      </c>
      <c r="AR49" s="87">
        <v>0</v>
      </c>
      <c r="AS49" s="96" t="s">
        <v>74</v>
      </c>
      <c r="AT49" s="97">
        <v>0</v>
      </c>
      <c r="AU49" s="126">
        <f t="shared" si="8"/>
        <v>12000000</v>
      </c>
      <c r="AV49" s="99">
        <f t="shared" si="9"/>
        <v>0</v>
      </c>
      <c r="AW49" s="96" t="s">
        <v>74</v>
      </c>
      <c r="AX49" s="88" t="s">
        <v>86</v>
      </c>
      <c r="AY49" s="124" t="s">
        <v>784</v>
      </c>
      <c r="AZ49" s="85" t="s">
        <v>66</v>
      </c>
      <c r="BA49" s="85" t="s">
        <v>66</v>
      </c>
    </row>
    <row r="50" spans="2:53" x14ac:dyDescent="0.25">
      <c r="B50" s="85">
        <v>2024</v>
      </c>
      <c r="C50" s="85">
        <v>891780111</v>
      </c>
      <c r="D50" s="86" t="s">
        <v>64</v>
      </c>
      <c r="E50" s="87" t="s">
        <v>783</v>
      </c>
      <c r="F50" s="87" t="s">
        <v>782</v>
      </c>
      <c r="G50" s="341">
        <v>0</v>
      </c>
      <c r="H50" s="88" t="s">
        <v>72</v>
      </c>
      <c r="I50" s="87" t="s">
        <v>154</v>
      </c>
      <c r="J50" s="87" t="s">
        <v>781</v>
      </c>
      <c r="K50" s="87">
        <v>12000000</v>
      </c>
      <c r="L50" s="85" t="s">
        <v>67</v>
      </c>
      <c r="M50" s="87" t="s">
        <v>780</v>
      </c>
      <c r="N50" s="87">
        <v>57465849</v>
      </c>
      <c r="O50" s="91">
        <v>286</v>
      </c>
      <c r="P50" s="345">
        <v>45328</v>
      </c>
      <c r="Q50" s="87">
        <v>47000000</v>
      </c>
      <c r="R50" s="345">
        <v>45350</v>
      </c>
      <c r="S50" s="87">
        <v>12000000</v>
      </c>
      <c r="T50" s="88" t="s">
        <v>203</v>
      </c>
      <c r="U50" s="93">
        <v>7601791</v>
      </c>
      <c r="V50" s="93" t="s">
        <v>764</v>
      </c>
      <c r="W50" s="345">
        <v>45349</v>
      </c>
      <c r="X50" s="345">
        <v>45350</v>
      </c>
      <c r="Y50" s="206" t="s">
        <v>74</v>
      </c>
      <c r="Z50" s="345">
        <v>45412</v>
      </c>
      <c r="AA50" s="93">
        <f t="shared" si="5"/>
        <v>62</v>
      </c>
      <c r="AB50" s="87">
        <v>0</v>
      </c>
      <c r="AC50" s="87">
        <v>0</v>
      </c>
      <c r="AD50" s="87">
        <v>0</v>
      </c>
      <c r="AE50" s="95" t="s">
        <v>74</v>
      </c>
      <c r="AF50" s="93">
        <f t="shared" si="6"/>
        <v>0</v>
      </c>
      <c r="AG50" s="87">
        <v>0</v>
      </c>
      <c r="AH50" s="87">
        <v>0</v>
      </c>
      <c r="AI50" s="92" t="s">
        <v>74</v>
      </c>
      <c r="AJ50" s="88">
        <v>0</v>
      </c>
      <c r="AK50" s="92" t="s">
        <v>74</v>
      </c>
      <c r="AL50" s="92" t="s">
        <v>74</v>
      </c>
      <c r="AM50" s="93">
        <f t="shared" si="7"/>
        <v>0</v>
      </c>
      <c r="AN50" s="93">
        <f>+K50+AC50-AH50</f>
        <v>12000000</v>
      </c>
      <c r="AO50" s="88" t="s">
        <v>85</v>
      </c>
      <c r="AP50" s="87">
        <v>12000000</v>
      </c>
      <c r="AQ50" s="88" t="s">
        <v>203</v>
      </c>
      <c r="AR50" s="87">
        <v>0</v>
      </c>
      <c r="AS50" s="96" t="s">
        <v>74</v>
      </c>
      <c r="AT50" s="97">
        <v>0</v>
      </c>
      <c r="AU50" s="126">
        <f t="shared" si="8"/>
        <v>12000000</v>
      </c>
      <c r="AV50" s="99">
        <f t="shared" si="9"/>
        <v>0</v>
      </c>
      <c r="AW50" s="96" t="s">
        <v>74</v>
      </c>
      <c r="AX50" s="88" t="s">
        <v>86</v>
      </c>
      <c r="AY50" s="124" t="s">
        <v>779</v>
      </c>
      <c r="AZ50" s="85" t="s">
        <v>66</v>
      </c>
      <c r="BA50" s="85" t="s">
        <v>66</v>
      </c>
    </row>
    <row r="51" spans="2:53" x14ac:dyDescent="0.25">
      <c r="B51" s="85">
        <v>2024</v>
      </c>
      <c r="C51" s="85">
        <v>891780111</v>
      </c>
      <c r="D51" s="86" t="s">
        <v>64</v>
      </c>
      <c r="E51" s="87" t="s">
        <v>778</v>
      </c>
      <c r="F51" s="87" t="s">
        <v>777</v>
      </c>
      <c r="G51" s="341">
        <v>0</v>
      </c>
      <c r="H51" s="88" t="s">
        <v>72</v>
      </c>
      <c r="I51" s="87" t="s">
        <v>154</v>
      </c>
      <c r="J51" s="87" t="s">
        <v>776</v>
      </c>
      <c r="K51" s="87">
        <v>70000000</v>
      </c>
      <c r="L51" s="85" t="s">
        <v>67</v>
      </c>
      <c r="M51" s="87" t="s">
        <v>775</v>
      </c>
      <c r="N51" s="87">
        <v>900370260</v>
      </c>
      <c r="O51" s="91">
        <v>392</v>
      </c>
      <c r="P51" s="345">
        <v>45338</v>
      </c>
      <c r="Q51" s="87">
        <v>70000000</v>
      </c>
      <c r="R51" s="345">
        <v>45352</v>
      </c>
      <c r="S51" s="87">
        <v>70000000</v>
      </c>
      <c r="T51" s="88" t="s">
        <v>203</v>
      </c>
      <c r="U51" s="93">
        <v>84458088</v>
      </c>
      <c r="V51" s="93" t="s">
        <v>471</v>
      </c>
      <c r="W51" s="345">
        <v>45351</v>
      </c>
      <c r="X51" s="345">
        <v>45352</v>
      </c>
      <c r="Y51" s="347">
        <v>45352</v>
      </c>
      <c r="Z51" s="345">
        <v>45474</v>
      </c>
      <c r="AA51" s="93">
        <f t="shared" si="5"/>
        <v>122</v>
      </c>
      <c r="AB51" s="87">
        <v>0</v>
      </c>
      <c r="AC51" s="87">
        <v>0</v>
      </c>
      <c r="AD51" s="87">
        <v>0</v>
      </c>
      <c r="AE51" s="95" t="s">
        <v>74</v>
      </c>
      <c r="AF51" s="93">
        <f t="shared" si="6"/>
        <v>0</v>
      </c>
      <c r="AG51" s="87">
        <v>0</v>
      </c>
      <c r="AH51" s="87">
        <v>0</v>
      </c>
      <c r="AI51" s="92" t="s">
        <v>74</v>
      </c>
      <c r="AJ51" s="88">
        <v>0</v>
      </c>
      <c r="AK51" s="92" t="s">
        <v>74</v>
      </c>
      <c r="AL51" s="92" t="s">
        <v>74</v>
      </c>
      <c r="AM51" s="93">
        <f t="shared" si="7"/>
        <v>0</v>
      </c>
      <c r="AN51" s="93">
        <f>+K51+AC51-AH51</f>
        <v>70000000</v>
      </c>
      <c r="AO51" s="88" t="s">
        <v>66</v>
      </c>
      <c r="AP51" s="87">
        <v>70000000</v>
      </c>
      <c r="AQ51" s="88" t="s">
        <v>203</v>
      </c>
      <c r="AR51" s="87">
        <v>0</v>
      </c>
      <c r="AS51" s="96" t="s">
        <v>74</v>
      </c>
      <c r="AT51" s="97">
        <v>0</v>
      </c>
      <c r="AU51" s="126">
        <f t="shared" si="8"/>
        <v>70000000</v>
      </c>
      <c r="AV51" s="99">
        <f t="shared" si="9"/>
        <v>0</v>
      </c>
      <c r="AW51" s="96" t="s">
        <v>74</v>
      </c>
      <c r="AX51" s="88" t="s">
        <v>86</v>
      </c>
      <c r="AY51" s="124" t="s">
        <v>774</v>
      </c>
      <c r="AZ51" s="85" t="s">
        <v>66</v>
      </c>
      <c r="BA51" s="85" t="s">
        <v>66</v>
      </c>
    </row>
    <row r="52" spans="2:53" x14ac:dyDescent="0.25">
      <c r="B52" s="85">
        <v>2024</v>
      </c>
      <c r="C52" s="85">
        <v>891780111</v>
      </c>
      <c r="D52" s="86" t="s">
        <v>64</v>
      </c>
      <c r="E52" s="87" t="s">
        <v>773</v>
      </c>
      <c r="F52" s="87" t="s">
        <v>772</v>
      </c>
      <c r="G52" s="341">
        <v>0</v>
      </c>
      <c r="H52" s="88" t="s">
        <v>72</v>
      </c>
      <c r="I52" s="87" t="s">
        <v>154</v>
      </c>
      <c r="J52" s="87" t="s">
        <v>771</v>
      </c>
      <c r="K52" s="87">
        <v>20000000</v>
      </c>
      <c r="L52" s="85" t="s">
        <v>67</v>
      </c>
      <c r="M52" s="87" t="s">
        <v>770</v>
      </c>
      <c r="N52" s="87">
        <v>1098775223</v>
      </c>
      <c r="O52" s="91">
        <v>417</v>
      </c>
      <c r="P52" s="345">
        <v>45341</v>
      </c>
      <c r="Q52" s="87">
        <v>212500000</v>
      </c>
      <c r="R52" s="345">
        <v>45355</v>
      </c>
      <c r="S52" s="87">
        <v>20000000</v>
      </c>
      <c r="T52" s="88" t="s">
        <v>203</v>
      </c>
      <c r="U52" s="93">
        <v>72005158</v>
      </c>
      <c r="V52" s="93" t="s">
        <v>383</v>
      </c>
      <c r="W52" s="345">
        <v>45352</v>
      </c>
      <c r="X52" s="345">
        <v>45355</v>
      </c>
      <c r="Y52" s="206" t="s">
        <v>74</v>
      </c>
      <c r="Z52" s="345">
        <v>45490</v>
      </c>
      <c r="AA52" s="93">
        <f t="shared" si="5"/>
        <v>135</v>
      </c>
      <c r="AB52" s="87">
        <v>0</v>
      </c>
      <c r="AC52" s="87">
        <v>0</v>
      </c>
      <c r="AD52" s="87">
        <v>0</v>
      </c>
      <c r="AE52" s="95" t="s">
        <v>74</v>
      </c>
      <c r="AF52" s="93">
        <f t="shared" si="6"/>
        <v>0</v>
      </c>
      <c r="AG52" s="87">
        <v>0</v>
      </c>
      <c r="AH52" s="87">
        <v>0</v>
      </c>
      <c r="AI52" s="92" t="s">
        <v>74</v>
      </c>
      <c r="AJ52" s="88">
        <v>0</v>
      </c>
      <c r="AK52" s="92" t="s">
        <v>74</v>
      </c>
      <c r="AL52" s="92" t="s">
        <v>74</v>
      </c>
      <c r="AM52" s="93">
        <f t="shared" si="7"/>
        <v>0</v>
      </c>
      <c r="AN52" s="93">
        <f>+K52+AC52-AH52</f>
        <v>20000000</v>
      </c>
      <c r="AO52" s="88" t="s">
        <v>85</v>
      </c>
      <c r="AP52" s="87">
        <v>20000000</v>
      </c>
      <c r="AQ52" s="88" t="s">
        <v>203</v>
      </c>
      <c r="AR52" s="87">
        <v>0</v>
      </c>
      <c r="AS52" s="96" t="s">
        <v>74</v>
      </c>
      <c r="AT52" s="97">
        <v>6000000</v>
      </c>
      <c r="AU52" s="126">
        <f t="shared" si="8"/>
        <v>14000000</v>
      </c>
      <c r="AV52" s="99">
        <f t="shared" si="9"/>
        <v>0.3</v>
      </c>
      <c r="AW52" s="96" t="s">
        <v>74</v>
      </c>
      <c r="AX52" s="88" t="s">
        <v>86</v>
      </c>
      <c r="AY52" s="124" t="s">
        <v>769</v>
      </c>
      <c r="AZ52" s="85" t="s">
        <v>66</v>
      </c>
      <c r="BA52" s="85" t="s">
        <v>66</v>
      </c>
    </row>
    <row r="53" spans="2:53" x14ac:dyDescent="0.25">
      <c r="B53" s="85">
        <v>2024</v>
      </c>
      <c r="C53" s="85">
        <v>891780111</v>
      </c>
      <c r="D53" s="86" t="s">
        <v>64</v>
      </c>
      <c r="E53" s="87" t="s">
        <v>768</v>
      </c>
      <c r="F53" s="87" t="s">
        <v>767</v>
      </c>
      <c r="G53" s="341">
        <v>0</v>
      </c>
      <c r="H53" s="88" t="s">
        <v>72</v>
      </c>
      <c r="I53" s="87" t="s">
        <v>154</v>
      </c>
      <c r="J53" s="87" t="s">
        <v>766</v>
      </c>
      <c r="K53" s="87">
        <v>12000000</v>
      </c>
      <c r="L53" s="85" t="s">
        <v>67</v>
      </c>
      <c r="M53" s="87" t="s">
        <v>765</v>
      </c>
      <c r="N53" s="87">
        <v>36552315</v>
      </c>
      <c r="O53" s="91">
        <v>286</v>
      </c>
      <c r="P53" s="345">
        <v>45328</v>
      </c>
      <c r="Q53" s="87">
        <v>47000000</v>
      </c>
      <c r="R53" s="345">
        <v>45355</v>
      </c>
      <c r="S53" s="87">
        <v>12000000</v>
      </c>
      <c r="T53" s="88" t="s">
        <v>203</v>
      </c>
      <c r="U53" s="93">
        <v>7601791</v>
      </c>
      <c r="V53" s="93" t="s">
        <v>764</v>
      </c>
      <c r="W53" s="345">
        <v>45352</v>
      </c>
      <c r="X53" s="345">
        <v>45355</v>
      </c>
      <c r="Y53" s="206" t="s">
        <v>74</v>
      </c>
      <c r="Z53" s="345">
        <v>45412</v>
      </c>
      <c r="AA53" s="93">
        <f t="shared" si="5"/>
        <v>57</v>
      </c>
      <c r="AB53" s="87">
        <v>0</v>
      </c>
      <c r="AC53" s="87">
        <v>0</v>
      </c>
      <c r="AD53" s="87">
        <v>0</v>
      </c>
      <c r="AE53" s="95" t="s">
        <v>74</v>
      </c>
      <c r="AF53" s="93">
        <f t="shared" si="6"/>
        <v>0</v>
      </c>
      <c r="AG53" s="87">
        <v>0</v>
      </c>
      <c r="AH53" s="87">
        <v>0</v>
      </c>
      <c r="AI53" s="92" t="s">
        <v>74</v>
      </c>
      <c r="AJ53" s="88">
        <v>0</v>
      </c>
      <c r="AK53" s="92" t="s">
        <v>74</v>
      </c>
      <c r="AL53" s="92" t="s">
        <v>74</v>
      </c>
      <c r="AM53" s="93">
        <f t="shared" si="7"/>
        <v>0</v>
      </c>
      <c r="AN53" s="93">
        <f>+K53+AC53-AH53</f>
        <v>12000000</v>
      </c>
      <c r="AO53" s="88" t="s">
        <v>85</v>
      </c>
      <c r="AP53" s="87">
        <v>12000000</v>
      </c>
      <c r="AQ53" s="88" t="s">
        <v>203</v>
      </c>
      <c r="AR53" s="87">
        <v>0</v>
      </c>
      <c r="AS53" s="96" t="s">
        <v>74</v>
      </c>
      <c r="AT53" s="97">
        <v>0</v>
      </c>
      <c r="AU53" s="126">
        <f t="shared" si="8"/>
        <v>12000000</v>
      </c>
      <c r="AV53" s="99">
        <f t="shared" si="9"/>
        <v>0</v>
      </c>
      <c r="AW53" s="96" t="s">
        <v>74</v>
      </c>
      <c r="AX53" s="88" t="s">
        <v>86</v>
      </c>
      <c r="AY53" s="124" t="s">
        <v>763</v>
      </c>
      <c r="AZ53" s="85" t="s">
        <v>66</v>
      </c>
      <c r="BA53" s="85" t="s">
        <v>66</v>
      </c>
    </row>
    <row r="54" spans="2:53" x14ac:dyDescent="0.25">
      <c r="B54" s="85">
        <v>2024</v>
      </c>
      <c r="C54" s="85">
        <v>891780111</v>
      </c>
      <c r="D54" s="86" t="s">
        <v>64</v>
      </c>
      <c r="E54" s="87" t="s">
        <v>762</v>
      </c>
      <c r="F54" s="87" t="s">
        <v>761</v>
      </c>
      <c r="G54" s="341">
        <v>0</v>
      </c>
      <c r="H54" s="88" t="s">
        <v>72</v>
      </c>
      <c r="I54" s="87" t="s">
        <v>154</v>
      </c>
      <c r="J54" s="87" t="s">
        <v>760</v>
      </c>
      <c r="K54" s="87">
        <v>15000000</v>
      </c>
      <c r="L54" s="85" t="s">
        <v>67</v>
      </c>
      <c r="M54" s="87" t="s">
        <v>759</v>
      </c>
      <c r="N54" s="93">
        <v>84451834</v>
      </c>
      <c r="O54" s="91">
        <v>416</v>
      </c>
      <c r="P54" s="345">
        <v>45341</v>
      </c>
      <c r="Q54" s="87">
        <v>93000000</v>
      </c>
      <c r="R54" s="345">
        <v>45355</v>
      </c>
      <c r="S54" s="87">
        <v>15000000</v>
      </c>
      <c r="T54" s="88" t="s">
        <v>203</v>
      </c>
      <c r="U54" s="93">
        <v>72005158</v>
      </c>
      <c r="V54" s="93" t="s">
        <v>383</v>
      </c>
      <c r="W54" s="345">
        <v>45352</v>
      </c>
      <c r="X54" s="345">
        <v>45355</v>
      </c>
      <c r="Y54" s="206" t="s">
        <v>74</v>
      </c>
      <c r="Z54" s="345">
        <v>45390</v>
      </c>
      <c r="AA54" s="93">
        <f t="shared" si="5"/>
        <v>35</v>
      </c>
      <c r="AB54" s="87">
        <v>0</v>
      </c>
      <c r="AC54" s="87">
        <v>7500000</v>
      </c>
      <c r="AD54" s="87">
        <v>1</v>
      </c>
      <c r="AE54" s="95">
        <v>45435</v>
      </c>
      <c r="AF54" s="93">
        <f t="shared" si="6"/>
        <v>45</v>
      </c>
      <c r="AG54" s="87">
        <v>0</v>
      </c>
      <c r="AH54" s="87">
        <v>0</v>
      </c>
      <c r="AI54" s="92" t="s">
        <v>74</v>
      </c>
      <c r="AJ54" s="88">
        <v>0</v>
      </c>
      <c r="AK54" s="92" t="s">
        <v>74</v>
      </c>
      <c r="AL54" s="92" t="s">
        <v>74</v>
      </c>
      <c r="AM54" s="93">
        <f t="shared" si="7"/>
        <v>0</v>
      </c>
      <c r="AN54" s="93">
        <f>+K54+AC54-AH54</f>
        <v>22500000</v>
      </c>
      <c r="AO54" s="88" t="s">
        <v>85</v>
      </c>
      <c r="AP54" s="87">
        <v>15000000</v>
      </c>
      <c r="AQ54" s="88" t="s">
        <v>203</v>
      </c>
      <c r="AR54" s="87">
        <v>0</v>
      </c>
      <c r="AS54" s="96" t="s">
        <v>74</v>
      </c>
      <c r="AT54" s="97">
        <v>0</v>
      </c>
      <c r="AU54" s="126">
        <f t="shared" si="8"/>
        <v>22500000</v>
      </c>
      <c r="AV54" s="99">
        <f t="shared" si="9"/>
        <v>0</v>
      </c>
      <c r="AW54" s="96" t="s">
        <v>74</v>
      </c>
      <c r="AX54" s="88" t="s">
        <v>86</v>
      </c>
      <c r="AY54" s="124" t="s">
        <v>758</v>
      </c>
      <c r="AZ54" s="85" t="s">
        <v>66</v>
      </c>
      <c r="BA54" s="85" t="s">
        <v>66</v>
      </c>
    </row>
    <row r="55" spans="2:53" x14ac:dyDescent="0.25">
      <c r="B55" s="85">
        <v>2024</v>
      </c>
      <c r="C55" s="85">
        <v>891780111</v>
      </c>
      <c r="D55" s="86" t="s">
        <v>64</v>
      </c>
      <c r="E55" s="87" t="s">
        <v>757</v>
      </c>
      <c r="F55" s="87" t="s">
        <v>756</v>
      </c>
      <c r="G55" s="341">
        <v>0</v>
      </c>
      <c r="H55" s="88" t="s">
        <v>72</v>
      </c>
      <c r="I55" s="87" t="s">
        <v>154</v>
      </c>
      <c r="J55" s="87" t="s">
        <v>755</v>
      </c>
      <c r="K55" s="87">
        <v>1440000</v>
      </c>
      <c r="L55" s="85" t="s">
        <v>67</v>
      </c>
      <c r="M55" s="87" t="s">
        <v>754</v>
      </c>
      <c r="N55" s="87">
        <v>57464026</v>
      </c>
      <c r="O55" s="91">
        <v>216</v>
      </c>
      <c r="P55" s="345">
        <v>45322</v>
      </c>
      <c r="Q55" s="87">
        <v>67200000</v>
      </c>
      <c r="R55" s="345">
        <v>45355</v>
      </c>
      <c r="S55" s="87">
        <v>1440000</v>
      </c>
      <c r="T55" s="88" t="s">
        <v>203</v>
      </c>
      <c r="U55" s="93">
        <v>16078654</v>
      </c>
      <c r="V55" s="93" t="s">
        <v>300</v>
      </c>
      <c r="W55" s="345">
        <v>45352</v>
      </c>
      <c r="X55" s="345">
        <v>45355</v>
      </c>
      <c r="Y55" s="206" t="s">
        <v>74</v>
      </c>
      <c r="Z55" s="345">
        <v>45365</v>
      </c>
      <c r="AA55" s="93">
        <f t="shared" si="5"/>
        <v>10</v>
      </c>
      <c r="AB55" s="87">
        <v>0</v>
      </c>
      <c r="AC55" s="87">
        <v>0</v>
      </c>
      <c r="AD55" s="87">
        <v>0</v>
      </c>
      <c r="AE55" s="95" t="s">
        <v>74</v>
      </c>
      <c r="AF55" s="93">
        <f t="shared" si="6"/>
        <v>0</v>
      </c>
      <c r="AG55" s="87">
        <v>0</v>
      </c>
      <c r="AH55" s="87">
        <v>0</v>
      </c>
      <c r="AI55" s="92" t="s">
        <v>74</v>
      </c>
      <c r="AJ55" s="88">
        <v>0</v>
      </c>
      <c r="AK55" s="92" t="s">
        <v>74</v>
      </c>
      <c r="AL55" s="92" t="s">
        <v>74</v>
      </c>
      <c r="AM55" s="93">
        <f t="shared" si="7"/>
        <v>0</v>
      </c>
      <c r="AN55" s="93">
        <f>+K55+AC55-AH55</f>
        <v>1440000</v>
      </c>
      <c r="AO55" s="88" t="s">
        <v>85</v>
      </c>
      <c r="AP55" s="87">
        <v>1440000</v>
      </c>
      <c r="AQ55" s="88" t="s">
        <v>203</v>
      </c>
      <c r="AR55" s="87">
        <v>0</v>
      </c>
      <c r="AS55" s="96" t="s">
        <v>74</v>
      </c>
      <c r="AT55" s="97">
        <v>0</v>
      </c>
      <c r="AU55" s="126">
        <f t="shared" si="8"/>
        <v>1440000</v>
      </c>
      <c r="AV55" s="99">
        <f t="shared" si="9"/>
        <v>0</v>
      </c>
      <c r="AW55" s="96" t="s">
        <v>74</v>
      </c>
      <c r="AX55" s="88" t="s">
        <v>86</v>
      </c>
      <c r="AY55" s="124" t="s">
        <v>753</v>
      </c>
      <c r="AZ55" s="85" t="s">
        <v>66</v>
      </c>
      <c r="BA55" s="85" t="s">
        <v>66</v>
      </c>
    </row>
    <row r="56" spans="2:53" x14ac:dyDescent="0.25">
      <c r="B56" s="85">
        <v>2024</v>
      </c>
      <c r="C56" s="85">
        <v>891780111</v>
      </c>
      <c r="D56" s="86" t="s">
        <v>64</v>
      </c>
      <c r="E56" s="87" t="s">
        <v>752</v>
      </c>
      <c r="F56" s="87" t="s">
        <v>751</v>
      </c>
      <c r="G56" s="341">
        <v>0</v>
      </c>
      <c r="H56" s="88" t="s">
        <v>72</v>
      </c>
      <c r="I56" s="87" t="s">
        <v>154</v>
      </c>
      <c r="J56" s="87" t="s">
        <v>750</v>
      </c>
      <c r="K56" s="87">
        <v>20000000</v>
      </c>
      <c r="L56" s="85" t="s">
        <v>67</v>
      </c>
      <c r="M56" s="87" t="s">
        <v>749</v>
      </c>
      <c r="N56" s="87">
        <v>72213643</v>
      </c>
      <c r="O56" s="91">
        <v>417</v>
      </c>
      <c r="P56" s="345">
        <v>45341</v>
      </c>
      <c r="Q56" s="87">
        <v>212500000</v>
      </c>
      <c r="R56" s="345">
        <v>45355</v>
      </c>
      <c r="S56" s="87">
        <v>20000000</v>
      </c>
      <c r="T56" s="88" t="s">
        <v>203</v>
      </c>
      <c r="U56" s="93">
        <v>72005158</v>
      </c>
      <c r="V56" s="93" t="s">
        <v>383</v>
      </c>
      <c r="W56" s="345">
        <v>45352</v>
      </c>
      <c r="X56" s="345">
        <v>45355</v>
      </c>
      <c r="Y56" s="206" t="s">
        <v>74</v>
      </c>
      <c r="Z56" s="345">
        <v>45490</v>
      </c>
      <c r="AA56" s="93">
        <f t="shared" si="5"/>
        <v>135</v>
      </c>
      <c r="AB56" s="87">
        <v>0</v>
      </c>
      <c r="AC56" s="87">
        <v>0</v>
      </c>
      <c r="AD56" s="87">
        <v>0</v>
      </c>
      <c r="AE56" s="95" t="s">
        <v>74</v>
      </c>
      <c r="AF56" s="93">
        <f t="shared" si="6"/>
        <v>0</v>
      </c>
      <c r="AG56" s="87">
        <v>0</v>
      </c>
      <c r="AH56" s="87">
        <v>0</v>
      </c>
      <c r="AI56" s="92" t="s">
        <v>74</v>
      </c>
      <c r="AJ56" s="88">
        <v>0</v>
      </c>
      <c r="AK56" s="92" t="s">
        <v>74</v>
      </c>
      <c r="AL56" s="92" t="s">
        <v>74</v>
      </c>
      <c r="AM56" s="93">
        <f t="shared" si="7"/>
        <v>0</v>
      </c>
      <c r="AN56" s="93">
        <f>+K56+AC56-AH56</f>
        <v>20000000</v>
      </c>
      <c r="AO56" s="88" t="s">
        <v>85</v>
      </c>
      <c r="AP56" s="87">
        <v>20000000</v>
      </c>
      <c r="AQ56" s="88" t="s">
        <v>203</v>
      </c>
      <c r="AR56" s="87">
        <v>0</v>
      </c>
      <c r="AS56" s="96" t="s">
        <v>74</v>
      </c>
      <c r="AT56" s="97">
        <v>6000000</v>
      </c>
      <c r="AU56" s="126">
        <f t="shared" si="8"/>
        <v>14000000</v>
      </c>
      <c r="AV56" s="99">
        <f t="shared" si="9"/>
        <v>0.3</v>
      </c>
      <c r="AW56" s="96" t="s">
        <v>74</v>
      </c>
      <c r="AX56" s="88" t="s">
        <v>86</v>
      </c>
      <c r="AY56" s="124" t="s">
        <v>748</v>
      </c>
      <c r="AZ56" s="85" t="s">
        <v>66</v>
      </c>
      <c r="BA56" s="85" t="s">
        <v>66</v>
      </c>
    </row>
    <row r="57" spans="2:53" x14ac:dyDescent="0.25">
      <c r="B57" s="85">
        <v>2024</v>
      </c>
      <c r="C57" s="85">
        <v>891780111</v>
      </c>
      <c r="D57" s="86" t="s">
        <v>64</v>
      </c>
      <c r="E57" s="87" t="s">
        <v>747</v>
      </c>
      <c r="F57" s="87" t="s">
        <v>746</v>
      </c>
      <c r="G57" s="341">
        <v>0</v>
      </c>
      <c r="H57" s="88" t="s">
        <v>72</v>
      </c>
      <c r="I57" s="87" t="s">
        <v>154</v>
      </c>
      <c r="J57" s="87" t="s">
        <v>745</v>
      </c>
      <c r="K57" s="87">
        <v>30000000</v>
      </c>
      <c r="L57" s="85" t="s">
        <v>67</v>
      </c>
      <c r="M57" s="87" t="s">
        <v>744</v>
      </c>
      <c r="N57" s="87">
        <v>1102832707</v>
      </c>
      <c r="O57" s="91">
        <v>417</v>
      </c>
      <c r="P57" s="345">
        <v>45341</v>
      </c>
      <c r="Q57" s="87">
        <v>212500000</v>
      </c>
      <c r="R57" s="345">
        <v>45355</v>
      </c>
      <c r="S57" s="87">
        <v>30000000</v>
      </c>
      <c r="T57" s="88" t="s">
        <v>203</v>
      </c>
      <c r="U57" s="93">
        <v>72005158</v>
      </c>
      <c r="V57" s="93" t="s">
        <v>383</v>
      </c>
      <c r="W57" s="345">
        <v>45352</v>
      </c>
      <c r="X57" s="345">
        <v>45355</v>
      </c>
      <c r="Y57" s="206" t="s">
        <v>74</v>
      </c>
      <c r="Z57" s="345">
        <v>45490</v>
      </c>
      <c r="AA57" s="93">
        <f t="shared" si="5"/>
        <v>135</v>
      </c>
      <c r="AB57" s="87">
        <v>0</v>
      </c>
      <c r="AC57" s="87">
        <v>0</v>
      </c>
      <c r="AD57" s="87">
        <v>0</v>
      </c>
      <c r="AE57" s="95" t="s">
        <v>74</v>
      </c>
      <c r="AF57" s="93">
        <f t="shared" si="6"/>
        <v>0</v>
      </c>
      <c r="AG57" s="87">
        <v>0</v>
      </c>
      <c r="AH57" s="87">
        <v>0</v>
      </c>
      <c r="AI57" s="92" t="s">
        <v>74</v>
      </c>
      <c r="AJ57" s="88">
        <v>0</v>
      </c>
      <c r="AK57" s="92" t="s">
        <v>74</v>
      </c>
      <c r="AL57" s="92" t="s">
        <v>74</v>
      </c>
      <c r="AM57" s="93">
        <f t="shared" si="7"/>
        <v>0</v>
      </c>
      <c r="AN57" s="93">
        <f>+K57+AC57-AH57</f>
        <v>30000000</v>
      </c>
      <c r="AO57" s="88" t="s">
        <v>85</v>
      </c>
      <c r="AP57" s="87">
        <v>30000000</v>
      </c>
      <c r="AQ57" s="88" t="s">
        <v>203</v>
      </c>
      <c r="AR57" s="87">
        <v>0</v>
      </c>
      <c r="AS57" s="96" t="s">
        <v>74</v>
      </c>
      <c r="AT57" s="97">
        <v>6000000</v>
      </c>
      <c r="AU57" s="126">
        <f t="shared" si="8"/>
        <v>24000000</v>
      </c>
      <c r="AV57" s="99">
        <f t="shared" si="9"/>
        <v>0.2</v>
      </c>
      <c r="AW57" s="96" t="s">
        <v>74</v>
      </c>
      <c r="AX57" s="88" t="s">
        <v>86</v>
      </c>
      <c r="AY57" s="124" t="s">
        <v>743</v>
      </c>
      <c r="AZ57" s="85" t="s">
        <v>66</v>
      </c>
      <c r="BA57" s="85" t="s">
        <v>66</v>
      </c>
    </row>
    <row r="58" spans="2:53" x14ac:dyDescent="0.25">
      <c r="B58" s="85">
        <v>2024</v>
      </c>
      <c r="C58" s="85">
        <v>891780111</v>
      </c>
      <c r="D58" s="86" t="s">
        <v>64</v>
      </c>
      <c r="E58" s="87" t="s">
        <v>742</v>
      </c>
      <c r="F58" s="87" t="s">
        <v>741</v>
      </c>
      <c r="G58" s="341">
        <v>0</v>
      </c>
      <c r="H58" s="88" t="s">
        <v>72</v>
      </c>
      <c r="I58" s="87" t="s">
        <v>154</v>
      </c>
      <c r="J58" s="87" t="s">
        <v>740</v>
      </c>
      <c r="K58" s="87">
        <v>30000000</v>
      </c>
      <c r="L58" s="85" t="s">
        <v>67</v>
      </c>
      <c r="M58" s="87" t="s">
        <v>739</v>
      </c>
      <c r="N58" s="87">
        <v>8712984</v>
      </c>
      <c r="O58" s="91">
        <v>417</v>
      </c>
      <c r="P58" s="345">
        <v>45341</v>
      </c>
      <c r="Q58" s="87">
        <v>212500000</v>
      </c>
      <c r="R58" s="345">
        <v>45355</v>
      </c>
      <c r="S58" s="87">
        <v>30000000</v>
      </c>
      <c r="T58" s="88" t="s">
        <v>203</v>
      </c>
      <c r="U58" s="93">
        <v>72005158</v>
      </c>
      <c r="V58" s="93" t="s">
        <v>383</v>
      </c>
      <c r="W58" s="345">
        <v>45352</v>
      </c>
      <c r="X58" s="345">
        <v>45355</v>
      </c>
      <c r="Y58" s="206" t="s">
        <v>74</v>
      </c>
      <c r="Z58" s="345">
        <v>45490</v>
      </c>
      <c r="AA58" s="93">
        <f t="shared" si="5"/>
        <v>135</v>
      </c>
      <c r="AB58" s="87">
        <v>0</v>
      </c>
      <c r="AC58" s="87">
        <v>0</v>
      </c>
      <c r="AD58" s="87">
        <v>0</v>
      </c>
      <c r="AE58" s="95" t="s">
        <v>74</v>
      </c>
      <c r="AF58" s="93">
        <f t="shared" si="6"/>
        <v>0</v>
      </c>
      <c r="AG58" s="87">
        <v>0</v>
      </c>
      <c r="AH58" s="87">
        <v>0</v>
      </c>
      <c r="AI58" s="92" t="s">
        <v>74</v>
      </c>
      <c r="AJ58" s="88">
        <v>0</v>
      </c>
      <c r="AK58" s="92" t="s">
        <v>74</v>
      </c>
      <c r="AL58" s="92" t="s">
        <v>74</v>
      </c>
      <c r="AM58" s="93">
        <f t="shared" si="7"/>
        <v>0</v>
      </c>
      <c r="AN58" s="93">
        <f>+K58+AC58-AH58</f>
        <v>30000000</v>
      </c>
      <c r="AO58" s="88" t="s">
        <v>85</v>
      </c>
      <c r="AP58" s="87">
        <v>30000000</v>
      </c>
      <c r="AQ58" s="88" t="s">
        <v>203</v>
      </c>
      <c r="AR58" s="87">
        <v>0</v>
      </c>
      <c r="AS58" s="96" t="s">
        <v>74</v>
      </c>
      <c r="AT58" s="97">
        <v>0</v>
      </c>
      <c r="AU58" s="126">
        <f t="shared" si="8"/>
        <v>30000000</v>
      </c>
      <c r="AV58" s="99">
        <f t="shared" si="9"/>
        <v>0</v>
      </c>
      <c r="AW58" s="96" t="s">
        <v>74</v>
      </c>
      <c r="AX58" s="88" t="s">
        <v>86</v>
      </c>
      <c r="AY58" s="124" t="s">
        <v>738</v>
      </c>
      <c r="AZ58" s="85" t="s">
        <v>66</v>
      </c>
      <c r="BA58" s="85" t="s">
        <v>66</v>
      </c>
    </row>
    <row r="59" spans="2:53" x14ac:dyDescent="0.25">
      <c r="B59" s="85">
        <v>2024</v>
      </c>
      <c r="C59" s="85">
        <v>891780111</v>
      </c>
      <c r="D59" s="86" t="s">
        <v>64</v>
      </c>
      <c r="E59" s="87" t="s">
        <v>737</v>
      </c>
      <c r="F59" s="87" t="s">
        <v>736</v>
      </c>
      <c r="G59" s="341">
        <v>0</v>
      </c>
      <c r="H59" s="88" t="s">
        <v>72</v>
      </c>
      <c r="I59" s="87" t="s">
        <v>154</v>
      </c>
      <c r="J59" s="87" t="s">
        <v>735</v>
      </c>
      <c r="K59" s="87">
        <v>23800000</v>
      </c>
      <c r="L59" s="85" t="s">
        <v>67</v>
      </c>
      <c r="M59" s="87" t="s">
        <v>734</v>
      </c>
      <c r="N59" s="87">
        <v>1082872242</v>
      </c>
      <c r="O59" s="91">
        <v>435</v>
      </c>
      <c r="P59" s="345">
        <v>45343</v>
      </c>
      <c r="Q59" s="87">
        <v>163000000</v>
      </c>
      <c r="R59" s="345">
        <v>45355</v>
      </c>
      <c r="S59" s="87">
        <v>23800000</v>
      </c>
      <c r="T59" s="88" t="s">
        <v>203</v>
      </c>
      <c r="U59" s="93">
        <v>72220242</v>
      </c>
      <c r="V59" s="93" t="s">
        <v>634</v>
      </c>
      <c r="W59" s="345">
        <v>45352</v>
      </c>
      <c r="X59" s="345">
        <v>45355</v>
      </c>
      <c r="Y59" s="206" t="s">
        <v>74</v>
      </c>
      <c r="Z59" s="345">
        <v>45561</v>
      </c>
      <c r="AA59" s="93">
        <f t="shared" si="5"/>
        <v>206</v>
      </c>
      <c r="AB59" s="87">
        <v>0</v>
      </c>
      <c r="AC59" s="87">
        <v>0</v>
      </c>
      <c r="AD59" s="87">
        <v>0</v>
      </c>
      <c r="AE59" s="95" t="s">
        <v>74</v>
      </c>
      <c r="AF59" s="93">
        <f t="shared" si="6"/>
        <v>0</v>
      </c>
      <c r="AG59" s="87">
        <v>0</v>
      </c>
      <c r="AH59" s="87">
        <v>0</v>
      </c>
      <c r="AI59" s="92" t="s">
        <v>74</v>
      </c>
      <c r="AJ59" s="88">
        <v>0</v>
      </c>
      <c r="AK59" s="92" t="s">
        <v>74</v>
      </c>
      <c r="AL59" s="92" t="s">
        <v>74</v>
      </c>
      <c r="AM59" s="93">
        <f t="shared" si="7"/>
        <v>0</v>
      </c>
      <c r="AN59" s="93">
        <f>+K59+AC59-AH59</f>
        <v>23800000</v>
      </c>
      <c r="AO59" s="88" t="s">
        <v>85</v>
      </c>
      <c r="AP59" s="87">
        <v>23800000</v>
      </c>
      <c r="AQ59" s="88" t="s">
        <v>203</v>
      </c>
      <c r="AR59" s="87">
        <v>0</v>
      </c>
      <c r="AS59" s="96" t="s">
        <v>74</v>
      </c>
      <c r="AT59" s="97">
        <v>0</v>
      </c>
      <c r="AU59" s="126">
        <f t="shared" si="8"/>
        <v>23800000</v>
      </c>
      <c r="AV59" s="99">
        <f t="shared" si="9"/>
        <v>0</v>
      </c>
      <c r="AW59" s="96" t="s">
        <v>74</v>
      </c>
      <c r="AX59" s="88" t="s">
        <v>86</v>
      </c>
      <c r="AY59" s="124" t="s">
        <v>733</v>
      </c>
      <c r="AZ59" s="85" t="s">
        <v>66</v>
      </c>
      <c r="BA59" s="85" t="s">
        <v>66</v>
      </c>
    </row>
    <row r="60" spans="2:53" x14ac:dyDescent="0.25">
      <c r="B60" s="85">
        <v>2024</v>
      </c>
      <c r="C60" s="85">
        <v>891780111</v>
      </c>
      <c r="D60" s="86" t="s">
        <v>64</v>
      </c>
      <c r="E60" s="87" t="s">
        <v>732</v>
      </c>
      <c r="F60" s="87" t="s">
        <v>731</v>
      </c>
      <c r="G60" s="341">
        <v>0</v>
      </c>
      <c r="H60" s="88" t="s">
        <v>72</v>
      </c>
      <c r="I60" s="87" t="s">
        <v>154</v>
      </c>
      <c r="J60" s="87" t="s">
        <v>730</v>
      </c>
      <c r="K60" s="87">
        <v>86123600</v>
      </c>
      <c r="L60" s="85" t="s">
        <v>67</v>
      </c>
      <c r="M60" s="87" t="s">
        <v>729</v>
      </c>
      <c r="N60" s="87">
        <v>901781602</v>
      </c>
      <c r="O60" s="91">
        <v>261</v>
      </c>
      <c r="P60" s="345">
        <v>45327</v>
      </c>
      <c r="Q60" s="87">
        <v>86580000</v>
      </c>
      <c r="R60" s="345">
        <v>45355</v>
      </c>
      <c r="S60" s="87">
        <v>86123600</v>
      </c>
      <c r="T60" s="88" t="s">
        <v>203</v>
      </c>
      <c r="U60" s="93">
        <v>84458088</v>
      </c>
      <c r="V60" s="93" t="s">
        <v>471</v>
      </c>
      <c r="W60" s="345">
        <v>45355</v>
      </c>
      <c r="X60" s="345">
        <v>45356</v>
      </c>
      <c r="Y60" s="347">
        <v>45356</v>
      </c>
      <c r="Z60" s="345">
        <v>45509</v>
      </c>
      <c r="AA60" s="93">
        <f t="shared" si="5"/>
        <v>153</v>
      </c>
      <c r="AB60" s="87">
        <v>0</v>
      </c>
      <c r="AC60" s="87">
        <v>0</v>
      </c>
      <c r="AD60" s="87">
        <v>0</v>
      </c>
      <c r="AE60" s="95" t="s">
        <v>74</v>
      </c>
      <c r="AF60" s="93">
        <f t="shared" si="6"/>
        <v>0</v>
      </c>
      <c r="AG60" s="87">
        <v>0</v>
      </c>
      <c r="AH60" s="87">
        <v>0</v>
      </c>
      <c r="AI60" s="92" t="s">
        <v>74</v>
      </c>
      <c r="AJ60" s="88">
        <v>0</v>
      </c>
      <c r="AK60" s="92" t="s">
        <v>74</v>
      </c>
      <c r="AL60" s="92" t="s">
        <v>74</v>
      </c>
      <c r="AM60" s="93">
        <f t="shared" si="7"/>
        <v>0</v>
      </c>
      <c r="AN60" s="93">
        <f>+K60+AC60-AH60</f>
        <v>86123600</v>
      </c>
      <c r="AO60" s="88" t="s">
        <v>85</v>
      </c>
      <c r="AP60" s="87">
        <v>86123600</v>
      </c>
      <c r="AQ60" s="88" t="s">
        <v>203</v>
      </c>
      <c r="AR60" s="87">
        <v>0</v>
      </c>
      <c r="AS60" s="96" t="s">
        <v>74</v>
      </c>
      <c r="AT60" s="97">
        <v>0</v>
      </c>
      <c r="AU60" s="126">
        <f t="shared" si="8"/>
        <v>86123600</v>
      </c>
      <c r="AV60" s="99">
        <f t="shared" si="9"/>
        <v>0</v>
      </c>
      <c r="AW60" s="96" t="s">
        <v>74</v>
      </c>
      <c r="AX60" s="88" t="s">
        <v>86</v>
      </c>
      <c r="AY60" s="124" t="s">
        <v>728</v>
      </c>
      <c r="AZ60" s="85" t="s">
        <v>66</v>
      </c>
      <c r="BA60" s="85" t="s">
        <v>66</v>
      </c>
    </row>
    <row r="61" spans="2:53" x14ac:dyDescent="0.25">
      <c r="B61" s="85">
        <v>2024</v>
      </c>
      <c r="C61" s="85">
        <v>891780111</v>
      </c>
      <c r="D61" s="86" t="s">
        <v>64</v>
      </c>
      <c r="E61" s="87" t="s">
        <v>727</v>
      </c>
      <c r="F61" s="87" t="s">
        <v>726</v>
      </c>
      <c r="G61" s="341">
        <v>0</v>
      </c>
      <c r="H61" s="88" t="s">
        <v>72</v>
      </c>
      <c r="I61" s="87" t="s">
        <v>154</v>
      </c>
      <c r="J61" s="87" t="s">
        <v>725</v>
      </c>
      <c r="K61" s="87">
        <v>12000000</v>
      </c>
      <c r="L61" s="85" t="s">
        <v>67</v>
      </c>
      <c r="M61" s="87" t="s">
        <v>724</v>
      </c>
      <c r="N61" s="87">
        <v>1082920511</v>
      </c>
      <c r="O61" s="91">
        <v>244</v>
      </c>
      <c r="P61" s="345">
        <v>45323</v>
      </c>
      <c r="Q61" s="87">
        <v>572500000</v>
      </c>
      <c r="R61" s="345">
        <v>45355</v>
      </c>
      <c r="S61" s="87">
        <v>12000000</v>
      </c>
      <c r="T61" s="88" t="s">
        <v>203</v>
      </c>
      <c r="U61" s="93">
        <v>1082939683</v>
      </c>
      <c r="V61" s="93" t="s">
        <v>266</v>
      </c>
      <c r="W61" s="345">
        <v>45355</v>
      </c>
      <c r="X61" s="345">
        <v>45355</v>
      </c>
      <c r="Y61" s="206" t="s">
        <v>74</v>
      </c>
      <c r="Z61" s="345">
        <v>45458</v>
      </c>
      <c r="AA61" s="93">
        <f t="shared" si="5"/>
        <v>103</v>
      </c>
      <c r="AB61" s="87">
        <v>0</v>
      </c>
      <c r="AC61" s="87">
        <v>0</v>
      </c>
      <c r="AD61" s="87">
        <v>0</v>
      </c>
      <c r="AE61" s="95" t="s">
        <v>74</v>
      </c>
      <c r="AF61" s="93">
        <f t="shared" si="6"/>
        <v>0</v>
      </c>
      <c r="AG61" s="87">
        <v>0</v>
      </c>
      <c r="AH61" s="87">
        <v>0</v>
      </c>
      <c r="AI61" s="92" t="s">
        <v>74</v>
      </c>
      <c r="AJ61" s="88">
        <v>0</v>
      </c>
      <c r="AK61" s="92" t="s">
        <v>74</v>
      </c>
      <c r="AL61" s="92" t="s">
        <v>74</v>
      </c>
      <c r="AM61" s="93">
        <f t="shared" si="7"/>
        <v>0</v>
      </c>
      <c r="AN61" s="93">
        <f>+K61+AC61-AH61</f>
        <v>12000000</v>
      </c>
      <c r="AO61" s="88" t="s">
        <v>66</v>
      </c>
      <c r="AP61" s="87">
        <v>12000000</v>
      </c>
      <c r="AQ61" s="88" t="s">
        <v>203</v>
      </c>
      <c r="AR61" s="87">
        <v>0</v>
      </c>
      <c r="AS61" s="96" t="s">
        <v>74</v>
      </c>
      <c r="AT61" s="97">
        <v>3000000</v>
      </c>
      <c r="AU61" s="126">
        <f t="shared" si="8"/>
        <v>9000000</v>
      </c>
      <c r="AV61" s="99">
        <f t="shared" si="9"/>
        <v>0.25</v>
      </c>
      <c r="AW61" s="96" t="s">
        <v>74</v>
      </c>
      <c r="AX61" s="88" t="s">
        <v>86</v>
      </c>
      <c r="AY61" s="124" t="s">
        <v>723</v>
      </c>
      <c r="AZ61" s="85" t="s">
        <v>66</v>
      </c>
      <c r="BA61" s="85" t="s">
        <v>66</v>
      </c>
    </row>
    <row r="62" spans="2:53" x14ac:dyDescent="0.25">
      <c r="B62" s="85">
        <v>2024</v>
      </c>
      <c r="C62" s="85">
        <v>891780111</v>
      </c>
      <c r="D62" s="86" t="s">
        <v>64</v>
      </c>
      <c r="E62" s="87" t="s">
        <v>722</v>
      </c>
      <c r="F62" s="87" t="s">
        <v>721</v>
      </c>
      <c r="G62" s="341">
        <v>0</v>
      </c>
      <c r="H62" s="88" t="s">
        <v>72</v>
      </c>
      <c r="I62" s="87" t="s">
        <v>154</v>
      </c>
      <c r="J62" s="87" t="s">
        <v>720</v>
      </c>
      <c r="K62" s="87">
        <v>1440000</v>
      </c>
      <c r="L62" s="85" t="s">
        <v>67</v>
      </c>
      <c r="M62" s="87" t="s">
        <v>719</v>
      </c>
      <c r="N62" s="87">
        <v>57433180</v>
      </c>
      <c r="O62" s="91">
        <v>216</v>
      </c>
      <c r="P62" s="345">
        <v>45322</v>
      </c>
      <c r="Q62" s="87">
        <v>67200000</v>
      </c>
      <c r="R62" s="345">
        <v>45355</v>
      </c>
      <c r="S62" s="87">
        <v>1440000</v>
      </c>
      <c r="T62" s="88" t="s">
        <v>203</v>
      </c>
      <c r="U62" s="93">
        <v>16078654</v>
      </c>
      <c r="V62" s="93" t="s">
        <v>300</v>
      </c>
      <c r="W62" s="345">
        <v>45355</v>
      </c>
      <c r="X62" s="345">
        <v>45355</v>
      </c>
      <c r="Y62" s="206" t="s">
        <v>74</v>
      </c>
      <c r="Z62" s="345">
        <v>45365</v>
      </c>
      <c r="AA62" s="93">
        <f t="shared" si="5"/>
        <v>10</v>
      </c>
      <c r="AB62" s="87">
        <v>0</v>
      </c>
      <c r="AC62" s="87">
        <v>0</v>
      </c>
      <c r="AD62" s="87">
        <v>0</v>
      </c>
      <c r="AE62" s="95" t="s">
        <v>74</v>
      </c>
      <c r="AF62" s="93">
        <f t="shared" si="6"/>
        <v>0</v>
      </c>
      <c r="AG62" s="87">
        <v>0</v>
      </c>
      <c r="AH62" s="87">
        <v>0</v>
      </c>
      <c r="AI62" s="92" t="s">
        <v>74</v>
      </c>
      <c r="AJ62" s="88">
        <v>0</v>
      </c>
      <c r="AK62" s="92" t="s">
        <v>74</v>
      </c>
      <c r="AL62" s="92" t="s">
        <v>74</v>
      </c>
      <c r="AM62" s="93">
        <f t="shared" si="7"/>
        <v>0</v>
      </c>
      <c r="AN62" s="93">
        <f>+K62+AC62-AH62</f>
        <v>1440000</v>
      </c>
      <c r="AO62" s="88" t="s">
        <v>85</v>
      </c>
      <c r="AP62" s="87">
        <v>1440000</v>
      </c>
      <c r="AQ62" s="88" t="s">
        <v>203</v>
      </c>
      <c r="AR62" s="87">
        <v>0</v>
      </c>
      <c r="AS62" s="96" t="s">
        <v>74</v>
      </c>
      <c r="AT62" s="97">
        <v>0</v>
      </c>
      <c r="AU62" s="126">
        <f t="shared" si="8"/>
        <v>1440000</v>
      </c>
      <c r="AV62" s="99">
        <f t="shared" si="9"/>
        <v>0</v>
      </c>
      <c r="AW62" s="96" t="s">
        <v>74</v>
      </c>
      <c r="AX62" s="88" t="s">
        <v>86</v>
      </c>
      <c r="AY62" s="124" t="s">
        <v>718</v>
      </c>
      <c r="AZ62" s="85" t="s">
        <v>66</v>
      </c>
      <c r="BA62" s="85" t="s">
        <v>66</v>
      </c>
    </row>
    <row r="63" spans="2:53" x14ac:dyDescent="0.25">
      <c r="B63" s="85">
        <v>2024</v>
      </c>
      <c r="C63" s="85">
        <v>891780111</v>
      </c>
      <c r="D63" s="86" t="s">
        <v>64</v>
      </c>
      <c r="E63" s="87" t="s">
        <v>717</v>
      </c>
      <c r="F63" s="87" t="s">
        <v>716</v>
      </c>
      <c r="G63" s="341">
        <v>0</v>
      </c>
      <c r="H63" s="88" t="s">
        <v>72</v>
      </c>
      <c r="I63" s="86" t="s">
        <v>65</v>
      </c>
      <c r="J63" s="87" t="s">
        <v>715</v>
      </c>
      <c r="K63" s="87">
        <v>10000000</v>
      </c>
      <c r="L63" s="85" t="s">
        <v>67</v>
      </c>
      <c r="M63" s="87" t="s">
        <v>714</v>
      </c>
      <c r="N63" s="87">
        <v>1082990692</v>
      </c>
      <c r="O63" s="91">
        <v>244</v>
      </c>
      <c r="P63" s="345">
        <v>45323</v>
      </c>
      <c r="Q63" s="87">
        <v>572500000</v>
      </c>
      <c r="R63" s="345">
        <v>45356</v>
      </c>
      <c r="S63" s="87">
        <v>10000000</v>
      </c>
      <c r="T63" s="88" t="s">
        <v>203</v>
      </c>
      <c r="U63" s="93">
        <v>1082939683</v>
      </c>
      <c r="V63" s="93" t="s">
        <v>266</v>
      </c>
      <c r="W63" s="345">
        <v>45355</v>
      </c>
      <c r="X63" s="345">
        <v>45356</v>
      </c>
      <c r="Y63" s="206" t="s">
        <v>74</v>
      </c>
      <c r="Z63" s="345">
        <v>45458</v>
      </c>
      <c r="AA63" s="93">
        <f t="shared" si="5"/>
        <v>102</v>
      </c>
      <c r="AB63" s="87">
        <v>0</v>
      </c>
      <c r="AC63" s="87">
        <v>0</v>
      </c>
      <c r="AD63" s="87">
        <v>0</v>
      </c>
      <c r="AE63" s="95" t="s">
        <v>74</v>
      </c>
      <c r="AF63" s="93">
        <f t="shared" si="6"/>
        <v>0</v>
      </c>
      <c r="AG63" s="87">
        <v>0</v>
      </c>
      <c r="AH63" s="87">
        <v>0</v>
      </c>
      <c r="AI63" s="92" t="s">
        <v>74</v>
      </c>
      <c r="AJ63" s="88">
        <v>0</v>
      </c>
      <c r="AK63" s="92" t="s">
        <v>74</v>
      </c>
      <c r="AL63" s="92" t="s">
        <v>74</v>
      </c>
      <c r="AM63" s="93">
        <f t="shared" si="7"/>
        <v>0</v>
      </c>
      <c r="AN63" s="93">
        <f>+K63+AC63-AH63</f>
        <v>10000000</v>
      </c>
      <c r="AO63" s="88" t="s">
        <v>66</v>
      </c>
      <c r="AP63" s="87">
        <v>10000000</v>
      </c>
      <c r="AQ63" s="88" t="s">
        <v>203</v>
      </c>
      <c r="AR63" s="87">
        <v>0</v>
      </c>
      <c r="AS63" s="96" t="s">
        <v>74</v>
      </c>
      <c r="AT63" s="97">
        <v>2500000</v>
      </c>
      <c r="AU63" s="126">
        <f t="shared" si="8"/>
        <v>7500000</v>
      </c>
      <c r="AV63" s="99">
        <f t="shared" si="9"/>
        <v>0.25</v>
      </c>
      <c r="AW63" s="96" t="s">
        <v>74</v>
      </c>
      <c r="AX63" s="88" t="s">
        <v>86</v>
      </c>
      <c r="AY63" s="124" t="s">
        <v>713</v>
      </c>
      <c r="AZ63" s="85" t="s">
        <v>66</v>
      </c>
      <c r="BA63" s="85" t="s">
        <v>66</v>
      </c>
    </row>
    <row r="64" spans="2:53" x14ac:dyDescent="0.25">
      <c r="B64" s="85">
        <v>2024</v>
      </c>
      <c r="C64" s="85">
        <v>891780111</v>
      </c>
      <c r="D64" s="86" t="s">
        <v>64</v>
      </c>
      <c r="E64" s="87" t="s">
        <v>712</v>
      </c>
      <c r="F64" s="87" t="s">
        <v>711</v>
      </c>
      <c r="G64" s="341">
        <v>0</v>
      </c>
      <c r="H64" s="88" t="s">
        <v>72</v>
      </c>
      <c r="I64" s="86" t="s">
        <v>65</v>
      </c>
      <c r="J64" s="87" t="s">
        <v>710</v>
      </c>
      <c r="K64" s="87">
        <v>13200000</v>
      </c>
      <c r="L64" s="85" t="s">
        <v>67</v>
      </c>
      <c r="M64" s="93" t="s">
        <v>709</v>
      </c>
      <c r="N64" s="93">
        <v>1065817521</v>
      </c>
      <c r="O64" s="91">
        <v>244</v>
      </c>
      <c r="P64" s="345">
        <v>45323</v>
      </c>
      <c r="Q64" s="87">
        <v>572500000</v>
      </c>
      <c r="R64" s="345">
        <v>45356</v>
      </c>
      <c r="S64" s="87">
        <v>13200000</v>
      </c>
      <c r="T64" s="88" t="s">
        <v>203</v>
      </c>
      <c r="U64" s="93">
        <v>1082939683</v>
      </c>
      <c r="V64" s="93" t="s">
        <v>266</v>
      </c>
      <c r="W64" s="345">
        <v>45355</v>
      </c>
      <c r="X64" s="345">
        <v>45356</v>
      </c>
      <c r="Y64" s="206" t="s">
        <v>74</v>
      </c>
      <c r="Z64" s="345">
        <v>45458</v>
      </c>
      <c r="AA64" s="93">
        <f t="shared" si="5"/>
        <v>102</v>
      </c>
      <c r="AB64" s="87">
        <v>0</v>
      </c>
      <c r="AC64" s="87">
        <v>0</v>
      </c>
      <c r="AD64" s="87">
        <v>0</v>
      </c>
      <c r="AE64" s="95" t="s">
        <v>74</v>
      </c>
      <c r="AF64" s="93">
        <f t="shared" si="6"/>
        <v>0</v>
      </c>
      <c r="AG64" s="87">
        <v>0</v>
      </c>
      <c r="AH64" s="87">
        <v>0</v>
      </c>
      <c r="AI64" s="92" t="s">
        <v>74</v>
      </c>
      <c r="AJ64" s="88">
        <v>0</v>
      </c>
      <c r="AK64" s="92" t="s">
        <v>74</v>
      </c>
      <c r="AL64" s="92" t="s">
        <v>74</v>
      </c>
      <c r="AM64" s="93">
        <f t="shared" si="7"/>
        <v>0</v>
      </c>
      <c r="AN64" s="93">
        <f>+K64+AC64-AH64</f>
        <v>13200000</v>
      </c>
      <c r="AO64" s="88" t="s">
        <v>66</v>
      </c>
      <c r="AP64" s="87">
        <v>13200000</v>
      </c>
      <c r="AQ64" s="88" t="s">
        <v>203</v>
      </c>
      <c r="AR64" s="87">
        <v>0</v>
      </c>
      <c r="AS64" s="96" t="s">
        <v>74</v>
      </c>
      <c r="AT64" s="97">
        <v>3300000</v>
      </c>
      <c r="AU64" s="126">
        <f t="shared" si="8"/>
        <v>9900000</v>
      </c>
      <c r="AV64" s="99">
        <f t="shared" si="9"/>
        <v>0.25</v>
      </c>
      <c r="AW64" s="96" t="s">
        <v>74</v>
      </c>
      <c r="AX64" s="88" t="s">
        <v>86</v>
      </c>
      <c r="AY64" s="124" t="s">
        <v>708</v>
      </c>
      <c r="AZ64" s="85" t="s">
        <v>66</v>
      </c>
      <c r="BA64" s="85" t="s">
        <v>66</v>
      </c>
    </row>
    <row r="65" spans="2:53" x14ac:dyDescent="0.25">
      <c r="B65" s="85">
        <v>2024</v>
      </c>
      <c r="C65" s="85">
        <v>891780111</v>
      </c>
      <c r="D65" s="86" t="s">
        <v>64</v>
      </c>
      <c r="E65" s="87" t="s">
        <v>707</v>
      </c>
      <c r="F65" s="87" t="s">
        <v>706</v>
      </c>
      <c r="G65" s="341">
        <v>0</v>
      </c>
      <c r="H65" s="88" t="s">
        <v>72</v>
      </c>
      <c r="I65" s="86" t="s">
        <v>65</v>
      </c>
      <c r="J65" s="87" t="s">
        <v>705</v>
      </c>
      <c r="K65" s="87">
        <v>14400000</v>
      </c>
      <c r="L65" s="85" t="s">
        <v>67</v>
      </c>
      <c r="M65" s="93" t="s">
        <v>704</v>
      </c>
      <c r="N65" s="93">
        <v>7601537</v>
      </c>
      <c r="O65" s="91">
        <v>244</v>
      </c>
      <c r="P65" s="345">
        <v>45323</v>
      </c>
      <c r="Q65" s="87">
        <v>572500000</v>
      </c>
      <c r="R65" s="345">
        <v>45359</v>
      </c>
      <c r="S65" s="87">
        <v>14400000</v>
      </c>
      <c r="T65" s="88" t="s">
        <v>203</v>
      </c>
      <c r="U65" s="93">
        <v>1082939683</v>
      </c>
      <c r="V65" s="93" t="s">
        <v>266</v>
      </c>
      <c r="W65" s="345">
        <v>45355</v>
      </c>
      <c r="X65" s="345">
        <v>45359</v>
      </c>
      <c r="Y65" s="206" t="s">
        <v>74</v>
      </c>
      <c r="Z65" s="345">
        <v>45458</v>
      </c>
      <c r="AA65" s="93">
        <f t="shared" si="5"/>
        <v>99</v>
      </c>
      <c r="AB65" s="87">
        <v>0</v>
      </c>
      <c r="AC65" s="87">
        <v>0</v>
      </c>
      <c r="AD65" s="87">
        <v>0</v>
      </c>
      <c r="AE65" s="95" t="s">
        <v>74</v>
      </c>
      <c r="AF65" s="93">
        <f t="shared" si="6"/>
        <v>0</v>
      </c>
      <c r="AG65" s="87">
        <v>0</v>
      </c>
      <c r="AH65" s="87">
        <v>0</v>
      </c>
      <c r="AI65" s="92" t="s">
        <v>74</v>
      </c>
      <c r="AJ65" s="88">
        <v>0</v>
      </c>
      <c r="AK65" s="92" t="s">
        <v>74</v>
      </c>
      <c r="AL65" s="92" t="s">
        <v>74</v>
      </c>
      <c r="AM65" s="93">
        <f t="shared" si="7"/>
        <v>0</v>
      </c>
      <c r="AN65" s="93">
        <f>+K65+AC65-AH65</f>
        <v>14400000</v>
      </c>
      <c r="AO65" s="88" t="s">
        <v>66</v>
      </c>
      <c r="AP65" s="87">
        <v>14400000</v>
      </c>
      <c r="AQ65" s="88" t="s">
        <v>203</v>
      </c>
      <c r="AR65" s="87">
        <v>0</v>
      </c>
      <c r="AS65" s="96" t="s">
        <v>74</v>
      </c>
      <c r="AT65" s="97">
        <v>3600000</v>
      </c>
      <c r="AU65" s="126">
        <f t="shared" si="8"/>
        <v>10800000</v>
      </c>
      <c r="AV65" s="99">
        <f t="shared" si="9"/>
        <v>0.25</v>
      </c>
      <c r="AW65" s="96" t="s">
        <v>74</v>
      </c>
      <c r="AX65" s="88" t="s">
        <v>86</v>
      </c>
      <c r="AY65" s="124" t="s">
        <v>703</v>
      </c>
      <c r="AZ65" s="85" t="s">
        <v>66</v>
      </c>
      <c r="BA65" s="85" t="s">
        <v>66</v>
      </c>
    </row>
    <row r="66" spans="2:53" x14ac:dyDescent="0.25">
      <c r="B66" s="85">
        <v>2024</v>
      </c>
      <c r="C66" s="85">
        <v>891780111</v>
      </c>
      <c r="D66" s="86" t="s">
        <v>64</v>
      </c>
      <c r="E66" s="87" t="s">
        <v>702</v>
      </c>
      <c r="F66" s="87" t="s">
        <v>701</v>
      </c>
      <c r="G66" s="341">
        <v>0</v>
      </c>
      <c r="H66" s="88" t="s">
        <v>72</v>
      </c>
      <c r="I66" s="86" t="s">
        <v>154</v>
      </c>
      <c r="J66" s="87" t="s">
        <v>700</v>
      </c>
      <c r="K66" s="87">
        <v>57380000</v>
      </c>
      <c r="L66" s="85" t="s">
        <v>67</v>
      </c>
      <c r="M66" s="93" t="s">
        <v>699</v>
      </c>
      <c r="N66" s="93">
        <v>1082925036</v>
      </c>
      <c r="O66" s="91" t="s">
        <v>698</v>
      </c>
      <c r="P66" s="345">
        <v>45327</v>
      </c>
      <c r="Q66" s="87" t="s">
        <v>697</v>
      </c>
      <c r="R66" s="345">
        <v>45357</v>
      </c>
      <c r="S66" s="87">
        <v>57380000</v>
      </c>
      <c r="T66" s="88" t="s">
        <v>203</v>
      </c>
      <c r="U66" s="93">
        <v>84458088</v>
      </c>
      <c r="V66" s="93" t="s">
        <v>471</v>
      </c>
      <c r="W66" s="345">
        <v>45357</v>
      </c>
      <c r="X66" s="345">
        <v>45362</v>
      </c>
      <c r="Y66" s="347">
        <v>45352</v>
      </c>
      <c r="Z66" s="345">
        <v>45512</v>
      </c>
      <c r="AA66" s="93">
        <f t="shared" si="5"/>
        <v>160</v>
      </c>
      <c r="AB66" s="87">
        <v>0</v>
      </c>
      <c r="AC66" s="87">
        <v>0</v>
      </c>
      <c r="AD66" s="87">
        <v>0</v>
      </c>
      <c r="AE66" s="95" t="s">
        <v>74</v>
      </c>
      <c r="AF66" s="93">
        <f t="shared" si="6"/>
        <v>0</v>
      </c>
      <c r="AG66" s="87">
        <v>0</v>
      </c>
      <c r="AH66" s="87">
        <v>0</v>
      </c>
      <c r="AI66" s="92" t="s">
        <v>74</v>
      </c>
      <c r="AJ66" s="88">
        <v>0</v>
      </c>
      <c r="AK66" s="92" t="s">
        <v>74</v>
      </c>
      <c r="AL66" s="92" t="s">
        <v>74</v>
      </c>
      <c r="AM66" s="93">
        <f t="shared" si="7"/>
        <v>0</v>
      </c>
      <c r="AN66" s="93">
        <f>+K66+AC66-AH66</f>
        <v>57380000</v>
      </c>
      <c r="AO66" s="88" t="s">
        <v>85</v>
      </c>
      <c r="AP66" s="87">
        <v>57380000</v>
      </c>
      <c r="AQ66" s="88" t="s">
        <v>203</v>
      </c>
      <c r="AR66" s="87">
        <v>0</v>
      </c>
      <c r="AS66" s="96" t="s">
        <v>74</v>
      </c>
      <c r="AT66" s="97">
        <v>0</v>
      </c>
      <c r="AU66" s="126">
        <f t="shared" si="8"/>
        <v>57380000</v>
      </c>
      <c r="AV66" s="99">
        <f t="shared" si="9"/>
        <v>0</v>
      </c>
      <c r="AW66" s="96" t="s">
        <v>74</v>
      </c>
      <c r="AX66" s="88" t="s">
        <v>86</v>
      </c>
      <c r="AY66" s="124" t="s">
        <v>696</v>
      </c>
      <c r="AZ66" s="85" t="s">
        <v>66</v>
      </c>
      <c r="BA66" s="85" t="s">
        <v>66</v>
      </c>
    </row>
    <row r="67" spans="2:53" x14ac:dyDescent="0.25">
      <c r="B67" s="85">
        <v>2024</v>
      </c>
      <c r="C67" s="85">
        <v>891780111</v>
      </c>
      <c r="D67" s="86" t="s">
        <v>64</v>
      </c>
      <c r="E67" s="87" t="s">
        <v>695</v>
      </c>
      <c r="F67" s="87" t="s">
        <v>694</v>
      </c>
      <c r="G67" s="341">
        <v>2020000100116</v>
      </c>
      <c r="H67" s="88" t="s">
        <v>72</v>
      </c>
      <c r="I67" s="87" t="s">
        <v>154</v>
      </c>
      <c r="J67" s="87" t="s">
        <v>693</v>
      </c>
      <c r="K67" s="349">
        <v>23849740.800000001</v>
      </c>
      <c r="L67" s="85" t="s">
        <v>67</v>
      </c>
      <c r="M67" s="93" t="s">
        <v>692</v>
      </c>
      <c r="N67" s="93">
        <v>1082991184</v>
      </c>
      <c r="O67" s="91" t="s">
        <v>691</v>
      </c>
      <c r="P67" s="345" t="s">
        <v>690</v>
      </c>
      <c r="Q67" s="87" t="s">
        <v>689</v>
      </c>
      <c r="R67" s="345">
        <v>45357</v>
      </c>
      <c r="S67" s="87">
        <v>23849740.800000001</v>
      </c>
      <c r="T67" s="88" t="s">
        <v>203</v>
      </c>
      <c r="U67" s="93">
        <v>85461685</v>
      </c>
      <c r="V67" s="93" t="s">
        <v>351</v>
      </c>
      <c r="W67" s="345">
        <v>45357</v>
      </c>
      <c r="X67" s="345">
        <v>45359</v>
      </c>
      <c r="Y67" s="206" t="s">
        <v>74</v>
      </c>
      <c r="Z67" s="345">
        <v>45516</v>
      </c>
      <c r="AA67" s="93">
        <f t="shared" si="5"/>
        <v>157</v>
      </c>
      <c r="AB67" s="87">
        <v>0</v>
      </c>
      <c r="AC67" s="87">
        <v>0</v>
      </c>
      <c r="AD67" s="87">
        <v>0</v>
      </c>
      <c r="AE67" s="95" t="s">
        <v>74</v>
      </c>
      <c r="AF67" s="93">
        <f t="shared" si="6"/>
        <v>0</v>
      </c>
      <c r="AG67" s="87">
        <v>0</v>
      </c>
      <c r="AH67" s="87">
        <v>0</v>
      </c>
      <c r="AI67" s="92" t="s">
        <v>74</v>
      </c>
      <c r="AJ67" s="88">
        <v>0</v>
      </c>
      <c r="AK67" s="92" t="s">
        <v>74</v>
      </c>
      <c r="AL67" s="92" t="s">
        <v>74</v>
      </c>
      <c r="AM67" s="93">
        <f t="shared" si="7"/>
        <v>0</v>
      </c>
      <c r="AN67" s="93">
        <f>+K67+AC67-AH67</f>
        <v>23849740.800000001</v>
      </c>
      <c r="AO67" s="88" t="s">
        <v>85</v>
      </c>
      <c r="AP67" s="87">
        <v>23849740.800000001</v>
      </c>
      <c r="AQ67" s="88" t="s">
        <v>203</v>
      </c>
      <c r="AR67" s="87">
        <v>0</v>
      </c>
      <c r="AS67" s="96" t="s">
        <v>74</v>
      </c>
      <c r="AT67" s="97">
        <v>0</v>
      </c>
      <c r="AU67" s="126">
        <f t="shared" si="8"/>
        <v>23849740.800000001</v>
      </c>
      <c r="AV67" s="99">
        <f t="shared" si="9"/>
        <v>0</v>
      </c>
      <c r="AW67" s="96" t="s">
        <v>74</v>
      </c>
      <c r="AX67" s="88" t="s">
        <v>86</v>
      </c>
      <c r="AY67" s="124" t="s">
        <v>688</v>
      </c>
      <c r="AZ67" s="85" t="s">
        <v>66</v>
      </c>
      <c r="BA67" s="85" t="s">
        <v>66</v>
      </c>
    </row>
    <row r="68" spans="2:53" x14ac:dyDescent="0.25">
      <c r="B68" s="85">
        <v>2024</v>
      </c>
      <c r="C68" s="85">
        <v>891780111</v>
      </c>
      <c r="D68" s="86" t="s">
        <v>64</v>
      </c>
      <c r="E68" s="87" t="s">
        <v>687</v>
      </c>
      <c r="F68" s="87" t="s">
        <v>686</v>
      </c>
      <c r="G68" s="341">
        <v>0</v>
      </c>
      <c r="H68" s="88" t="s">
        <v>72</v>
      </c>
      <c r="I68" s="87" t="s">
        <v>154</v>
      </c>
      <c r="J68" s="87" t="s">
        <v>685</v>
      </c>
      <c r="K68" s="87">
        <v>3000000</v>
      </c>
      <c r="L68" s="85" t="s">
        <v>67</v>
      </c>
      <c r="M68" s="93" t="s">
        <v>684</v>
      </c>
      <c r="N68" s="93">
        <v>45448510</v>
      </c>
      <c r="O68" s="91">
        <v>499</v>
      </c>
      <c r="P68" s="345">
        <v>45349</v>
      </c>
      <c r="Q68" s="87">
        <v>32600000</v>
      </c>
      <c r="R68" s="345">
        <v>45358</v>
      </c>
      <c r="S68" s="87">
        <v>3000000</v>
      </c>
      <c r="T68" s="88" t="s">
        <v>203</v>
      </c>
      <c r="U68" s="93">
        <v>1082939683</v>
      </c>
      <c r="V68" s="93" t="s">
        <v>266</v>
      </c>
      <c r="W68" s="345">
        <v>45357</v>
      </c>
      <c r="X68" s="345">
        <v>45358</v>
      </c>
      <c r="Y68" s="206" t="s">
        <v>74</v>
      </c>
      <c r="Z68" s="345">
        <v>45382</v>
      </c>
      <c r="AA68" s="93">
        <f t="shared" si="5"/>
        <v>24</v>
      </c>
      <c r="AB68" s="87">
        <v>0</v>
      </c>
      <c r="AC68" s="87">
        <v>0</v>
      </c>
      <c r="AD68" s="87">
        <v>0</v>
      </c>
      <c r="AE68" s="95" t="s">
        <v>74</v>
      </c>
      <c r="AF68" s="93">
        <f t="shared" si="6"/>
        <v>0</v>
      </c>
      <c r="AG68" s="87">
        <v>0</v>
      </c>
      <c r="AH68" s="87">
        <v>0</v>
      </c>
      <c r="AI68" s="92" t="s">
        <v>74</v>
      </c>
      <c r="AJ68" s="88">
        <v>0</v>
      </c>
      <c r="AK68" s="92" t="s">
        <v>74</v>
      </c>
      <c r="AL68" s="92" t="s">
        <v>74</v>
      </c>
      <c r="AM68" s="93">
        <f t="shared" si="7"/>
        <v>0</v>
      </c>
      <c r="AN68" s="93">
        <f>+K68+AC68-AH68</f>
        <v>3000000</v>
      </c>
      <c r="AO68" s="88" t="s">
        <v>85</v>
      </c>
      <c r="AP68" s="87">
        <v>3000000</v>
      </c>
      <c r="AQ68" s="88" t="s">
        <v>203</v>
      </c>
      <c r="AR68" s="87">
        <v>0</v>
      </c>
      <c r="AS68" s="96" t="s">
        <v>74</v>
      </c>
      <c r="AT68" s="97">
        <v>0</v>
      </c>
      <c r="AU68" s="126">
        <f t="shared" si="8"/>
        <v>3000000</v>
      </c>
      <c r="AV68" s="99">
        <f t="shared" si="9"/>
        <v>0</v>
      </c>
      <c r="AW68" s="96" t="s">
        <v>74</v>
      </c>
      <c r="AX68" s="88" t="s">
        <v>86</v>
      </c>
      <c r="AY68" s="124" t="s">
        <v>683</v>
      </c>
      <c r="AZ68" s="85" t="s">
        <v>66</v>
      </c>
      <c r="BA68" s="85" t="s">
        <v>66</v>
      </c>
    </row>
    <row r="69" spans="2:53" x14ac:dyDescent="0.25">
      <c r="B69" s="85">
        <v>2024</v>
      </c>
      <c r="C69" s="85">
        <v>891780111</v>
      </c>
      <c r="D69" s="86" t="s">
        <v>64</v>
      </c>
      <c r="E69" s="87" t="s">
        <v>682</v>
      </c>
      <c r="F69" s="87" t="s">
        <v>681</v>
      </c>
      <c r="G69" s="341">
        <v>0</v>
      </c>
      <c r="H69" s="88" t="s">
        <v>72</v>
      </c>
      <c r="I69" s="87" t="s">
        <v>154</v>
      </c>
      <c r="J69" s="87" t="s">
        <v>680</v>
      </c>
      <c r="K69" s="87">
        <v>5700000</v>
      </c>
      <c r="L69" s="85" t="s">
        <v>67</v>
      </c>
      <c r="M69" s="93" t="s">
        <v>679</v>
      </c>
      <c r="N69" s="93">
        <v>1082998041</v>
      </c>
      <c r="O69" s="91">
        <v>435</v>
      </c>
      <c r="P69" s="345">
        <v>45343</v>
      </c>
      <c r="Q69" s="87">
        <v>163000000</v>
      </c>
      <c r="R69" s="345">
        <v>45358</v>
      </c>
      <c r="S69" s="87">
        <v>5700000</v>
      </c>
      <c r="T69" s="88" t="s">
        <v>203</v>
      </c>
      <c r="U69" s="93">
        <v>72220242</v>
      </c>
      <c r="V69" s="93" t="s">
        <v>634</v>
      </c>
      <c r="W69" s="345">
        <v>45357</v>
      </c>
      <c r="X69" s="345">
        <v>45358</v>
      </c>
      <c r="Y69" s="206" t="s">
        <v>74</v>
      </c>
      <c r="Z69" s="345">
        <v>45438</v>
      </c>
      <c r="AA69" s="93">
        <f t="shared" si="5"/>
        <v>80</v>
      </c>
      <c r="AB69" s="87">
        <v>0</v>
      </c>
      <c r="AC69" s="87">
        <v>0</v>
      </c>
      <c r="AD69" s="87">
        <v>0</v>
      </c>
      <c r="AE69" s="95" t="s">
        <v>74</v>
      </c>
      <c r="AF69" s="93">
        <f t="shared" si="6"/>
        <v>0</v>
      </c>
      <c r="AG69" s="87">
        <v>0</v>
      </c>
      <c r="AH69" s="87">
        <v>0</v>
      </c>
      <c r="AI69" s="92" t="s">
        <v>74</v>
      </c>
      <c r="AJ69" s="88">
        <v>0</v>
      </c>
      <c r="AK69" s="92" t="s">
        <v>74</v>
      </c>
      <c r="AL69" s="92" t="s">
        <v>74</v>
      </c>
      <c r="AM69" s="93">
        <f t="shared" si="7"/>
        <v>0</v>
      </c>
      <c r="AN69" s="93">
        <f>+K69+AC69-AH69</f>
        <v>5700000</v>
      </c>
      <c r="AO69" s="88" t="s">
        <v>85</v>
      </c>
      <c r="AP69" s="87">
        <v>5700000</v>
      </c>
      <c r="AQ69" s="88" t="s">
        <v>203</v>
      </c>
      <c r="AR69" s="87">
        <v>0</v>
      </c>
      <c r="AS69" s="96" t="s">
        <v>74</v>
      </c>
      <c r="AT69" s="97">
        <v>0</v>
      </c>
      <c r="AU69" s="126">
        <f t="shared" si="8"/>
        <v>5700000</v>
      </c>
      <c r="AV69" s="99">
        <f t="shared" si="9"/>
        <v>0</v>
      </c>
      <c r="AW69" s="96" t="s">
        <v>74</v>
      </c>
      <c r="AX69" s="88" t="s">
        <v>86</v>
      </c>
      <c r="AY69" s="124" t="s">
        <v>678</v>
      </c>
      <c r="AZ69" s="85" t="s">
        <v>66</v>
      </c>
      <c r="BA69" s="85" t="s">
        <v>66</v>
      </c>
    </row>
    <row r="70" spans="2:53" x14ac:dyDescent="0.25">
      <c r="B70" s="85">
        <v>2024</v>
      </c>
      <c r="C70" s="85">
        <v>891780111</v>
      </c>
      <c r="D70" s="86" t="s">
        <v>64</v>
      </c>
      <c r="E70" s="87" t="s">
        <v>677</v>
      </c>
      <c r="F70" s="87" t="s">
        <v>676</v>
      </c>
      <c r="G70" s="341">
        <v>0</v>
      </c>
      <c r="H70" s="88" t="s">
        <v>72</v>
      </c>
      <c r="I70" s="87" t="s">
        <v>154</v>
      </c>
      <c r="J70" s="87" t="s">
        <v>675</v>
      </c>
      <c r="K70" s="87">
        <v>16000000</v>
      </c>
      <c r="L70" s="85" t="s">
        <v>67</v>
      </c>
      <c r="M70" s="93" t="s">
        <v>674</v>
      </c>
      <c r="N70" s="93">
        <v>7633232</v>
      </c>
      <c r="O70" s="91">
        <v>499</v>
      </c>
      <c r="P70" s="345">
        <v>45349</v>
      </c>
      <c r="Q70" s="87">
        <v>32600000</v>
      </c>
      <c r="R70" s="345">
        <v>45359</v>
      </c>
      <c r="S70" s="87">
        <v>16000000</v>
      </c>
      <c r="T70" s="88" t="s">
        <v>203</v>
      </c>
      <c r="U70" s="93">
        <v>1082939683</v>
      </c>
      <c r="V70" s="93" t="s">
        <v>266</v>
      </c>
      <c r="W70" s="345">
        <v>45357</v>
      </c>
      <c r="X70" s="345">
        <v>45359</v>
      </c>
      <c r="Y70" s="206" t="s">
        <v>74</v>
      </c>
      <c r="Z70" s="345">
        <v>45462</v>
      </c>
      <c r="AA70" s="93">
        <f t="shared" si="5"/>
        <v>103</v>
      </c>
      <c r="AB70" s="87">
        <v>0</v>
      </c>
      <c r="AC70" s="87">
        <v>0</v>
      </c>
      <c r="AD70" s="87">
        <v>0</v>
      </c>
      <c r="AE70" s="95" t="s">
        <v>74</v>
      </c>
      <c r="AF70" s="93">
        <f t="shared" si="6"/>
        <v>0</v>
      </c>
      <c r="AG70" s="87">
        <v>0</v>
      </c>
      <c r="AH70" s="87">
        <v>0</v>
      </c>
      <c r="AI70" s="92" t="s">
        <v>74</v>
      </c>
      <c r="AJ70" s="88">
        <v>0</v>
      </c>
      <c r="AK70" s="92" t="s">
        <v>74</v>
      </c>
      <c r="AL70" s="92" t="s">
        <v>74</v>
      </c>
      <c r="AM70" s="93">
        <f t="shared" si="7"/>
        <v>0</v>
      </c>
      <c r="AN70" s="93">
        <f>+K70+AC70-AH70</f>
        <v>16000000</v>
      </c>
      <c r="AO70" s="88" t="s">
        <v>85</v>
      </c>
      <c r="AP70" s="87">
        <v>16000000</v>
      </c>
      <c r="AQ70" s="88" t="s">
        <v>203</v>
      </c>
      <c r="AR70" s="87">
        <v>0</v>
      </c>
      <c r="AS70" s="96" t="s">
        <v>74</v>
      </c>
      <c r="AT70" s="97">
        <v>0</v>
      </c>
      <c r="AU70" s="126">
        <f t="shared" si="8"/>
        <v>16000000</v>
      </c>
      <c r="AV70" s="99">
        <f t="shared" si="9"/>
        <v>0</v>
      </c>
      <c r="AW70" s="96" t="s">
        <v>74</v>
      </c>
      <c r="AX70" s="88" t="s">
        <v>86</v>
      </c>
      <c r="AY70" s="124" t="s">
        <v>673</v>
      </c>
      <c r="AZ70" s="85" t="s">
        <v>66</v>
      </c>
      <c r="BA70" s="85" t="s">
        <v>66</v>
      </c>
    </row>
    <row r="71" spans="2:53" x14ac:dyDescent="0.25">
      <c r="B71" s="85">
        <v>2024</v>
      </c>
      <c r="C71" s="85">
        <v>891780111</v>
      </c>
      <c r="D71" s="86" t="s">
        <v>64</v>
      </c>
      <c r="E71" s="87" t="s">
        <v>672</v>
      </c>
      <c r="F71" s="87" t="s">
        <v>671</v>
      </c>
      <c r="G71" s="341">
        <v>0</v>
      </c>
      <c r="H71" s="88" t="s">
        <v>72</v>
      </c>
      <c r="I71" s="87" t="s">
        <v>154</v>
      </c>
      <c r="J71" s="87" t="s">
        <v>670</v>
      </c>
      <c r="K71" s="87">
        <v>5700000</v>
      </c>
      <c r="L71" s="85" t="s">
        <v>67</v>
      </c>
      <c r="M71" s="93" t="s">
        <v>669</v>
      </c>
      <c r="N71" s="93">
        <v>1004369361</v>
      </c>
      <c r="O71" s="91">
        <v>435</v>
      </c>
      <c r="P71" s="345">
        <v>45343</v>
      </c>
      <c r="Q71" s="87">
        <v>163000000</v>
      </c>
      <c r="R71" s="345">
        <v>45359</v>
      </c>
      <c r="S71" s="87">
        <v>5700000</v>
      </c>
      <c r="T71" s="88" t="s">
        <v>203</v>
      </c>
      <c r="U71" s="93">
        <v>72220242</v>
      </c>
      <c r="V71" s="93" t="s">
        <v>634</v>
      </c>
      <c r="W71" s="345">
        <v>45357</v>
      </c>
      <c r="X71" s="345">
        <v>45359</v>
      </c>
      <c r="Y71" s="206" t="s">
        <v>74</v>
      </c>
      <c r="Z71" s="345">
        <v>45438</v>
      </c>
      <c r="AA71" s="93">
        <f t="shared" si="5"/>
        <v>79</v>
      </c>
      <c r="AB71" s="87">
        <v>0</v>
      </c>
      <c r="AC71" s="87">
        <v>0</v>
      </c>
      <c r="AD71" s="87">
        <v>0</v>
      </c>
      <c r="AE71" s="95" t="s">
        <v>74</v>
      </c>
      <c r="AF71" s="93">
        <f t="shared" si="6"/>
        <v>0</v>
      </c>
      <c r="AG71" s="87">
        <v>0</v>
      </c>
      <c r="AH71" s="87">
        <v>0</v>
      </c>
      <c r="AI71" s="92" t="s">
        <v>74</v>
      </c>
      <c r="AJ71" s="88">
        <v>0</v>
      </c>
      <c r="AK71" s="92" t="s">
        <v>74</v>
      </c>
      <c r="AL71" s="92" t="s">
        <v>74</v>
      </c>
      <c r="AM71" s="93">
        <f t="shared" si="7"/>
        <v>0</v>
      </c>
      <c r="AN71" s="93">
        <f>+K71+AC71-AH71</f>
        <v>5700000</v>
      </c>
      <c r="AO71" s="88" t="s">
        <v>85</v>
      </c>
      <c r="AP71" s="87">
        <v>5700000</v>
      </c>
      <c r="AQ71" s="88" t="s">
        <v>203</v>
      </c>
      <c r="AR71" s="87">
        <v>0</v>
      </c>
      <c r="AS71" s="96" t="s">
        <v>74</v>
      </c>
      <c r="AT71" s="97">
        <v>0</v>
      </c>
      <c r="AU71" s="126">
        <f t="shared" si="8"/>
        <v>5700000</v>
      </c>
      <c r="AV71" s="99">
        <f t="shared" si="9"/>
        <v>0</v>
      </c>
      <c r="AW71" s="96" t="s">
        <v>74</v>
      </c>
      <c r="AX71" s="88" t="s">
        <v>86</v>
      </c>
      <c r="AY71" s="124" t="s">
        <v>668</v>
      </c>
      <c r="AZ71" s="85" t="s">
        <v>66</v>
      </c>
      <c r="BA71" s="85" t="s">
        <v>66</v>
      </c>
    </row>
    <row r="72" spans="2:53" x14ac:dyDescent="0.25">
      <c r="B72" s="85">
        <v>2024</v>
      </c>
      <c r="C72" s="85">
        <v>891780111</v>
      </c>
      <c r="D72" s="86" t="s">
        <v>64</v>
      </c>
      <c r="E72" s="87" t="s">
        <v>667</v>
      </c>
      <c r="F72" s="87" t="s">
        <v>666</v>
      </c>
      <c r="G72" s="341">
        <v>0</v>
      </c>
      <c r="H72" s="88" t="s">
        <v>72</v>
      </c>
      <c r="I72" s="87" t="s">
        <v>154</v>
      </c>
      <c r="J72" s="87" t="s">
        <v>665</v>
      </c>
      <c r="K72" s="87">
        <v>3500000</v>
      </c>
      <c r="L72" s="85" t="s">
        <v>67</v>
      </c>
      <c r="M72" s="93" t="s">
        <v>410</v>
      </c>
      <c r="N72" s="93">
        <v>1082902907</v>
      </c>
      <c r="O72" s="91">
        <v>544</v>
      </c>
      <c r="P72" s="345">
        <v>45352</v>
      </c>
      <c r="Q72" s="87">
        <v>6300000</v>
      </c>
      <c r="R72" s="345">
        <v>45359</v>
      </c>
      <c r="S72" s="87">
        <v>3500000</v>
      </c>
      <c r="T72" s="88" t="s">
        <v>203</v>
      </c>
      <c r="U72" s="93">
        <v>12564670</v>
      </c>
      <c r="V72" s="93" t="s">
        <v>339</v>
      </c>
      <c r="W72" s="345">
        <v>45357</v>
      </c>
      <c r="X72" s="345">
        <v>45359</v>
      </c>
      <c r="Y72" s="206" t="s">
        <v>74</v>
      </c>
      <c r="Z72" s="345">
        <v>45370</v>
      </c>
      <c r="AA72" s="93">
        <f t="shared" ref="AA72:AA103" si="10">+IF(Y72="1800-01-01",Z72-X72,Z72-Y72)</f>
        <v>11</v>
      </c>
      <c r="AB72" s="87">
        <v>0</v>
      </c>
      <c r="AC72" s="87">
        <v>0</v>
      </c>
      <c r="AD72" s="87">
        <v>0</v>
      </c>
      <c r="AE72" s="95" t="s">
        <v>74</v>
      </c>
      <c r="AF72" s="93">
        <f t="shared" ref="AF72:AF103" si="11">+IF(AE72="1800-01-01",0,AE72-Z72)</f>
        <v>0</v>
      </c>
      <c r="AG72" s="87">
        <v>0</v>
      </c>
      <c r="AH72" s="87">
        <v>0</v>
      </c>
      <c r="AI72" s="92" t="s">
        <v>74</v>
      </c>
      <c r="AJ72" s="88">
        <v>0</v>
      </c>
      <c r="AK72" s="92" t="s">
        <v>74</v>
      </c>
      <c r="AL72" s="92" t="s">
        <v>74</v>
      </c>
      <c r="AM72" s="93">
        <f t="shared" ref="AM72:AM103" si="12">+IF(AK72="1800-01-01",0,AL72-AK72)</f>
        <v>0</v>
      </c>
      <c r="AN72" s="93">
        <f>+K72+AC72-AH72</f>
        <v>3500000</v>
      </c>
      <c r="AO72" s="88" t="s">
        <v>85</v>
      </c>
      <c r="AP72" s="87">
        <v>3500000</v>
      </c>
      <c r="AQ72" s="88" t="s">
        <v>203</v>
      </c>
      <c r="AR72" s="87">
        <v>0</v>
      </c>
      <c r="AS72" s="96" t="s">
        <v>74</v>
      </c>
      <c r="AT72" s="97">
        <v>0</v>
      </c>
      <c r="AU72" s="126">
        <f t="shared" ref="AU72:AU103" si="13">AN72-AT72</f>
        <v>3500000</v>
      </c>
      <c r="AV72" s="99">
        <f t="shared" ref="AV72:AV103" si="14">+IFERROR(AT72/AN72,"_")</f>
        <v>0</v>
      </c>
      <c r="AW72" s="96" t="s">
        <v>74</v>
      </c>
      <c r="AX72" s="88" t="s">
        <v>86</v>
      </c>
      <c r="AY72" s="124" t="s">
        <v>664</v>
      </c>
      <c r="AZ72" s="85" t="s">
        <v>66</v>
      </c>
      <c r="BA72" s="85" t="s">
        <v>66</v>
      </c>
    </row>
    <row r="73" spans="2:53" x14ac:dyDescent="0.25">
      <c r="B73" s="85">
        <v>2024</v>
      </c>
      <c r="C73" s="85">
        <v>891780111</v>
      </c>
      <c r="D73" s="86" t="s">
        <v>64</v>
      </c>
      <c r="E73" s="87" t="s">
        <v>663</v>
      </c>
      <c r="F73" s="87" t="s">
        <v>662</v>
      </c>
      <c r="G73" s="341">
        <v>0</v>
      </c>
      <c r="H73" s="88" t="s">
        <v>72</v>
      </c>
      <c r="I73" s="87" t="s">
        <v>154</v>
      </c>
      <c r="J73" s="87" t="s">
        <v>661</v>
      </c>
      <c r="K73" s="87">
        <v>12000000</v>
      </c>
      <c r="L73" s="85" t="s">
        <v>67</v>
      </c>
      <c r="M73" s="93" t="s">
        <v>660</v>
      </c>
      <c r="N73" s="93">
        <v>1102875667</v>
      </c>
      <c r="O73" s="91">
        <v>499</v>
      </c>
      <c r="P73" s="345">
        <v>45349</v>
      </c>
      <c r="Q73" s="87">
        <v>32600000</v>
      </c>
      <c r="R73" s="345">
        <v>45362</v>
      </c>
      <c r="S73" s="87">
        <v>12000000</v>
      </c>
      <c r="T73" s="88" t="s">
        <v>203</v>
      </c>
      <c r="U73" s="93">
        <v>1082939683</v>
      </c>
      <c r="V73" s="93" t="s">
        <v>266</v>
      </c>
      <c r="W73" s="345">
        <v>45358</v>
      </c>
      <c r="X73" s="345">
        <v>45362</v>
      </c>
      <c r="Y73" s="206" t="s">
        <v>74</v>
      </c>
      <c r="Z73" s="345">
        <v>45461</v>
      </c>
      <c r="AA73" s="93">
        <f t="shared" si="10"/>
        <v>99</v>
      </c>
      <c r="AB73" s="87">
        <v>0</v>
      </c>
      <c r="AC73" s="87">
        <v>0</v>
      </c>
      <c r="AD73" s="87">
        <v>0</v>
      </c>
      <c r="AE73" s="95" t="s">
        <v>74</v>
      </c>
      <c r="AF73" s="93">
        <f t="shared" si="11"/>
        <v>0</v>
      </c>
      <c r="AG73" s="87">
        <v>0</v>
      </c>
      <c r="AH73" s="87">
        <v>0</v>
      </c>
      <c r="AI73" s="92" t="s">
        <v>74</v>
      </c>
      <c r="AJ73" s="88">
        <v>0</v>
      </c>
      <c r="AK73" s="92" t="s">
        <v>74</v>
      </c>
      <c r="AL73" s="92" t="s">
        <v>74</v>
      </c>
      <c r="AM73" s="93">
        <f t="shared" si="12"/>
        <v>0</v>
      </c>
      <c r="AN73" s="93">
        <f>+K73+AC73-AH73</f>
        <v>12000000</v>
      </c>
      <c r="AO73" s="88" t="s">
        <v>85</v>
      </c>
      <c r="AP73" s="87">
        <v>12000000</v>
      </c>
      <c r="AQ73" s="88" t="s">
        <v>203</v>
      </c>
      <c r="AR73" s="87">
        <v>0</v>
      </c>
      <c r="AS73" s="96" t="s">
        <v>74</v>
      </c>
      <c r="AT73" s="97">
        <v>0</v>
      </c>
      <c r="AU73" s="126">
        <f t="shared" si="13"/>
        <v>12000000</v>
      </c>
      <c r="AV73" s="99">
        <f t="shared" si="14"/>
        <v>0</v>
      </c>
      <c r="AW73" s="96" t="s">
        <v>74</v>
      </c>
      <c r="AX73" s="88" t="s">
        <v>86</v>
      </c>
      <c r="AY73" s="124" t="s">
        <v>659</v>
      </c>
      <c r="AZ73" s="85" t="s">
        <v>66</v>
      </c>
      <c r="BA73" s="85" t="s">
        <v>66</v>
      </c>
    </row>
    <row r="74" spans="2:53" x14ac:dyDescent="0.25">
      <c r="B74" s="85">
        <v>2024</v>
      </c>
      <c r="C74" s="85">
        <v>891780111</v>
      </c>
      <c r="D74" s="86" t="s">
        <v>64</v>
      </c>
      <c r="E74" s="87" t="s">
        <v>658</v>
      </c>
      <c r="F74" s="87" t="s">
        <v>657</v>
      </c>
      <c r="G74" s="341">
        <v>0</v>
      </c>
      <c r="H74" s="88" t="s">
        <v>72</v>
      </c>
      <c r="I74" s="87" t="s">
        <v>154</v>
      </c>
      <c r="J74" s="87" t="s">
        <v>656</v>
      </c>
      <c r="K74" s="87">
        <v>11400000</v>
      </c>
      <c r="L74" s="85" t="s">
        <v>67</v>
      </c>
      <c r="M74" s="93" t="s">
        <v>655</v>
      </c>
      <c r="N74" s="93">
        <v>1082941708</v>
      </c>
      <c r="O74" s="91">
        <v>435</v>
      </c>
      <c r="P74" s="345">
        <v>45343</v>
      </c>
      <c r="Q74" s="87">
        <v>163000000</v>
      </c>
      <c r="R74" s="345">
        <v>45362</v>
      </c>
      <c r="S74" s="87">
        <v>11400000</v>
      </c>
      <c r="T74" s="88" t="s">
        <v>203</v>
      </c>
      <c r="U74" s="93">
        <v>72220242</v>
      </c>
      <c r="V74" s="93" t="s">
        <v>634</v>
      </c>
      <c r="W74" s="345">
        <v>45358</v>
      </c>
      <c r="X74" s="345">
        <v>45362</v>
      </c>
      <c r="Y74" s="206" t="s">
        <v>74</v>
      </c>
      <c r="Z74" s="345">
        <v>45438</v>
      </c>
      <c r="AA74" s="93">
        <f t="shared" si="10"/>
        <v>76</v>
      </c>
      <c r="AB74" s="87">
        <v>0</v>
      </c>
      <c r="AC74" s="87">
        <v>0</v>
      </c>
      <c r="AD74" s="87">
        <v>0</v>
      </c>
      <c r="AE74" s="95" t="s">
        <v>74</v>
      </c>
      <c r="AF74" s="93">
        <f t="shared" si="11"/>
        <v>0</v>
      </c>
      <c r="AG74" s="87">
        <v>0</v>
      </c>
      <c r="AH74" s="87">
        <v>0</v>
      </c>
      <c r="AI74" s="92" t="s">
        <v>74</v>
      </c>
      <c r="AJ74" s="88">
        <v>0</v>
      </c>
      <c r="AK74" s="92" t="s">
        <v>74</v>
      </c>
      <c r="AL74" s="92" t="s">
        <v>74</v>
      </c>
      <c r="AM74" s="93">
        <f t="shared" si="12"/>
        <v>0</v>
      </c>
      <c r="AN74" s="93">
        <f>+K74+AC74-AH74</f>
        <v>11400000</v>
      </c>
      <c r="AO74" s="88" t="s">
        <v>85</v>
      </c>
      <c r="AP74" s="87">
        <v>11400000</v>
      </c>
      <c r="AQ74" s="88" t="s">
        <v>203</v>
      </c>
      <c r="AR74" s="87">
        <v>0</v>
      </c>
      <c r="AS74" s="96" t="s">
        <v>74</v>
      </c>
      <c r="AT74" s="97">
        <v>0</v>
      </c>
      <c r="AU74" s="126">
        <f t="shared" si="13"/>
        <v>11400000</v>
      </c>
      <c r="AV74" s="99">
        <f t="shared" si="14"/>
        <v>0</v>
      </c>
      <c r="AW74" s="96" t="s">
        <v>74</v>
      </c>
      <c r="AX74" s="88" t="s">
        <v>86</v>
      </c>
      <c r="AY74" s="124" t="s">
        <v>654</v>
      </c>
      <c r="AZ74" s="85" t="s">
        <v>66</v>
      </c>
      <c r="BA74" s="85" t="s">
        <v>66</v>
      </c>
    </row>
    <row r="75" spans="2:53" x14ac:dyDescent="0.25">
      <c r="B75" s="85">
        <v>2024</v>
      </c>
      <c r="C75" s="85">
        <v>891780111</v>
      </c>
      <c r="D75" s="86" t="s">
        <v>64</v>
      </c>
      <c r="E75" s="87" t="s">
        <v>653</v>
      </c>
      <c r="F75" s="87" t="s">
        <v>652</v>
      </c>
      <c r="G75" s="341">
        <v>0</v>
      </c>
      <c r="H75" s="88" t="s">
        <v>72</v>
      </c>
      <c r="I75" s="86" t="s">
        <v>65</v>
      </c>
      <c r="J75" s="87" t="s">
        <v>651</v>
      </c>
      <c r="K75" s="87">
        <v>11200000</v>
      </c>
      <c r="L75" s="85" t="s">
        <v>67</v>
      </c>
      <c r="M75" s="93" t="s">
        <v>650</v>
      </c>
      <c r="N75" s="93">
        <v>1062402254</v>
      </c>
      <c r="O75" s="91">
        <v>573</v>
      </c>
      <c r="P75" s="345">
        <v>45356</v>
      </c>
      <c r="Q75" s="87">
        <v>11200000</v>
      </c>
      <c r="R75" s="345">
        <v>45363</v>
      </c>
      <c r="S75" s="87">
        <v>11200000</v>
      </c>
      <c r="T75" s="88" t="s">
        <v>203</v>
      </c>
      <c r="U75" s="93">
        <v>57294316</v>
      </c>
      <c r="V75" s="93" t="s">
        <v>465</v>
      </c>
      <c r="W75" s="345">
        <v>45362</v>
      </c>
      <c r="X75" s="345">
        <v>45363</v>
      </c>
      <c r="Y75" s="206" t="s">
        <v>74</v>
      </c>
      <c r="Z75" s="345">
        <v>45458</v>
      </c>
      <c r="AA75" s="93">
        <f t="shared" si="10"/>
        <v>95</v>
      </c>
      <c r="AB75" s="87">
        <v>0</v>
      </c>
      <c r="AC75" s="87">
        <v>0</v>
      </c>
      <c r="AD75" s="87">
        <v>0</v>
      </c>
      <c r="AE75" s="95" t="s">
        <v>74</v>
      </c>
      <c r="AF75" s="93">
        <f t="shared" si="11"/>
        <v>0</v>
      </c>
      <c r="AG75" s="87">
        <v>0</v>
      </c>
      <c r="AH75" s="87">
        <v>0</v>
      </c>
      <c r="AI75" s="92" t="s">
        <v>74</v>
      </c>
      <c r="AJ75" s="88">
        <v>0</v>
      </c>
      <c r="AK75" s="92" t="s">
        <v>74</v>
      </c>
      <c r="AL75" s="92" t="s">
        <v>74</v>
      </c>
      <c r="AM75" s="93">
        <f t="shared" si="12"/>
        <v>0</v>
      </c>
      <c r="AN75" s="93">
        <f>+K75+AC75-AH75</f>
        <v>11200000</v>
      </c>
      <c r="AO75" s="88" t="s">
        <v>66</v>
      </c>
      <c r="AP75" s="87">
        <v>11200000</v>
      </c>
      <c r="AQ75" s="88" t="s">
        <v>203</v>
      </c>
      <c r="AR75" s="87">
        <v>0</v>
      </c>
      <c r="AS75" s="96" t="s">
        <v>74</v>
      </c>
      <c r="AT75" s="97">
        <v>3200000</v>
      </c>
      <c r="AU75" s="126">
        <f t="shared" si="13"/>
        <v>8000000</v>
      </c>
      <c r="AV75" s="99">
        <f t="shared" si="14"/>
        <v>0.2857142857142857</v>
      </c>
      <c r="AW75" s="96" t="s">
        <v>74</v>
      </c>
      <c r="AX75" s="88" t="s">
        <v>86</v>
      </c>
      <c r="AY75" s="124" t="s">
        <v>649</v>
      </c>
      <c r="AZ75" s="85" t="s">
        <v>66</v>
      </c>
      <c r="BA75" s="85" t="s">
        <v>66</v>
      </c>
    </row>
    <row r="76" spans="2:53" x14ac:dyDescent="0.25">
      <c r="B76" s="85">
        <v>2024</v>
      </c>
      <c r="C76" s="85">
        <v>891780111</v>
      </c>
      <c r="D76" s="86" t="s">
        <v>64</v>
      </c>
      <c r="E76" s="87" t="s">
        <v>648</v>
      </c>
      <c r="F76" s="87" t="s">
        <v>647</v>
      </c>
      <c r="G76" s="341">
        <v>0</v>
      </c>
      <c r="H76" s="88" t="s">
        <v>72</v>
      </c>
      <c r="I76" s="86" t="s">
        <v>154</v>
      </c>
      <c r="J76" s="87" t="s">
        <v>646</v>
      </c>
      <c r="K76" s="87">
        <v>11400000</v>
      </c>
      <c r="L76" s="85" t="s">
        <v>67</v>
      </c>
      <c r="M76" s="93" t="s">
        <v>645</v>
      </c>
      <c r="N76" s="93">
        <v>84455378</v>
      </c>
      <c r="O76" s="91">
        <v>435</v>
      </c>
      <c r="P76" s="345">
        <v>45343</v>
      </c>
      <c r="Q76" s="87">
        <v>163000000</v>
      </c>
      <c r="R76" s="345">
        <v>45363</v>
      </c>
      <c r="S76" s="87">
        <v>11400000</v>
      </c>
      <c r="T76" s="88" t="s">
        <v>203</v>
      </c>
      <c r="U76" s="93">
        <v>72220242</v>
      </c>
      <c r="V76" s="93" t="s">
        <v>634</v>
      </c>
      <c r="W76" s="345">
        <v>45362</v>
      </c>
      <c r="X76" s="345">
        <v>45363</v>
      </c>
      <c r="Y76" s="206" t="s">
        <v>74</v>
      </c>
      <c r="Z76" s="345">
        <v>45438</v>
      </c>
      <c r="AA76" s="93">
        <f t="shared" si="10"/>
        <v>75</v>
      </c>
      <c r="AB76" s="87">
        <v>0</v>
      </c>
      <c r="AC76" s="87">
        <v>0</v>
      </c>
      <c r="AD76" s="87">
        <v>0</v>
      </c>
      <c r="AE76" s="95" t="s">
        <v>74</v>
      </c>
      <c r="AF76" s="93">
        <f t="shared" si="11"/>
        <v>0</v>
      </c>
      <c r="AG76" s="87">
        <v>0</v>
      </c>
      <c r="AH76" s="87">
        <v>0</v>
      </c>
      <c r="AI76" s="92" t="s">
        <v>74</v>
      </c>
      <c r="AJ76" s="88">
        <v>0</v>
      </c>
      <c r="AK76" s="92" t="s">
        <v>74</v>
      </c>
      <c r="AL76" s="92" t="s">
        <v>74</v>
      </c>
      <c r="AM76" s="93">
        <f t="shared" si="12"/>
        <v>0</v>
      </c>
      <c r="AN76" s="93">
        <f>+K76+AC76-AH76</f>
        <v>11400000</v>
      </c>
      <c r="AO76" s="88" t="s">
        <v>85</v>
      </c>
      <c r="AP76" s="87">
        <v>11400000</v>
      </c>
      <c r="AQ76" s="88" t="s">
        <v>203</v>
      </c>
      <c r="AR76" s="87">
        <v>0</v>
      </c>
      <c r="AS76" s="96" t="s">
        <v>74</v>
      </c>
      <c r="AT76" s="97">
        <v>0</v>
      </c>
      <c r="AU76" s="126">
        <f t="shared" si="13"/>
        <v>11400000</v>
      </c>
      <c r="AV76" s="99">
        <f t="shared" si="14"/>
        <v>0</v>
      </c>
      <c r="AW76" s="96" t="s">
        <v>74</v>
      </c>
      <c r="AX76" s="88" t="s">
        <v>86</v>
      </c>
      <c r="AY76" s="124" t="s">
        <v>644</v>
      </c>
      <c r="AZ76" s="85" t="s">
        <v>66</v>
      </c>
      <c r="BA76" s="85" t="s">
        <v>66</v>
      </c>
    </row>
    <row r="77" spans="2:53" x14ac:dyDescent="0.25">
      <c r="B77" s="85">
        <v>2024</v>
      </c>
      <c r="C77" s="85">
        <v>891780111</v>
      </c>
      <c r="D77" s="86" t="s">
        <v>64</v>
      </c>
      <c r="E77" s="87" t="s">
        <v>643</v>
      </c>
      <c r="F77" s="87" t="s">
        <v>642</v>
      </c>
      <c r="G77" s="341">
        <v>0</v>
      </c>
      <c r="H77" s="88" t="s">
        <v>72</v>
      </c>
      <c r="I77" s="86" t="s">
        <v>154</v>
      </c>
      <c r="J77" s="87" t="s">
        <v>641</v>
      </c>
      <c r="K77" s="87">
        <v>23800000</v>
      </c>
      <c r="L77" s="85" t="s">
        <v>67</v>
      </c>
      <c r="M77" s="93" t="s">
        <v>640</v>
      </c>
      <c r="N77" s="93">
        <v>1083560113</v>
      </c>
      <c r="O77" s="91">
        <v>223</v>
      </c>
      <c r="P77" s="345">
        <v>45323</v>
      </c>
      <c r="Q77" s="87">
        <v>108400000</v>
      </c>
      <c r="R77" s="345">
        <v>45363</v>
      </c>
      <c r="S77" s="87">
        <v>23800000</v>
      </c>
      <c r="T77" s="88" t="s">
        <v>203</v>
      </c>
      <c r="U77" s="93">
        <v>16078654</v>
      </c>
      <c r="V77" s="93" t="s">
        <v>300</v>
      </c>
      <c r="W77" s="345">
        <v>45362</v>
      </c>
      <c r="X77" s="345">
        <v>45363</v>
      </c>
      <c r="Y77" s="206" t="s">
        <v>74</v>
      </c>
      <c r="Z77" s="345">
        <v>45565</v>
      </c>
      <c r="AA77" s="93">
        <f t="shared" si="10"/>
        <v>202</v>
      </c>
      <c r="AB77" s="87">
        <v>0</v>
      </c>
      <c r="AC77" s="87">
        <v>0</v>
      </c>
      <c r="AD77" s="87">
        <v>0</v>
      </c>
      <c r="AE77" s="95" t="s">
        <v>74</v>
      </c>
      <c r="AF77" s="93">
        <f t="shared" si="11"/>
        <v>0</v>
      </c>
      <c r="AG77" s="87">
        <v>0</v>
      </c>
      <c r="AH77" s="87">
        <v>0</v>
      </c>
      <c r="AI77" s="92" t="s">
        <v>74</v>
      </c>
      <c r="AJ77" s="88">
        <v>0</v>
      </c>
      <c r="AK77" s="92" t="s">
        <v>74</v>
      </c>
      <c r="AL77" s="92" t="s">
        <v>74</v>
      </c>
      <c r="AM77" s="93">
        <f t="shared" si="12"/>
        <v>0</v>
      </c>
      <c r="AN77" s="93">
        <f>+K77+AC77-AH77</f>
        <v>23800000</v>
      </c>
      <c r="AO77" s="88" t="s">
        <v>85</v>
      </c>
      <c r="AP77" s="87">
        <v>23800000</v>
      </c>
      <c r="AQ77" s="88" t="s">
        <v>203</v>
      </c>
      <c r="AR77" s="87">
        <v>0</v>
      </c>
      <c r="AS77" s="96" t="s">
        <v>74</v>
      </c>
      <c r="AT77" s="97">
        <v>0</v>
      </c>
      <c r="AU77" s="126">
        <f t="shared" si="13"/>
        <v>23800000</v>
      </c>
      <c r="AV77" s="99">
        <f t="shared" si="14"/>
        <v>0</v>
      </c>
      <c r="AW77" s="96" t="s">
        <v>74</v>
      </c>
      <c r="AX77" s="88" t="s">
        <v>86</v>
      </c>
      <c r="AY77" s="124" t="s">
        <v>639</v>
      </c>
      <c r="AZ77" s="85" t="s">
        <v>66</v>
      </c>
      <c r="BA77" s="85" t="s">
        <v>66</v>
      </c>
    </row>
    <row r="78" spans="2:53" x14ac:dyDescent="0.25">
      <c r="B78" s="85">
        <v>2024</v>
      </c>
      <c r="C78" s="85">
        <v>891780111</v>
      </c>
      <c r="D78" s="86" t="s">
        <v>64</v>
      </c>
      <c r="E78" s="87" t="s">
        <v>638</v>
      </c>
      <c r="F78" s="87" t="s">
        <v>637</v>
      </c>
      <c r="G78" s="341">
        <v>0</v>
      </c>
      <c r="H78" s="88" t="s">
        <v>72</v>
      </c>
      <c r="I78" s="86" t="s">
        <v>154</v>
      </c>
      <c r="J78" s="87" t="s">
        <v>636</v>
      </c>
      <c r="K78" s="87">
        <v>23800000</v>
      </c>
      <c r="L78" s="85" t="s">
        <v>67</v>
      </c>
      <c r="M78" s="93" t="s">
        <v>635</v>
      </c>
      <c r="N78" s="93">
        <v>57460690</v>
      </c>
      <c r="O78" s="91">
        <v>435</v>
      </c>
      <c r="P78" s="345">
        <v>45343</v>
      </c>
      <c r="Q78" s="87">
        <v>163000000</v>
      </c>
      <c r="R78" s="345">
        <v>45363</v>
      </c>
      <c r="S78" s="87">
        <v>23800000</v>
      </c>
      <c r="T78" s="88" t="s">
        <v>203</v>
      </c>
      <c r="U78" s="93">
        <v>72220242</v>
      </c>
      <c r="V78" s="93" t="s">
        <v>634</v>
      </c>
      <c r="W78" s="345">
        <v>45362</v>
      </c>
      <c r="X78" s="345">
        <v>45363</v>
      </c>
      <c r="Y78" s="206" t="s">
        <v>74</v>
      </c>
      <c r="Z78" s="345">
        <v>45561</v>
      </c>
      <c r="AA78" s="93">
        <f t="shared" si="10"/>
        <v>198</v>
      </c>
      <c r="AB78" s="87">
        <v>0</v>
      </c>
      <c r="AC78" s="87">
        <v>0</v>
      </c>
      <c r="AD78" s="87">
        <v>0</v>
      </c>
      <c r="AE78" s="95" t="s">
        <v>74</v>
      </c>
      <c r="AF78" s="93">
        <f t="shared" si="11"/>
        <v>0</v>
      </c>
      <c r="AG78" s="87">
        <v>0</v>
      </c>
      <c r="AH78" s="87">
        <v>0</v>
      </c>
      <c r="AI78" s="92" t="s">
        <v>74</v>
      </c>
      <c r="AJ78" s="88">
        <v>0</v>
      </c>
      <c r="AK78" s="92" t="s">
        <v>74</v>
      </c>
      <c r="AL78" s="92" t="s">
        <v>74</v>
      </c>
      <c r="AM78" s="93">
        <f t="shared" si="12"/>
        <v>0</v>
      </c>
      <c r="AN78" s="93">
        <f>+K78+AC78-AH78</f>
        <v>23800000</v>
      </c>
      <c r="AO78" s="88" t="s">
        <v>85</v>
      </c>
      <c r="AP78" s="87">
        <v>23800000</v>
      </c>
      <c r="AQ78" s="88" t="s">
        <v>203</v>
      </c>
      <c r="AR78" s="87">
        <v>0</v>
      </c>
      <c r="AS78" s="96" t="s">
        <v>74</v>
      </c>
      <c r="AT78" s="97">
        <v>0</v>
      </c>
      <c r="AU78" s="126">
        <f t="shared" si="13"/>
        <v>23800000</v>
      </c>
      <c r="AV78" s="99">
        <f t="shared" si="14"/>
        <v>0</v>
      </c>
      <c r="AW78" s="96" t="s">
        <v>74</v>
      </c>
      <c r="AX78" s="88" t="s">
        <v>86</v>
      </c>
      <c r="AY78" s="124" t="s">
        <v>633</v>
      </c>
      <c r="AZ78" s="85" t="s">
        <v>66</v>
      </c>
      <c r="BA78" s="85" t="s">
        <v>66</v>
      </c>
    </row>
    <row r="79" spans="2:53" x14ac:dyDescent="0.25">
      <c r="B79" s="85">
        <v>2024</v>
      </c>
      <c r="C79" s="85">
        <v>891780111</v>
      </c>
      <c r="D79" s="86" t="s">
        <v>64</v>
      </c>
      <c r="E79" s="87" t="s">
        <v>632</v>
      </c>
      <c r="F79" s="87" t="s">
        <v>631</v>
      </c>
      <c r="G79" s="341">
        <v>0</v>
      </c>
      <c r="H79" s="88" t="s">
        <v>72</v>
      </c>
      <c r="I79" s="86" t="s">
        <v>154</v>
      </c>
      <c r="J79" s="87" t="s">
        <v>630</v>
      </c>
      <c r="K79" s="87">
        <v>2800000</v>
      </c>
      <c r="L79" s="85" t="s">
        <v>67</v>
      </c>
      <c r="M79" s="93" t="s">
        <v>629</v>
      </c>
      <c r="N79" s="93">
        <v>6814813</v>
      </c>
      <c r="O79" s="91">
        <v>544</v>
      </c>
      <c r="P79" s="345">
        <v>45352</v>
      </c>
      <c r="Q79" s="87">
        <v>6300000</v>
      </c>
      <c r="R79" s="345">
        <v>45363</v>
      </c>
      <c r="S79" s="87">
        <v>2800000</v>
      </c>
      <c r="T79" s="88" t="s">
        <v>203</v>
      </c>
      <c r="U79" s="93">
        <v>12564670</v>
      </c>
      <c r="V79" s="93" t="s">
        <v>339</v>
      </c>
      <c r="W79" s="345">
        <v>45362</v>
      </c>
      <c r="X79" s="345">
        <v>45363</v>
      </c>
      <c r="Y79" s="206" t="s">
        <v>74</v>
      </c>
      <c r="Z79" s="345">
        <v>45370</v>
      </c>
      <c r="AA79" s="93">
        <f t="shared" si="10"/>
        <v>7</v>
      </c>
      <c r="AB79" s="87">
        <v>0</v>
      </c>
      <c r="AC79" s="87">
        <v>0</v>
      </c>
      <c r="AD79" s="87">
        <v>0</v>
      </c>
      <c r="AE79" s="95" t="s">
        <v>74</v>
      </c>
      <c r="AF79" s="93">
        <f t="shared" si="11"/>
        <v>0</v>
      </c>
      <c r="AG79" s="87">
        <v>0</v>
      </c>
      <c r="AH79" s="87">
        <v>0</v>
      </c>
      <c r="AI79" s="92" t="s">
        <v>74</v>
      </c>
      <c r="AJ79" s="88">
        <v>0</v>
      </c>
      <c r="AK79" s="92" t="s">
        <v>74</v>
      </c>
      <c r="AL79" s="92" t="s">
        <v>74</v>
      </c>
      <c r="AM79" s="93">
        <f t="shared" si="12"/>
        <v>0</v>
      </c>
      <c r="AN79" s="93">
        <f>+K79+AC79-AH79</f>
        <v>2800000</v>
      </c>
      <c r="AO79" s="88" t="s">
        <v>85</v>
      </c>
      <c r="AP79" s="87">
        <v>2800000</v>
      </c>
      <c r="AQ79" s="88" t="s">
        <v>203</v>
      </c>
      <c r="AR79" s="87">
        <v>0</v>
      </c>
      <c r="AS79" s="96" t="s">
        <v>74</v>
      </c>
      <c r="AT79" s="97">
        <v>0</v>
      </c>
      <c r="AU79" s="126">
        <f t="shared" si="13"/>
        <v>2800000</v>
      </c>
      <c r="AV79" s="99">
        <f t="shared" si="14"/>
        <v>0</v>
      </c>
      <c r="AW79" s="96" t="s">
        <v>74</v>
      </c>
      <c r="AX79" s="88" t="s">
        <v>86</v>
      </c>
      <c r="AY79" s="124" t="s">
        <v>628</v>
      </c>
      <c r="AZ79" s="85" t="s">
        <v>66</v>
      </c>
      <c r="BA79" s="85" t="s">
        <v>66</v>
      </c>
    </row>
    <row r="80" spans="2:53" x14ac:dyDescent="0.25">
      <c r="B80" s="85">
        <v>2024</v>
      </c>
      <c r="C80" s="85">
        <v>891780111</v>
      </c>
      <c r="D80" s="86" t="s">
        <v>64</v>
      </c>
      <c r="E80" s="87" t="s">
        <v>627</v>
      </c>
      <c r="F80" s="87" t="s">
        <v>626</v>
      </c>
      <c r="G80" s="341">
        <v>0</v>
      </c>
      <c r="H80" s="88" t="s">
        <v>72</v>
      </c>
      <c r="I80" s="86" t="s">
        <v>65</v>
      </c>
      <c r="J80" s="87" t="s">
        <v>625</v>
      </c>
      <c r="K80" s="87">
        <v>14850000</v>
      </c>
      <c r="L80" s="85" t="s">
        <v>67</v>
      </c>
      <c r="M80" s="93" t="s">
        <v>624</v>
      </c>
      <c r="N80" s="93">
        <v>1082916114</v>
      </c>
      <c r="O80" s="91">
        <v>244</v>
      </c>
      <c r="P80" s="345">
        <v>45323</v>
      </c>
      <c r="Q80" s="87">
        <v>572500000</v>
      </c>
      <c r="R80" s="345">
        <v>45364</v>
      </c>
      <c r="S80" s="87">
        <v>14850000</v>
      </c>
      <c r="T80" s="88" t="s">
        <v>203</v>
      </c>
      <c r="U80" s="93">
        <v>36669284</v>
      </c>
      <c r="V80" s="93" t="s">
        <v>623</v>
      </c>
      <c r="W80" s="345">
        <v>45362</v>
      </c>
      <c r="X80" s="345">
        <v>45364</v>
      </c>
      <c r="Y80" s="206" t="s">
        <v>74</v>
      </c>
      <c r="Z80" s="345">
        <v>45473</v>
      </c>
      <c r="AA80" s="93">
        <f t="shared" si="10"/>
        <v>109</v>
      </c>
      <c r="AB80" s="87">
        <v>0</v>
      </c>
      <c r="AC80" s="87">
        <v>0</v>
      </c>
      <c r="AD80" s="87">
        <v>0</v>
      </c>
      <c r="AE80" s="95" t="s">
        <v>74</v>
      </c>
      <c r="AF80" s="93">
        <f t="shared" si="11"/>
        <v>0</v>
      </c>
      <c r="AG80" s="87">
        <v>0</v>
      </c>
      <c r="AH80" s="87">
        <v>0</v>
      </c>
      <c r="AI80" s="92" t="s">
        <v>74</v>
      </c>
      <c r="AJ80" s="88">
        <v>0</v>
      </c>
      <c r="AK80" s="92" t="s">
        <v>74</v>
      </c>
      <c r="AL80" s="92" t="s">
        <v>74</v>
      </c>
      <c r="AM80" s="93">
        <f t="shared" si="12"/>
        <v>0</v>
      </c>
      <c r="AN80" s="93">
        <f>+K80+AC80-AH80</f>
        <v>14850000</v>
      </c>
      <c r="AO80" s="88" t="s">
        <v>66</v>
      </c>
      <c r="AP80" s="87">
        <v>14850000</v>
      </c>
      <c r="AQ80" s="88" t="s">
        <v>203</v>
      </c>
      <c r="AR80" s="87">
        <v>0</v>
      </c>
      <c r="AS80" s="96" t="s">
        <v>74</v>
      </c>
      <c r="AT80" s="97">
        <v>3300000</v>
      </c>
      <c r="AU80" s="126">
        <f t="shared" si="13"/>
        <v>11550000</v>
      </c>
      <c r="AV80" s="99">
        <f t="shared" si="14"/>
        <v>0.22222222222222221</v>
      </c>
      <c r="AW80" s="96" t="s">
        <v>74</v>
      </c>
      <c r="AX80" s="88" t="s">
        <v>86</v>
      </c>
      <c r="AY80" s="124" t="s">
        <v>622</v>
      </c>
      <c r="AZ80" s="85" t="s">
        <v>66</v>
      </c>
      <c r="BA80" s="85" t="s">
        <v>66</v>
      </c>
    </row>
    <row r="81" spans="2:53" x14ac:dyDescent="0.25">
      <c r="B81" s="85">
        <v>2024</v>
      </c>
      <c r="C81" s="85">
        <v>891780111</v>
      </c>
      <c r="D81" s="86" t="s">
        <v>64</v>
      </c>
      <c r="E81" s="87" t="s">
        <v>621</v>
      </c>
      <c r="F81" s="87" t="s">
        <v>620</v>
      </c>
      <c r="G81" s="341">
        <v>0</v>
      </c>
      <c r="H81" s="88" t="s">
        <v>72</v>
      </c>
      <c r="I81" s="86" t="s">
        <v>154</v>
      </c>
      <c r="J81" s="87" t="s">
        <v>619</v>
      </c>
      <c r="K81" s="87">
        <v>11400000</v>
      </c>
      <c r="L81" s="85" t="s">
        <v>67</v>
      </c>
      <c r="M81" s="93" t="s">
        <v>618</v>
      </c>
      <c r="N81" s="93">
        <v>38643363</v>
      </c>
      <c r="O81" s="91">
        <v>223</v>
      </c>
      <c r="P81" s="345">
        <v>45323</v>
      </c>
      <c r="Q81" s="87">
        <v>108400000</v>
      </c>
      <c r="R81" s="345">
        <v>45364</v>
      </c>
      <c r="S81" s="87">
        <v>11400000</v>
      </c>
      <c r="T81" s="88" t="s">
        <v>203</v>
      </c>
      <c r="U81" s="93">
        <v>16078654</v>
      </c>
      <c r="V81" s="93" t="s">
        <v>300</v>
      </c>
      <c r="W81" s="345">
        <v>45363</v>
      </c>
      <c r="X81" s="345">
        <v>45364</v>
      </c>
      <c r="Y81" s="206" t="s">
        <v>74</v>
      </c>
      <c r="Z81" s="345">
        <v>45443</v>
      </c>
      <c r="AA81" s="93">
        <f t="shared" si="10"/>
        <v>79</v>
      </c>
      <c r="AB81" s="87">
        <v>0</v>
      </c>
      <c r="AC81" s="87">
        <v>0</v>
      </c>
      <c r="AD81" s="87">
        <v>0</v>
      </c>
      <c r="AE81" s="95" t="s">
        <v>74</v>
      </c>
      <c r="AF81" s="93">
        <f t="shared" si="11"/>
        <v>0</v>
      </c>
      <c r="AG81" s="87">
        <v>0</v>
      </c>
      <c r="AH81" s="87">
        <v>0</v>
      </c>
      <c r="AI81" s="92" t="s">
        <v>74</v>
      </c>
      <c r="AJ81" s="88">
        <v>0</v>
      </c>
      <c r="AK81" s="92" t="s">
        <v>74</v>
      </c>
      <c r="AL81" s="92" t="s">
        <v>74</v>
      </c>
      <c r="AM81" s="93">
        <f t="shared" si="12"/>
        <v>0</v>
      </c>
      <c r="AN81" s="93">
        <f>+K81+AC81-AH81</f>
        <v>11400000</v>
      </c>
      <c r="AO81" s="88" t="s">
        <v>85</v>
      </c>
      <c r="AP81" s="87">
        <v>11400000</v>
      </c>
      <c r="AQ81" s="88" t="s">
        <v>203</v>
      </c>
      <c r="AR81" s="87">
        <v>0</v>
      </c>
      <c r="AS81" s="96" t="s">
        <v>74</v>
      </c>
      <c r="AT81" s="97">
        <v>0</v>
      </c>
      <c r="AU81" s="126">
        <f t="shared" si="13"/>
        <v>11400000</v>
      </c>
      <c r="AV81" s="99">
        <f t="shared" si="14"/>
        <v>0</v>
      </c>
      <c r="AW81" s="96" t="s">
        <v>74</v>
      </c>
      <c r="AX81" s="88" t="s">
        <v>86</v>
      </c>
      <c r="AY81" s="124" t="s">
        <v>617</v>
      </c>
      <c r="AZ81" s="85" t="s">
        <v>66</v>
      </c>
      <c r="BA81" s="85" t="s">
        <v>66</v>
      </c>
    </row>
    <row r="82" spans="2:53" x14ac:dyDescent="0.25">
      <c r="B82" s="85">
        <v>2024</v>
      </c>
      <c r="C82" s="85">
        <v>891780111</v>
      </c>
      <c r="D82" s="86" t="s">
        <v>64</v>
      </c>
      <c r="E82" s="87" t="s">
        <v>616</v>
      </c>
      <c r="F82" s="87" t="s">
        <v>615</v>
      </c>
      <c r="G82" s="341">
        <v>0</v>
      </c>
      <c r="H82" s="88" t="s">
        <v>72</v>
      </c>
      <c r="I82" s="86" t="s">
        <v>65</v>
      </c>
      <c r="J82" s="87" t="s">
        <v>614</v>
      </c>
      <c r="K82" s="87">
        <v>13200000</v>
      </c>
      <c r="L82" s="85" t="s">
        <v>67</v>
      </c>
      <c r="M82" s="93" t="s">
        <v>613</v>
      </c>
      <c r="N82" s="93">
        <v>45750730</v>
      </c>
      <c r="O82" s="91">
        <v>244</v>
      </c>
      <c r="P82" s="345">
        <v>45323</v>
      </c>
      <c r="Q82" s="87">
        <v>572500000</v>
      </c>
      <c r="R82" s="345">
        <v>45364</v>
      </c>
      <c r="S82" s="87">
        <v>13200000</v>
      </c>
      <c r="T82" s="88" t="s">
        <v>203</v>
      </c>
      <c r="U82" s="93">
        <v>1082939683</v>
      </c>
      <c r="V82" s="93" t="s">
        <v>266</v>
      </c>
      <c r="W82" s="345">
        <v>45363</v>
      </c>
      <c r="X82" s="345">
        <v>45364</v>
      </c>
      <c r="Y82" s="206" t="s">
        <v>74</v>
      </c>
      <c r="Z82" s="345">
        <v>45458</v>
      </c>
      <c r="AA82" s="93">
        <f t="shared" si="10"/>
        <v>94</v>
      </c>
      <c r="AB82" s="87">
        <v>0</v>
      </c>
      <c r="AC82" s="87">
        <v>0</v>
      </c>
      <c r="AD82" s="87">
        <v>0</v>
      </c>
      <c r="AE82" s="95" t="s">
        <v>74</v>
      </c>
      <c r="AF82" s="93">
        <f t="shared" si="11"/>
        <v>0</v>
      </c>
      <c r="AG82" s="87">
        <v>0</v>
      </c>
      <c r="AH82" s="87">
        <v>0</v>
      </c>
      <c r="AI82" s="92" t="s">
        <v>74</v>
      </c>
      <c r="AJ82" s="88">
        <v>0</v>
      </c>
      <c r="AK82" s="92" t="s">
        <v>74</v>
      </c>
      <c r="AL82" s="92" t="s">
        <v>74</v>
      </c>
      <c r="AM82" s="93">
        <f t="shared" si="12"/>
        <v>0</v>
      </c>
      <c r="AN82" s="93">
        <f>+K82+AC82-AH82</f>
        <v>13200000</v>
      </c>
      <c r="AO82" s="88" t="s">
        <v>66</v>
      </c>
      <c r="AP82" s="87">
        <v>13200000</v>
      </c>
      <c r="AQ82" s="88" t="s">
        <v>203</v>
      </c>
      <c r="AR82" s="87">
        <v>0</v>
      </c>
      <c r="AS82" s="96" t="s">
        <v>74</v>
      </c>
      <c r="AT82" s="97">
        <v>3300000</v>
      </c>
      <c r="AU82" s="126">
        <f t="shared" si="13"/>
        <v>9900000</v>
      </c>
      <c r="AV82" s="99">
        <f t="shared" si="14"/>
        <v>0.25</v>
      </c>
      <c r="AW82" s="96" t="s">
        <v>74</v>
      </c>
      <c r="AX82" s="88" t="s">
        <v>86</v>
      </c>
      <c r="AY82" s="124" t="s">
        <v>612</v>
      </c>
      <c r="AZ82" s="85" t="s">
        <v>66</v>
      </c>
      <c r="BA82" s="85" t="s">
        <v>66</v>
      </c>
    </row>
    <row r="83" spans="2:53" x14ac:dyDescent="0.25">
      <c r="B83" s="85">
        <v>2024</v>
      </c>
      <c r="C83" s="85">
        <v>891780111</v>
      </c>
      <c r="D83" s="86" t="s">
        <v>64</v>
      </c>
      <c r="E83" s="87" t="s">
        <v>611</v>
      </c>
      <c r="F83" s="87" t="s">
        <v>610</v>
      </c>
      <c r="G83" s="341">
        <v>0</v>
      </c>
      <c r="H83" s="88" t="s">
        <v>72</v>
      </c>
      <c r="I83" s="86" t="s">
        <v>154</v>
      </c>
      <c r="J83" s="87" t="s">
        <v>609</v>
      </c>
      <c r="K83" s="87">
        <v>11400000</v>
      </c>
      <c r="L83" s="85" t="s">
        <v>67</v>
      </c>
      <c r="M83" s="93" t="s">
        <v>608</v>
      </c>
      <c r="N83" s="93">
        <v>8742360</v>
      </c>
      <c r="O83" s="91">
        <v>223</v>
      </c>
      <c r="P83" s="345">
        <v>45323</v>
      </c>
      <c r="Q83" s="87">
        <v>108400000</v>
      </c>
      <c r="R83" s="345">
        <v>45364</v>
      </c>
      <c r="S83" s="87">
        <v>11400000</v>
      </c>
      <c r="T83" s="88" t="s">
        <v>203</v>
      </c>
      <c r="U83" s="93">
        <v>16078654</v>
      </c>
      <c r="V83" s="93" t="s">
        <v>300</v>
      </c>
      <c r="W83" s="345">
        <v>45363</v>
      </c>
      <c r="X83" s="345">
        <v>45364</v>
      </c>
      <c r="Y83" s="206" t="s">
        <v>74</v>
      </c>
      <c r="Z83" s="345">
        <v>45412</v>
      </c>
      <c r="AA83" s="93">
        <f t="shared" si="10"/>
        <v>48</v>
      </c>
      <c r="AB83" s="87">
        <v>0</v>
      </c>
      <c r="AC83" s="87">
        <v>0</v>
      </c>
      <c r="AD83" s="87">
        <v>0</v>
      </c>
      <c r="AE83" s="95" t="s">
        <v>74</v>
      </c>
      <c r="AF83" s="93">
        <f t="shared" si="11"/>
        <v>0</v>
      </c>
      <c r="AG83" s="87">
        <v>0</v>
      </c>
      <c r="AH83" s="87">
        <v>0</v>
      </c>
      <c r="AI83" s="92" t="s">
        <v>74</v>
      </c>
      <c r="AJ83" s="88">
        <v>0</v>
      </c>
      <c r="AK83" s="92" t="s">
        <v>74</v>
      </c>
      <c r="AL83" s="92" t="s">
        <v>74</v>
      </c>
      <c r="AM83" s="93">
        <f t="shared" si="12"/>
        <v>0</v>
      </c>
      <c r="AN83" s="93">
        <f>+K83+AC83-AH83</f>
        <v>11400000</v>
      </c>
      <c r="AO83" s="88" t="s">
        <v>85</v>
      </c>
      <c r="AP83" s="87">
        <v>11400000</v>
      </c>
      <c r="AQ83" s="88" t="s">
        <v>203</v>
      </c>
      <c r="AR83" s="87">
        <v>0</v>
      </c>
      <c r="AS83" s="96" t="s">
        <v>74</v>
      </c>
      <c r="AT83" s="97">
        <v>0</v>
      </c>
      <c r="AU83" s="126">
        <f t="shared" si="13"/>
        <v>11400000</v>
      </c>
      <c r="AV83" s="99">
        <f t="shared" si="14"/>
        <v>0</v>
      </c>
      <c r="AW83" s="96" t="s">
        <v>74</v>
      </c>
      <c r="AX83" s="88" t="s">
        <v>86</v>
      </c>
      <c r="AY83" s="124" t="s">
        <v>607</v>
      </c>
      <c r="AZ83" s="85" t="s">
        <v>66</v>
      </c>
      <c r="BA83" s="85" t="s">
        <v>66</v>
      </c>
    </row>
    <row r="84" spans="2:53" x14ac:dyDescent="0.25">
      <c r="B84" s="85">
        <v>2024</v>
      </c>
      <c r="C84" s="85">
        <v>891780111</v>
      </c>
      <c r="D84" s="86" t="s">
        <v>64</v>
      </c>
      <c r="E84" s="87" t="s">
        <v>606</v>
      </c>
      <c r="F84" s="87" t="s">
        <v>605</v>
      </c>
      <c r="G84" s="341">
        <v>0</v>
      </c>
      <c r="H84" s="88" t="s">
        <v>72</v>
      </c>
      <c r="I84" s="86" t="s">
        <v>65</v>
      </c>
      <c r="J84" s="87" t="s">
        <v>604</v>
      </c>
      <c r="K84" s="87">
        <v>13600000</v>
      </c>
      <c r="L84" s="85" t="s">
        <v>67</v>
      </c>
      <c r="M84" s="93" t="s">
        <v>603</v>
      </c>
      <c r="N84" s="93">
        <v>1082972449</v>
      </c>
      <c r="O84" s="91">
        <v>571</v>
      </c>
      <c r="P84" s="345">
        <v>45356</v>
      </c>
      <c r="Q84" s="87">
        <v>13600000</v>
      </c>
      <c r="R84" s="345">
        <v>45364</v>
      </c>
      <c r="S84" s="87">
        <v>13600000</v>
      </c>
      <c r="T84" s="88" t="s">
        <v>203</v>
      </c>
      <c r="U84" s="93">
        <v>85155333</v>
      </c>
      <c r="V84" s="93" t="s">
        <v>345</v>
      </c>
      <c r="W84" s="345">
        <v>45363</v>
      </c>
      <c r="X84" s="345">
        <v>45364</v>
      </c>
      <c r="Y84" s="206" t="s">
        <v>74</v>
      </c>
      <c r="Z84" s="345">
        <v>45473</v>
      </c>
      <c r="AA84" s="93">
        <f t="shared" si="10"/>
        <v>109</v>
      </c>
      <c r="AB84" s="87">
        <v>0</v>
      </c>
      <c r="AC84" s="87">
        <v>0</v>
      </c>
      <c r="AD84" s="87">
        <v>0</v>
      </c>
      <c r="AE84" s="95" t="s">
        <v>74</v>
      </c>
      <c r="AF84" s="93">
        <f t="shared" si="11"/>
        <v>0</v>
      </c>
      <c r="AG84" s="87">
        <v>0</v>
      </c>
      <c r="AH84" s="87">
        <v>0</v>
      </c>
      <c r="AI84" s="92" t="s">
        <v>74</v>
      </c>
      <c r="AJ84" s="88">
        <v>0</v>
      </c>
      <c r="AK84" s="92" t="s">
        <v>74</v>
      </c>
      <c r="AL84" s="92" t="s">
        <v>74</v>
      </c>
      <c r="AM84" s="93">
        <f t="shared" si="12"/>
        <v>0</v>
      </c>
      <c r="AN84" s="93">
        <f>+K84+AC84-AH84</f>
        <v>13600000</v>
      </c>
      <c r="AO84" s="88" t="s">
        <v>85</v>
      </c>
      <c r="AP84" s="87">
        <v>13600000</v>
      </c>
      <c r="AQ84" s="88" t="s">
        <v>203</v>
      </c>
      <c r="AR84" s="87">
        <v>0</v>
      </c>
      <c r="AS84" s="96" t="s">
        <v>74</v>
      </c>
      <c r="AT84" s="97">
        <v>3400000</v>
      </c>
      <c r="AU84" s="126">
        <f t="shared" si="13"/>
        <v>10200000</v>
      </c>
      <c r="AV84" s="99">
        <f t="shared" si="14"/>
        <v>0.25</v>
      </c>
      <c r="AW84" s="96" t="s">
        <v>74</v>
      </c>
      <c r="AX84" s="88" t="s">
        <v>86</v>
      </c>
      <c r="AY84" s="124" t="s">
        <v>602</v>
      </c>
      <c r="AZ84" s="85" t="s">
        <v>66</v>
      </c>
      <c r="BA84" s="85" t="s">
        <v>66</v>
      </c>
    </row>
    <row r="85" spans="2:53" x14ac:dyDescent="0.25">
      <c r="B85" s="85">
        <v>2024</v>
      </c>
      <c r="C85" s="85">
        <v>891780111</v>
      </c>
      <c r="D85" s="86" t="s">
        <v>64</v>
      </c>
      <c r="E85" s="87" t="s">
        <v>601</v>
      </c>
      <c r="F85" s="87" t="s">
        <v>600</v>
      </c>
      <c r="G85" s="341">
        <v>0</v>
      </c>
      <c r="H85" s="88" t="s">
        <v>72</v>
      </c>
      <c r="I85" s="86" t="s">
        <v>154</v>
      </c>
      <c r="J85" s="87" t="s">
        <v>599</v>
      </c>
      <c r="K85" s="87">
        <v>7600000</v>
      </c>
      <c r="L85" s="85" t="s">
        <v>67</v>
      </c>
      <c r="M85" s="93" t="s">
        <v>598</v>
      </c>
      <c r="N85" s="93">
        <v>1102794903</v>
      </c>
      <c r="O85" s="91">
        <v>223</v>
      </c>
      <c r="P85" s="345">
        <v>45323</v>
      </c>
      <c r="Q85" s="87">
        <v>108400000</v>
      </c>
      <c r="R85" s="345">
        <v>45366</v>
      </c>
      <c r="S85" s="87">
        <v>7600000</v>
      </c>
      <c r="T85" s="88" t="s">
        <v>203</v>
      </c>
      <c r="U85" s="93">
        <v>16078654</v>
      </c>
      <c r="V85" s="93" t="s">
        <v>300</v>
      </c>
      <c r="W85" s="345">
        <v>45364</v>
      </c>
      <c r="X85" s="345">
        <v>45366</v>
      </c>
      <c r="Y85" s="206" t="s">
        <v>74</v>
      </c>
      <c r="Z85" s="345">
        <v>45412</v>
      </c>
      <c r="AA85" s="93">
        <f t="shared" si="10"/>
        <v>46</v>
      </c>
      <c r="AB85" s="87">
        <v>0</v>
      </c>
      <c r="AC85" s="87">
        <v>0</v>
      </c>
      <c r="AD85" s="87">
        <v>0</v>
      </c>
      <c r="AE85" s="95" t="s">
        <v>74</v>
      </c>
      <c r="AF85" s="93">
        <f t="shared" si="11"/>
        <v>0</v>
      </c>
      <c r="AG85" s="87">
        <v>0</v>
      </c>
      <c r="AH85" s="87">
        <v>0</v>
      </c>
      <c r="AI85" s="92" t="s">
        <v>74</v>
      </c>
      <c r="AJ85" s="88">
        <v>0</v>
      </c>
      <c r="AK85" s="92" t="s">
        <v>74</v>
      </c>
      <c r="AL85" s="92" t="s">
        <v>74</v>
      </c>
      <c r="AM85" s="93">
        <f t="shared" si="12"/>
        <v>0</v>
      </c>
      <c r="AN85" s="93">
        <f>+K85+AC85-AH85</f>
        <v>7600000</v>
      </c>
      <c r="AO85" s="88" t="s">
        <v>85</v>
      </c>
      <c r="AP85" s="87">
        <v>7600000</v>
      </c>
      <c r="AQ85" s="88" t="s">
        <v>203</v>
      </c>
      <c r="AR85" s="87">
        <v>0</v>
      </c>
      <c r="AS85" s="96" t="s">
        <v>74</v>
      </c>
      <c r="AT85" s="97">
        <v>0</v>
      </c>
      <c r="AU85" s="126">
        <f t="shared" si="13"/>
        <v>7600000</v>
      </c>
      <c r="AV85" s="99">
        <f t="shared" si="14"/>
        <v>0</v>
      </c>
      <c r="AW85" s="96" t="s">
        <v>74</v>
      </c>
      <c r="AX85" s="88" t="s">
        <v>86</v>
      </c>
      <c r="AY85" s="124" t="s">
        <v>597</v>
      </c>
      <c r="AZ85" s="85" t="s">
        <v>66</v>
      </c>
      <c r="BA85" s="85" t="s">
        <v>66</v>
      </c>
    </row>
    <row r="86" spans="2:53" x14ac:dyDescent="0.25">
      <c r="B86" s="85">
        <v>2024</v>
      </c>
      <c r="C86" s="85">
        <v>891780111</v>
      </c>
      <c r="D86" s="86" t="s">
        <v>64</v>
      </c>
      <c r="E86" s="87" t="s">
        <v>596</v>
      </c>
      <c r="F86" s="87" t="s">
        <v>595</v>
      </c>
      <c r="G86" s="341">
        <v>0</v>
      </c>
      <c r="H86" s="88" t="s">
        <v>72</v>
      </c>
      <c r="I86" s="86" t="s">
        <v>154</v>
      </c>
      <c r="J86" s="87" t="s">
        <v>594</v>
      </c>
      <c r="K86" s="87">
        <v>6200000</v>
      </c>
      <c r="L86" s="85" t="s">
        <v>67</v>
      </c>
      <c r="M86" s="93" t="s">
        <v>593</v>
      </c>
      <c r="N86" s="93">
        <v>1082900540</v>
      </c>
      <c r="O86" s="91">
        <v>223</v>
      </c>
      <c r="P86" s="345">
        <v>45323</v>
      </c>
      <c r="Q86" s="87">
        <v>108400000</v>
      </c>
      <c r="R86" s="345">
        <v>45366</v>
      </c>
      <c r="S86" s="87">
        <v>6200000</v>
      </c>
      <c r="T86" s="88" t="s">
        <v>203</v>
      </c>
      <c r="U86" s="93">
        <v>16078654</v>
      </c>
      <c r="V86" s="93" t="s">
        <v>300</v>
      </c>
      <c r="W86" s="345">
        <v>45364</v>
      </c>
      <c r="X86" s="345">
        <v>45366</v>
      </c>
      <c r="Y86" s="206" t="s">
        <v>74</v>
      </c>
      <c r="Z86" s="345">
        <v>45412</v>
      </c>
      <c r="AA86" s="93">
        <f t="shared" si="10"/>
        <v>46</v>
      </c>
      <c r="AB86" s="87">
        <v>0</v>
      </c>
      <c r="AC86" s="87">
        <v>0</v>
      </c>
      <c r="AD86" s="87">
        <v>0</v>
      </c>
      <c r="AE86" s="95" t="s">
        <v>74</v>
      </c>
      <c r="AF86" s="93">
        <f t="shared" si="11"/>
        <v>0</v>
      </c>
      <c r="AG86" s="87">
        <v>0</v>
      </c>
      <c r="AH86" s="87">
        <v>0</v>
      </c>
      <c r="AI86" s="92" t="s">
        <v>74</v>
      </c>
      <c r="AJ86" s="88">
        <v>0</v>
      </c>
      <c r="AK86" s="92" t="s">
        <v>74</v>
      </c>
      <c r="AL86" s="92" t="s">
        <v>74</v>
      </c>
      <c r="AM86" s="93">
        <f t="shared" si="12"/>
        <v>0</v>
      </c>
      <c r="AN86" s="93">
        <f>+K86+AC86-AH86</f>
        <v>6200000</v>
      </c>
      <c r="AO86" s="88" t="s">
        <v>85</v>
      </c>
      <c r="AP86" s="87">
        <v>6200000</v>
      </c>
      <c r="AQ86" s="88" t="s">
        <v>203</v>
      </c>
      <c r="AR86" s="87">
        <v>0</v>
      </c>
      <c r="AS86" s="96" t="s">
        <v>74</v>
      </c>
      <c r="AT86" s="97">
        <v>0</v>
      </c>
      <c r="AU86" s="126">
        <f t="shared" si="13"/>
        <v>6200000</v>
      </c>
      <c r="AV86" s="99">
        <f t="shared" si="14"/>
        <v>0</v>
      </c>
      <c r="AW86" s="96" t="s">
        <v>74</v>
      </c>
      <c r="AX86" s="88" t="s">
        <v>86</v>
      </c>
      <c r="AY86" s="124" t="s">
        <v>592</v>
      </c>
      <c r="AZ86" s="85" t="s">
        <v>66</v>
      </c>
      <c r="BA86" s="85" t="s">
        <v>66</v>
      </c>
    </row>
    <row r="87" spans="2:53" x14ac:dyDescent="0.25">
      <c r="B87" s="85">
        <v>2024</v>
      </c>
      <c r="C87" s="85">
        <v>891780111</v>
      </c>
      <c r="D87" s="86" t="s">
        <v>64</v>
      </c>
      <c r="E87" s="87" t="s">
        <v>591</v>
      </c>
      <c r="F87" s="87" t="s">
        <v>590</v>
      </c>
      <c r="G87" s="341">
        <v>0</v>
      </c>
      <c r="H87" s="88" t="s">
        <v>72</v>
      </c>
      <c r="I87" s="86" t="s">
        <v>154</v>
      </c>
      <c r="J87" s="87" t="s">
        <v>589</v>
      </c>
      <c r="K87" s="87">
        <v>6900000</v>
      </c>
      <c r="L87" s="85" t="s">
        <v>67</v>
      </c>
      <c r="M87" s="93" t="s">
        <v>588</v>
      </c>
      <c r="N87" s="93">
        <v>84456169</v>
      </c>
      <c r="O87" s="91">
        <v>223</v>
      </c>
      <c r="P87" s="345">
        <v>45323</v>
      </c>
      <c r="Q87" s="87">
        <v>108400000</v>
      </c>
      <c r="R87" s="345">
        <v>45369</v>
      </c>
      <c r="S87" s="87">
        <v>6900000</v>
      </c>
      <c r="T87" s="88" t="s">
        <v>203</v>
      </c>
      <c r="U87" s="93">
        <v>16078654</v>
      </c>
      <c r="V87" s="93" t="s">
        <v>300</v>
      </c>
      <c r="W87" s="345">
        <v>45366</v>
      </c>
      <c r="X87" s="345">
        <v>45369</v>
      </c>
      <c r="Y87" s="206" t="s">
        <v>74</v>
      </c>
      <c r="Z87" s="345">
        <v>45443</v>
      </c>
      <c r="AA87" s="93">
        <f t="shared" si="10"/>
        <v>74</v>
      </c>
      <c r="AB87" s="87">
        <v>0</v>
      </c>
      <c r="AC87" s="87">
        <v>0</v>
      </c>
      <c r="AD87" s="87">
        <v>0</v>
      </c>
      <c r="AE87" s="95" t="s">
        <v>74</v>
      </c>
      <c r="AF87" s="93">
        <f t="shared" si="11"/>
        <v>0</v>
      </c>
      <c r="AG87" s="87">
        <v>0</v>
      </c>
      <c r="AH87" s="87">
        <v>0</v>
      </c>
      <c r="AI87" s="92" t="s">
        <v>74</v>
      </c>
      <c r="AJ87" s="88">
        <v>0</v>
      </c>
      <c r="AK87" s="92" t="s">
        <v>74</v>
      </c>
      <c r="AL87" s="92" t="s">
        <v>74</v>
      </c>
      <c r="AM87" s="93">
        <f t="shared" si="12"/>
        <v>0</v>
      </c>
      <c r="AN87" s="93">
        <f>+K87+AC87-AH87</f>
        <v>6900000</v>
      </c>
      <c r="AO87" s="88" t="s">
        <v>85</v>
      </c>
      <c r="AP87" s="87">
        <v>6900000</v>
      </c>
      <c r="AQ87" s="88" t="s">
        <v>203</v>
      </c>
      <c r="AR87" s="87">
        <v>0</v>
      </c>
      <c r="AS87" s="96" t="s">
        <v>74</v>
      </c>
      <c r="AT87" s="97">
        <v>0</v>
      </c>
      <c r="AU87" s="126">
        <f t="shared" si="13"/>
        <v>6900000</v>
      </c>
      <c r="AV87" s="99">
        <f t="shared" si="14"/>
        <v>0</v>
      </c>
      <c r="AW87" s="96" t="s">
        <v>74</v>
      </c>
      <c r="AX87" s="88" t="s">
        <v>86</v>
      </c>
      <c r="AY87" s="124" t="s">
        <v>587</v>
      </c>
      <c r="AZ87" s="85" t="s">
        <v>66</v>
      </c>
      <c r="BA87" s="85" t="s">
        <v>66</v>
      </c>
    </row>
    <row r="88" spans="2:53" x14ac:dyDescent="0.25">
      <c r="B88" s="85">
        <v>2024</v>
      </c>
      <c r="C88" s="85">
        <v>891780111</v>
      </c>
      <c r="D88" s="86" t="s">
        <v>64</v>
      </c>
      <c r="E88" s="87" t="s">
        <v>586</v>
      </c>
      <c r="F88" s="87" t="s">
        <v>585</v>
      </c>
      <c r="G88" s="341">
        <v>0</v>
      </c>
      <c r="H88" s="88" t="s">
        <v>72</v>
      </c>
      <c r="I88" s="86" t="s">
        <v>154</v>
      </c>
      <c r="J88" s="87" t="s">
        <v>584</v>
      </c>
      <c r="K88" s="87">
        <v>11400000</v>
      </c>
      <c r="L88" s="85" t="s">
        <v>67</v>
      </c>
      <c r="M88" s="93" t="s">
        <v>583</v>
      </c>
      <c r="N88" s="93">
        <v>39049103</v>
      </c>
      <c r="O88" s="91">
        <v>223</v>
      </c>
      <c r="P88" s="345">
        <v>45323</v>
      </c>
      <c r="Q88" s="87">
        <v>108400000</v>
      </c>
      <c r="R88" s="345">
        <v>45369</v>
      </c>
      <c r="S88" s="87">
        <v>11400000</v>
      </c>
      <c r="T88" s="88" t="s">
        <v>203</v>
      </c>
      <c r="U88" s="93">
        <v>16078654</v>
      </c>
      <c r="V88" s="93" t="s">
        <v>300</v>
      </c>
      <c r="W88" s="345">
        <v>45366</v>
      </c>
      <c r="X88" s="345">
        <v>45369</v>
      </c>
      <c r="Y88" s="206" t="s">
        <v>74</v>
      </c>
      <c r="Z88" s="345">
        <v>45443</v>
      </c>
      <c r="AA88" s="93">
        <f t="shared" si="10"/>
        <v>74</v>
      </c>
      <c r="AB88" s="87">
        <v>0</v>
      </c>
      <c r="AC88" s="87">
        <v>0</v>
      </c>
      <c r="AD88" s="87">
        <v>0</v>
      </c>
      <c r="AE88" s="95" t="s">
        <v>74</v>
      </c>
      <c r="AF88" s="93">
        <f t="shared" si="11"/>
        <v>0</v>
      </c>
      <c r="AG88" s="87">
        <v>0</v>
      </c>
      <c r="AH88" s="87">
        <v>0</v>
      </c>
      <c r="AI88" s="92" t="s">
        <v>74</v>
      </c>
      <c r="AJ88" s="88">
        <v>0</v>
      </c>
      <c r="AK88" s="92" t="s">
        <v>74</v>
      </c>
      <c r="AL88" s="92" t="s">
        <v>74</v>
      </c>
      <c r="AM88" s="93">
        <f t="shared" si="12"/>
        <v>0</v>
      </c>
      <c r="AN88" s="93">
        <f>+K88+AC88-AH88</f>
        <v>11400000</v>
      </c>
      <c r="AO88" s="88" t="s">
        <v>85</v>
      </c>
      <c r="AP88" s="87">
        <v>11400000</v>
      </c>
      <c r="AQ88" s="88" t="s">
        <v>203</v>
      </c>
      <c r="AR88" s="87">
        <v>0</v>
      </c>
      <c r="AS88" s="96" t="s">
        <v>74</v>
      </c>
      <c r="AT88" s="97">
        <v>0</v>
      </c>
      <c r="AU88" s="126">
        <f t="shared" si="13"/>
        <v>11400000</v>
      </c>
      <c r="AV88" s="99">
        <f t="shared" si="14"/>
        <v>0</v>
      </c>
      <c r="AW88" s="96" t="s">
        <v>74</v>
      </c>
      <c r="AX88" s="88" t="s">
        <v>86</v>
      </c>
      <c r="AY88" s="124" t="s">
        <v>582</v>
      </c>
      <c r="AZ88" s="85" t="s">
        <v>66</v>
      </c>
      <c r="BA88" s="85" t="s">
        <v>66</v>
      </c>
    </row>
    <row r="89" spans="2:53" x14ac:dyDescent="0.25">
      <c r="B89" s="85">
        <v>2024</v>
      </c>
      <c r="C89" s="85">
        <v>891780111</v>
      </c>
      <c r="D89" s="86" t="s">
        <v>64</v>
      </c>
      <c r="E89" s="87" t="s">
        <v>581</v>
      </c>
      <c r="F89" s="87" t="s">
        <v>580</v>
      </c>
      <c r="G89" s="341">
        <v>0</v>
      </c>
      <c r="H89" s="88" t="s">
        <v>72</v>
      </c>
      <c r="I89" s="86" t="s">
        <v>154</v>
      </c>
      <c r="J89" s="87" t="s">
        <v>579</v>
      </c>
      <c r="K89" s="87">
        <v>10000000</v>
      </c>
      <c r="L89" s="85" t="s">
        <v>67</v>
      </c>
      <c r="M89" s="93" t="s">
        <v>578</v>
      </c>
      <c r="N89" s="93">
        <v>77012200</v>
      </c>
      <c r="O89" s="91">
        <v>416</v>
      </c>
      <c r="P89" s="345">
        <v>45341</v>
      </c>
      <c r="Q89" s="87">
        <v>93000000</v>
      </c>
      <c r="R89" s="345">
        <v>45369</v>
      </c>
      <c r="S89" s="87">
        <v>10000000</v>
      </c>
      <c r="T89" s="88" t="s">
        <v>203</v>
      </c>
      <c r="U89" s="93">
        <v>72005158</v>
      </c>
      <c r="V89" s="93" t="s">
        <v>383</v>
      </c>
      <c r="W89" s="345">
        <v>45366</v>
      </c>
      <c r="X89" s="345">
        <v>45369</v>
      </c>
      <c r="Y89" s="206" t="s">
        <v>74</v>
      </c>
      <c r="Z89" s="345">
        <v>45411</v>
      </c>
      <c r="AA89" s="93">
        <f t="shared" si="10"/>
        <v>42</v>
      </c>
      <c r="AB89" s="87">
        <v>0</v>
      </c>
      <c r="AC89" s="87">
        <v>0</v>
      </c>
      <c r="AD89" s="87">
        <v>0</v>
      </c>
      <c r="AE89" s="95" t="s">
        <v>74</v>
      </c>
      <c r="AF89" s="93">
        <f t="shared" si="11"/>
        <v>0</v>
      </c>
      <c r="AG89" s="87">
        <v>0</v>
      </c>
      <c r="AH89" s="87">
        <v>0</v>
      </c>
      <c r="AI89" s="92" t="s">
        <v>74</v>
      </c>
      <c r="AJ89" s="88">
        <v>0</v>
      </c>
      <c r="AK89" s="92" t="s">
        <v>74</v>
      </c>
      <c r="AL89" s="92" t="s">
        <v>74</v>
      </c>
      <c r="AM89" s="93">
        <f t="shared" si="12"/>
        <v>0</v>
      </c>
      <c r="AN89" s="93">
        <f>+K89+AC89-AH89</f>
        <v>10000000</v>
      </c>
      <c r="AO89" s="88" t="s">
        <v>85</v>
      </c>
      <c r="AP89" s="87">
        <v>10000000</v>
      </c>
      <c r="AQ89" s="88" t="s">
        <v>203</v>
      </c>
      <c r="AR89" s="87">
        <v>0</v>
      </c>
      <c r="AS89" s="96" t="s">
        <v>74</v>
      </c>
      <c r="AT89" s="97">
        <v>0</v>
      </c>
      <c r="AU89" s="126">
        <f t="shared" si="13"/>
        <v>10000000</v>
      </c>
      <c r="AV89" s="99">
        <f t="shared" si="14"/>
        <v>0</v>
      </c>
      <c r="AW89" s="96" t="s">
        <v>74</v>
      </c>
      <c r="AX89" s="88" t="s">
        <v>86</v>
      </c>
      <c r="AY89" s="124" t="s">
        <v>577</v>
      </c>
      <c r="AZ89" s="85" t="s">
        <v>66</v>
      </c>
      <c r="BA89" s="85" t="s">
        <v>66</v>
      </c>
    </row>
    <row r="90" spans="2:53" x14ac:dyDescent="0.25">
      <c r="B90" s="85">
        <v>2024</v>
      </c>
      <c r="C90" s="85">
        <v>891780111</v>
      </c>
      <c r="D90" s="86" t="s">
        <v>64</v>
      </c>
      <c r="E90" s="87" t="s">
        <v>576</v>
      </c>
      <c r="F90" s="87" t="s">
        <v>575</v>
      </c>
      <c r="G90" s="341">
        <v>0</v>
      </c>
      <c r="H90" s="88" t="s">
        <v>72</v>
      </c>
      <c r="I90" s="86" t="s">
        <v>65</v>
      </c>
      <c r="J90" s="87" t="s">
        <v>574</v>
      </c>
      <c r="K90" s="87">
        <v>10000000</v>
      </c>
      <c r="L90" s="85" t="s">
        <v>67</v>
      </c>
      <c r="M90" s="93" t="s">
        <v>573</v>
      </c>
      <c r="N90" s="93">
        <v>1082952509</v>
      </c>
      <c r="O90" s="91">
        <v>244</v>
      </c>
      <c r="P90" s="345">
        <v>45323</v>
      </c>
      <c r="Q90" s="87">
        <v>572500000</v>
      </c>
      <c r="R90" s="345">
        <v>45369</v>
      </c>
      <c r="S90" s="87">
        <v>10000000</v>
      </c>
      <c r="T90" s="88" t="s">
        <v>203</v>
      </c>
      <c r="U90" s="87">
        <v>1082939683</v>
      </c>
      <c r="V90" s="87" t="s">
        <v>266</v>
      </c>
      <c r="W90" s="345">
        <v>45369</v>
      </c>
      <c r="X90" s="345">
        <v>45369</v>
      </c>
      <c r="Y90" s="206" t="s">
        <v>74</v>
      </c>
      <c r="Z90" s="345">
        <v>45458</v>
      </c>
      <c r="AA90" s="93">
        <f t="shared" si="10"/>
        <v>89</v>
      </c>
      <c r="AB90" s="87">
        <v>0</v>
      </c>
      <c r="AC90" s="87">
        <v>0</v>
      </c>
      <c r="AD90" s="87">
        <v>0</v>
      </c>
      <c r="AE90" s="95" t="s">
        <v>74</v>
      </c>
      <c r="AF90" s="93">
        <f t="shared" si="11"/>
        <v>0</v>
      </c>
      <c r="AG90" s="87">
        <v>0</v>
      </c>
      <c r="AH90" s="87">
        <v>0</v>
      </c>
      <c r="AI90" s="92" t="s">
        <v>74</v>
      </c>
      <c r="AJ90" s="88">
        <v>0</v>
      </c>
      <c r="AK90" s="92" t="s">
        <v>74</v>
      </c>
      <c r="AL90" s="92" t="s">
        <v>74</v>
      </c>
      <c r="AM90" s="93">
        <f t="shared" si="12"/>
        <v>0</v>
      </c>
      <c r="AN90" s="93">
        <f>+K90+AC90-AH90</f>
        <v>10000000</v>
      </c>
      <c r="AO90" s="88" t="s">
        <v>66</v>
      </c>
      <c r="AP90" s="87">
        <v>10000000</v>
      </c>
      <c r="AQ90" s="88" t="s">
        <v>203</v>
      </c>
      <c r="AR90" s="87">
        <v>0</v>
      </c>
      <c r="AS90" s="96" t="s">
        <v>74</v>
      </c>
      <c r="AT90" s="97">
        <v>2500000</v>
      </c>
      <c r="AU90" s="126">
        <f t="shared" si="13"/>
        <v>7500000</v>
      </c>
      <c r="AV90" s="99">
        <f t="shared" si="14"/>
        <v>0.25</v>
      </c>
      <c r="AW90" s="96" t="s">
        <v>74</v>
      </c>
      <c r="AX90" s="88" t="s">
        <v>86</v>
      </c>
      <c r="AY90" s="124" t="s">
        <v>572</v>
      </c>
      <c r="AZ90" s="85" t="s">
        <v>66</v>
      </c>
      <c r="BA90" s="85" t="s">
        <v>66</v>
      </c>
    </row>
    <row r="91" spans="2:53" x14ac:dyDescent="0.25">
      <c r="B91" s="85">
        <v>2024</v>
      </c>
      <c r="C91" s="85">
        <v>891780111</v>
      </c>
      <c r="D91" s="86" t="s">
        <v>64</v>
      </c>
      <c r="E91" s="87" t="s">
        <v>571</v>
      </c>
      <c r="F91" s="87" t="s">
        <v>570</v>
      </c>
      <c r="G91" s="341">
        <v>0</v>
      </c>
      <c r="H91" s="88" t="s">
        <v>72</v>
      </c>
      <c r="I91" s="86" t="s">
        <v>154</v>
      </c>
      <c r="J91" s="87" t="s">
        <v>569</v>
      </c>
      <c r="K91" s="87">
        <v>4000000</v>
      </c>
      <c r="L91" s="85" t="s">
        <v>67</v>
      </c>
      <c r="M91" s="93" t="s">
        <v>568</v>
      </c>
      <c r="N91" s="93">
        <v>1082937312</v>
      </c>
      <c r="O91" s="91">
        <v>223</v>
      </c>
      <c r="P91" s="345">
        <v>45323</v>
      </c>
      <c r="Q91" s="87">
        <v>108400000</v>
      </c>
      <c r="R91" s="345">
        <v>45369</v>
      </c>
      <c r="S91" s="87">
        <v>4000000</v>
      </c>
      <c r="T91" s="88" t="s">
        <v>203</v>
      </c>
      <c r="U91" s="93">
        <v>16078654</v>
      </c>
      <c r="V91" s="93" t="s">
        <v>300</v>
      </c>
      <c r="W91" s="345">
        <v>45369</v>
      </c>
      <c r="X91" s="345">
        <v>45369</v>
      </c>
      <c r="Y91" s="206" t="s">
        <v>74</v>
      </c>
      <c r="Z91" s="345">
        <v>45412</v>
      </c>
      <c r="AA91" s="93">
        <f t="shared" si="10"/>
        <v>43</v>
      </c>
      <c r="AB91" s="87">
        <v>0</v>
      </c>
      <c r="AC91" s="87">
        <v>0</v>
      </c>
      <c r="AD91" s="87">
        <v>0</v>
      </c>
      <c r="AE91" s="95" t="s">
        <v>74</v>
      </c>
      <c r="AF91" s="93">
        <f t="shared" si="11"/>
        <v>0</v>
      </c>
      <c r="AG91" s="87">
        <v>0</v>
      </c>
      <c r="AH91" s="87">
        <v>0</v>
      </c>
      <c r="AI91" s="92" t="s">
        <v>74</v>
      </c>
      <c r="AJ91" s="88">
        <v>0</v>
      </c>
      <c r="AK91" s="92" t="s">
        <v>74</v>
      </c>
      <c r="AL91" s="92" t="s">
        <v>74</v>
      </c>
      <c r="AM91" s="93">
        <f t="shared" si="12"/>
        <v>0</v>
      </c>
      <c r="AN91" s="93">
        <f>+K91+AC91-AH91</f>
        <v>4000000</v>
      </c>
      <c r="AO91" s="88" t="s">
        <v>85</v>
      </c>
      <c r="AP91" s="87">
        <v>4000000</v>
      </c>
      <c r="AQ91" s="88" t="s">
        <v>203</v>
      </c>
      <c r="AR91" s="87">
        <v>0</v>
      </c>
      <c r="AS91" s="96" t="s">
        <v>74</v>
      </c>
      <c r="AT91" s="97">
        <v>0</v>
      </c>
      <c r="AU91" s="126">
        <f t="shared" si="13"/>
        <v>4000000</v>
      </c>
      <c r="AV91" s="99">
        <f t="shared" si="14"/>
        <v>0</v>
      </c>
      <c r="AW91" s="96" t="s">
        <v>74</v>
      </c>
      <c r="AX91" s="88" t="s">
        <v>86</v>
      </c>
      <c r="AY91" s="124" t="s">
        <v>567</v>
      </c>
      <c r="AZ91" s="85" t="s">
        <v>66</v>
      </c>
      <c r="BA91" s="85" t="s">
        <v>66</v>
      </c>
    </row>
    <row r="92" spans="2:53" x14ac:dyDescent="0.25">
      <c r="B92" s="85">
        <v>2024</v>
      </c>
      <c r="C92" s="85">
        <v>891780111</v>
      </c>
      <c r="D92" s="86" t="s">
        <v>64</v>
      </c>
      <c r="E92" s="87" t="s">
        <v>566</v>
      </c>
      <c r="F92" s="87" t="s">
        <v>565</v>
      </c>
      <c r="G92" s="341">
        <v>0</v>
      </c>
      <c r="H92" s="88" t="s">
        <v>72</v>
      </c>
      <c r="I92" s="86" t="s">
        <v>65</v>
      </c>
      <c r="J92" s="87" t="s">
        <v>564</v>
      </c>
      <c r="K92" s="87">
        <v>10800000</v>
      </c>
      <c r="L92" s="85" t="s">
        <v>67</v>
      </c>
      <c r="M92" s="93" t="s">
        <v>563</v>
      </c>
      <c r="N92" s="93">
        <v>36667206</v>
      </c>
      <c r="O92" s="91">
        <v>244</v>
      </c>
      <c r="P92" s="345">
        <v>45323</v>
      </c>
      <c r="Q92" s="87">
        <v>572500000</v>
      </c>
      <c r="R92" s="345">
        <v>45371</v>
      </c>
      <c r="S92" s="87">
        <v>10800000</v>
      </c>
      <c r="T92" s="88" t="s">
        <v>203</v>
      </c>
      <c r="U92" s="93">
        <v>1082939683</v>
      </c>
      <c r="V92" s="93" t="s">
        <v>266</v>
      </c>
      <c r="W92" s="345">
        <v>45370</v>
      </c>
      <c r="X92" s="345">
        <v>45371</v>
      </c>
      <c r="Y92" s="206" t="s">
        <v>74</v>
      </c>
      <c r="Z92" s="345">
        <v>45458</v>
      </c>
      <c r="AA92" s="93">
        <f t="shared" si="10"/>
        <v>87</v>
      </c>
      <c r="AB92" s="87">
        <v>0</v>
      </c>
      <c r="AC92" s="87">
        <v>0</v>
      </c>
      <c r="AD92" s="87">
        <v>0</v>
      </c>
      <c r="AE92" s="95" t="s">
        <v>74</v>
      </c>
      <c r="AF92" s="93">
        <f t="shared" si="11"/>
        <v>0</v>
      </c>
      <c r="AG92" s="87">
        <v>0</v>
      </c>
      <c r="AH92" s="87">
        <v>0</v>
      </c>
      <c r="AI92" s="92" t="s">
        <v>74</v>
      </c>
      <c r="AJ92" s="88">
        <v>0</v>
      </c>
      <c r="AK92" s="92" t="s">
        <v>74</v>
      </c>
      <c r="AL92" s="92" t="s">
        <v>74</v>
      </c>
      <c r="AM92" s="93">
        <f t="shared" si="12"/>
        <v>0</v>
      </c>
      <c r="AN92" s="93">
        <f>+K92+AC92-AH92</f>
        <v>10800000</v>
      </c>
      <c r="AO92" s="88" t="s">
        <v>66</v>
      </c>
      <c r="AP92" s="87">
        <v>10800000</v>
      </c>
      <c r="AQ92" s="88" t="s">
        <v>203</v>
      </c>
      <c r="AR92" s="87">
        <v>0</v>
      </c>
      <c r="AS92" s="96" t="s">
        <v>74</v>
      </c>
      <c r="AT92" s="97">
        <v>0</v>
      </c>
      <c r="AU92" s="126">
        <f t="shared" si="13"/>
        <v>10800000</v>
      </c>
      <c r="AV92" s="99">
        <f t="shared" si="14"/>
        <v>0</v>
      </c>
      <c r="AW92" s="96" t="s">
        <v>74</v>
      </c>
      <c r="AX92" s="88" t="s">
        <v>86</v>
      </c>
      <c r="AY92" s="124" t="s">
        <v>562</v>
      </c>
      <c r="AZ92" s="85" t="s">
        <v>66</v>
      </c>
      <c r="BA92" s="85" t="s">
        <v>66</v>
      </c>
    </row>
    <row r="93" spans="2:53" x14ac:dyDescent="0.25">
      <c r="B93" s="85">
        <v>2024</v>
      </c>
      <c r="C93" s="85">
        <v>891780111</v>
      </c>
      <c r="D93" s="86" t="s">
        <v>64</v>
      </c>
      <c r="E93" s="87" t="s">
        <v>561</v>
      </c>
      <c r="F93" s="87" t="s">
        <v>560</v>
      </c>
      <c r="G93" s="341">
        <v>0</v>
      </c>
      <c r="H93" s="88" t="s">
        <v>72</v>
      </c>
      <c r="I93" s="86" t="s">
        <v>65</v>
      </c>
      <c r="J93" s="87" t="s">
        <v>559</v>
      </c>
      <c r="K93" s="87">
        <v>12000000</v>
      </c>
      <c r="L93" s="85" t="s">
        <v>67</v>
      </c>
      <c r="M93" s="93" t="s">
        <v>558</v>
      </c>
      <c r="N93" s="93">
        <v>1082890215</v>
      </c>
      <c r="O93" s="91">
        <v>244</v>
      </c>
      <c r="P93" s="345">
        <v>45323</v>
      </c>
      <c r="Q93" s="87">
        <v>572500000</v>
      </c>
      <c r="R93" s="345">
        <v>45372</v>
      </c>
      <c r="S93" s="87">
        <v>12000000</v>
      </c>
      <c r="T93" s="88" t="s">
        <v>203</v>
      </c>
      <c r="U93" s="93">
        <v>1082939683</v>
      </c>
      <c r="V93" s="93" t="s">
        <v>266</v>
      </c>
      <c r="W93" s="345">
        <v>45370</v>
      </c>
      <c r="X93" s="345">
        <v>45372</v>
      </c>
      <c r="Y93" s="206" t="s">
        <v>74</v>
      </c>
      <c r="Z93" s="345">
        <v>45458</v>
      </c>
      <c r="AA93" s="93">
        <f t="shared" si="10"/>
        <v>86</v>
      </c>
      <c r="AB93" s="87">
        <v>0</v>
      </c>
      <c r="AC93" s="87">
        <v>0</v>
      </c>
      <c r="AD93" s="87">
        <v>0</v>
      </c>
      <c r="AE93" s="95" t="s">
        <v>74</v>
      </c>
      <c r="AF93" s="93">
        <f t="shared" si="11"/>
        <v>0</v>
      </c>
      <c r="AG93" s="87">
        <v>0</v>
      </c>
      <c r="AH93" s="87">
        <v>0</v>
      </c>
      <c r="AI93" s="92" t="s">
        <v>74</v>
      </c>
      <c r="AJ93" s="88">
        <v>0</v>
      </c>
      <c r="AK93" s="92" t="s">
        <v>74</v>
      </c>
      <c r="AL93" s="92" t="s">
        <v>74</v>
      </c>
      <c r="AM93" s="93">
        <f t="shared" si="12"/>
        <v>0</v>
      </c>
      <c r="AN93" s="93">
        <f>+K93+AC93-AH93</f>
        <v>12000000</v>
      </c>
      <c r="AO93" s="88" t="s">
        <v>66</v>
      </c>
      <c r="AP93" s="87">
        <v>12000000</v>
      </c>
      <c r="AQ93" s="88" t="s">
        <v>203</v>
      </c>
      <c r="AR93" s="87">
        <v>0</v>
      </c>
      <c r="AS93" s="96" t="s">
        <v>74</v>
      </c>
      <c r="AT93" s="97">
        <v>0</v>
      </c>
      <c r="AU93" s="126">
        <f t="shared" si="13"/>
        <v>12000000</v>
      </c>
      <c r="AV93" s="99">
        <f t="shared" si="14"/>
        <v>0</v>
      </c>
      <c r="AW93" s="96" t="s">
        <v>74</v>
      </c>
      <c r="AX93" s="88" t="s">
        <v>86</v>
      </c>
      <c r="AY93" s="124" t="s">
        <v>557</v>
      </c>
      <c r="AZ93" s="85" t="s">
        <v>66</v>
      </c>
      <c r="BA93" s="85" t="s">
        <v>66</v>
      </c>
    </row>
    <row r="94" spans="2:53" x14ac:dyDescent="0.25">
      <c r="B94" s="85">
        <v>2024</v>
      </c>
      <c r="C94" s="85">
        <v>891780111</v>
      </c>
      <c r="D94" s="86" t="s">
        <v>64</v>
      </c>
      <c r="E94" s="87" t="s">
        <v>556</v>
      </c>
      <c r="F94" s="87" t="s">
        <v>555</v>
      </c>
      <c r="G94" s="341">
        <v>0</v>
      </c>
      <c r="H94" s="88" t="s">
        <v>72</v>
      </c>
      <c r="I94" s="86" t="s">
        <v>154</v>
      </c>
      <c r="J94" s="87" t="s">
        <v>554</v>
      </c>
      <c r="K94" s="87">
        <v>11400000</v>
      </c>
      <c r="L94" s="85" t="s">
        <v>67</v>
      </c>
      <c r="M94" s="93" t="s">
        <v>553</v>
      </c>
      <c r="N94" s="93">
        <v>1065616741</v>
      </c>
      <c r="O94" s="91">
        <v>223</v>
      </c>
      <c r="P94" s="345">
        <v>45323</v>
      </c>
      <c r="Q94" s="87">
        <v>108400000</v>
      </c>
      <c r="R94" s="345">
        <v>45372</v>
      </c>
      <c r="S94" s="87">
        <v>11400000</v>
      </c>
      <c r="T94" s="88" t="s">
        <v>203</v>
      </c>
      <c r="U94" s="93">
        <v>16078654</v>
      </c>
      <c r="V94" s="93" t="s">
        <v>300</v>
      </c>
      <c r="W94" s="345">
        <v>45370</v>
      </c>
      <c r="X94" s="345">
        <v>45372</v>
      </c>
      <c r="Y94" s="206" t="s">
        <v>74</v>
      </c>
      <c r="Z94" s="345">
        <v>45443</v>
      </c>
      <c r="AA94" s="93">
        <f t="shared" si="10"/>
        <v>71</v>
      </c>
      <c r="AB94" s="87">
        <v>0</v>
      </c>
      <c r="AC94" s="87">
        <v>0</v>
      </c>
      <c r="AD94" s="87">
        <v>0</v>
      </c>
      <c r="AE94" s="95" t="s">
        <v>74</v>
      </c>
      <c r="AF94" s="93">
        <f t="shared" si="11"/>
        <v>0</v>
      </c>
      <c r="AG94" s="87">
        <v>0</v>
      </c>
      <c r="AH94" s="87">
        <v>0</v>
      </c>
      <c r="AI94" s="92" t="s">
        <v>74</v>
      </c>
      <c r="AJ94" s="88">
        <v>0</v>
      </c>
      <c r="AK94" s="92" t="s">
        <v>74</v>
      </c>
      <c r="AL94" s="92" t="s">
        <v>74</v>
      </c>
      <c r="AM94" s="93">
        <f t="shared" si="12"/>
        <v>0</v>
      </c>
      <c r="AN94" s="93">
        <f>+K94+AC94-AH94</f>
        <v>11400000</v>
      </c>
      <c r="AO94" s="88" t="s">
        <v>85</v>
      </c>
      <c r="AP94" s="87">
        <v>11400000</v>
      </c>
      <c r="AQ94" s="88" t="s">
        <v>203</v>
      </c>
      <c r="AR94" s="87">
        <v>0</v>
      </c>
      <c r="AS94" s="96" t="s">
        <v>74</v>
      </c>
      <c r="AT94" s="97">
        <v>0</v>
      </c>
      <c r="AU94" s="126">
        <f t="shared" si="13"/>
        <v>11400000</v>
      </c>
      <c r="AV94" s="99">
        <f t="shared" si="14"/>
        <v>0</v>
      </c>
      <c r="AW94" s="96" t="s">
        <v>74</v>
      </c>
      <c r="AX94" s="88" t="s">
        <v>86</v>
      </c>
      <c r="AY94" s="124" t="s">
        <v>552</v>
      </c>
      <c r="AZ94" s="85" t="s">
        <v>66</v>
      </c>
      <c r="BA94" s="85" t="s">
        <v>66</v>
      </c>
    </row>
    <row r="95" spans="2:53" x14ac:dyDescent="0.25">
      <c r="B95" s="85">
        <v>2024</v>
      </c>
      <c r="C95" s="85">
        <v>891780111</v>
      </c>
      <c r="D95" s="86" t="s">
        <v>64</v>
      </c>
      <c r="E95" s="87" t="s">
        <v>551</v>
      </c>
      <c r="F95" s="87" t="s">
        <v>550</v>
      </c>
      <c r="G95" s="341">
        <v>2020000100417</v>
      </c>
      <c r="H95" s="88" t="s">
        <v>72</v>
      </c>
      <c r="I95" s="86" t="s">
        <v>154</v>
      </c>
      <c r="J95" s="87" t="s">
        <v>549</v>
      </c>
      <c r="K95" s="87">
        <v>8800000</v>
      </c>
      <c r="L95" s="85" t="s">
        <v>67</v>
      </c>
      <c r="M95" s="93" t="s">
        <v>548</v>
      </c>
      <c r="N95" s="93">
        <v>1124020385</v>
      </c>
      <c r="O95" s="91" t="s">
        <v>547</v>
      </c>
      <c r="P95" s="345">
        <v>44979</v>
      </c>
      <c r="Q95" s="87">
        <v>552368000</v>
      </c>
      <c r="R95" s="345">
        <v>45371</v>
      </c>
      <c r="S95" s="87">
        <v>8800000</v>
      </c>
      <c r="T95" s="88" t="s">
        <v>203</v>
      </c>
      <c r="U95" s="93">
        <v>91156594</v>
      </c>
      <c r="V95" s="93" t="s">
        <v>546</v>
      </c>
      <c r="W95" s="345">
        <v>45371</v>
      </c>
      <c r="X95" s="345">
        <v>45372</v>
      </c>
      <c r="Y95" s="206" t="s">
        <v>74</v>
      </c>
      <c r="Z95" s="345">
        <v>45473</v>
      </c>
      <c r="AA95" s="93">
        <f t="shared" si="10"/>
        <v>101</v>
      </c>
      <c r="AB95" s="87">
        <v>0</v>
      </c>
      <c r="AC95" s="87">
        <v>0</v>
      </c>
      <c r="AD95" s="87">
        <v>0</v>
      </c>
      <c r="AE95" s="95" t="s">
        <v>74</v>
      </c>
      <c r="AF95" s="93">
        <f t="shared" si="11"/>
        <v>0</v>
      </c>
      <c r="AG95" s="87">
        <v>0</v>
      </c>
      <c r="AH95" s="87">
        <v>0</v>
      </c>
      <c r="AI95" s="92" t="s">
        <v>74</v>
      </c>
      <c r="AJ95" s="88">
        <v>0</v>
      </c>
      <c r="AK95" s="92" t="s">
        <v>74</v>
      </c>
      <c r="AL95" s="92" t="s">
        <v>74</v>
      </c>
      <c r="AM95" s="93">
        <f t="shared" si="12"/>
        <v>0</v>
      </c>
      <c r="AN95" s="93">
        <f>+K95+AC95-AH95</f>
        <v>8800000</v>
      </c>
      <c r="AO95" s="88" t="s">
        <v>85</v>
      </c>
      <c r="AP95" s="87">
        <v>8800000</v>
      </c>
      <c r="AQ95" s="88" t="s">
        <v>203</v>
      </c>
      <c r="AR95" s="87">
        <v>0</v>
      </c>
      <c r="AS95" s="96" t="s">
        <v>74</v>
      </c>
      <c r="AT95" s="97">
        <v>0</v>
      </c>
      <c r="AU95" s="126">
        <f t="shared" si="13"/>
        <v>8800000</v>
      </c>
      <c r="AV95" s="99">
        <f t="shared" si="14"/>
        <v>0</v>
      </c>
      <c r="AW95" s="96" t="s">
        <v>74</v>
      </c>
      <c r="AX95" s="88" t="s">
        <v>86</v>
      </c>
      <c r="AY95" s="124" t="s">
        <v>545</v>
      </c>
      <c r="AZ95" s="85" t="s">
        <v>66</v>
      </c>
      <c r="BA95" s="85" t="s">
        <v>66</v>
      </c>
    </row>
    <row r="96" spans="2:53" x14ac:dyDescent="0.25">
      <c r="B96" s="85">
        <v>2024</v>
      </c>
      <c r="C96" s="85">
        <v>891780111</v>
      </c>
      <c r="D96" s="86" t="s">
        <v>64</v>
      </c>
      <c r="E96" s="87" t="s">
        <v>544</v>
      </c>
      <c r="F96" s="87" t="s">
        <v>543</v>
      </c>
      <c r="G96" s="341">
        <v>0</v>
      </c>
      <c r="H96" s="88" t="s">
        <v>72</v>
      </c>
      <c r="I96" s="86" t="s">
        <v>154</v>
      </c>
      <c r="J96" s="87" t="s">
        <v>542</v>
      </c>
      <c r="K96" s="87">
        <v>1920000</v>
      </c>
      <c r="L96" s="85" t="s">
        <v>67</v>
      </c>
      <c r="M96" s="93" t="s">
        <v>541</v>
      </c>
      <c r="N96" s="93">
        <v>1082889419</v>
      </c>
      <c r="O96" s="91">
        <v>216</v>
      </c>
      <c r="P96" s="345">
        <v>45322</v>
      </c>
      <c r="Q96" s="87">
        <v>67200000</v>
      </c>
      <c r="R96" s="345">
        <v>45372</v>
      </c>
      <c r="S96" s="87">
        <v>1920000</v>
      </c>
      <c r="T96" s="88" t="s">
        <v>203</v>
      </c>
      <c r="U96" s="93">
        <v>16078654</v>
      </c>
      <c r="V96" s="93" t="s">
        <v>300</v>
      </c>
      <c r="W96" s="345">
        <v>45371</v>
      </c>
      <c r="X96" s="345">
        <v>45387</v>
      </c>
      <c r="Y96" s="206" t="s">
        <v>74</v>
      </c>
      <c r="Z96" s="345">
        <v>45402</v>
      </c>
      <c r="AA96" s="93">
        <f t="shared" si="10"/>
        <v>15</v>
      </c>
      <c r="AB96" s="87">
        <v>0</v>
      </c>
      <c r="AC96" s="87">
        <v>0</v>
      </c>
      <c r="AD96" s="87">
        <v>0</v>
      </c>
      <c r="AE96" s="95" t="s">
        <v>74</v>
      </c>
      <c r="AF96" s="93">
        <f t="shared" si="11"/>
        <v>0</v>
      </c>
      <c r="AG96" s="87">
        <v>0</v>
      </c>
      <c r="AH96" s="87">
        <v>0</v>
      </c>
      <c r="AI96" s="92" t="s">
        <v>74</v>
      </c>
      <c r="AJ96" s="88">
        <v>0</v>
      </c>
      <c r="AK96" s="92" t="s">
        <v>74</v>
      </c>
      <c r="AL96" s="92" t="s">
        <v>74</v>
      </c>
      <c r="AM96" s="93">
        <f t="shared" si="12"/>
        <v>0</v>
      </c>
      <c r="AN96" s="93">
        <f>+K96+AC96-AH96</f>
        <v>1920000</v>
      </c>
      <c r="AO96" s="88" t="s">
        <v>85</v>
      </c>
      <c r="AP96" s="87">
        <v>1920000</v>
      </c>
      <c r="AQ96" s="88" t="s">
        <v>203</v>
      </c>
      <c r="AR96" s="87">
        <v>0</v>
      </c>
      <c r="AS96" s="96" t="s">
        <v>74</v>
      </c>
      <c r="AT96" s="97">
        <v>0</v>
      </c>
      <c r="AU96" s="126">
        <f t="shared" si="13"/>
        <v>1920000</v>
      </c>
      <c r="AV96" s="99">
        <f t="shared" si="14"/>
        <v>0</v>
      </c>
      <c r="AW96" s="96" t="s">
        <v>74</v>
      </c>
      <c r="AX96" s="88" t="s">
        <v>86</v>
      </c>
      <c r="AY96" s="124" t="s">
        <v>540</v>
      </c>
      <c r="AZ96" s="85" t="s">
        <v>66</v>
      </c>
      <c r="BA96" s="85" t="s">
        <v>66</v>
      </c>
    </row>
    <row r="97" spans="2:53" x14ac:dyDescent="0.25">
      <c r="B97" s="85">
        <v>2024</v>
      </c>
      <c r="C97" s="85">
        <v>891780111</v>
      </c>
      <c r="D97" s="86" t="s">
        <v>64</v>
      </c>
      <c r="E97" s="87" t="s">
        <v>539</v>
      </c>
      <c r="F97" s="87" t="s">
        <v>538</v>
      </c>
      <c r="G97" s="341">
        <v>0</v>
      </c>
      <c r="H97" s="88" t="s">
        <v>72</v>
      </c>
      <c r="I97" s="86" t="s">
        <v>154</v>
      </c>
      <c r="J97" s="87" t="s">
        <v>537</v>
      </c>
      <c r="K97" s="87">
        <v>4320000</v>
      </c>
      <c r="L97" s="85" t="s">
        <v>67</v>
      </c>
      <c r="M97" s="93" t="s">
        <v>536</v>
      </c>
      <c r="N97" s="93">
        <v>79558146</v>
      </c>
      <c r="O97" s="91">
        <v>216</v>
      </c>
      <c r="P97" s="345">
        <v>45322</v>
      </c>
      <c r="Q97" s="87">
        <v>67200000</v>
      </c>
      <c r="R97" s="345">
        <v>45372</v>
      </c>
      <c r="S97" s="87">
        <v>4320000</v>
      </c>
      <c r="T97" s="88" t="s">
        <v>203</v>
      </c>
      <c r="U97" s="93">
        <v>16078654</v>
      </c>
      <c r="V97" s="93" t="s">
        <v>300</v>
      </c>
      <c r="W97" s="345">
        <v>45371</v>
      </c>
      <c r="X97" s="345">
        <v>45383</v>
      </c>
      <c r="Y97" s="206" t="s">
        <v>74</v>
      </c>
      <c r="Z97" s="345">
        <v>45444</v>
      </c>
      <c r="AA97" s="93">
        <f t="shared" si="10"/>
        <v>61</v>
      </c>
      <c r="AB97" s="87">
        <v>0</v>
      </c>
      <c r="AC97" s="87">
        <v>0</v>
      </c>
      <c r="AD97" s="87">
        <v>0</v>
      </c>
      <c r="AE97" s="95" t="s">
        <v>74</v>
      </c>
      <c r="AF97" s="93">
        <f t="shared" si="11"/>
        <v>0</v>
      </c>
      <c r="AG97" s="87">
        <v>0</v>
      </c>
      <c r="AH97" s="87">
        <v>0</v>
      </c>
      <c r="AI97" s="92" t="s">
        <v>74</v>
      </c>
      <c r="AJ97" s="88">
        <v>0</v>
      </c>
      <c r="AK97" s="92" t="s">
        <v>74</v>
      </c>
      <c r="AL97" s="92" t="s">
        <v>74</v>
      </c>
      <c r="AM97" s="93">
        <f t="shared" si="12"/>
        <v>0</v>
      </c>
      <c r="AN97" s="93">
        <f>+K97+AC97-AH97</f>
        <v>4320000</v>
      </c>
      <c r="AO97" s="88" t="s">
        <v>85</v>
      </c>
      <c r="AP97" s="87">
        <v>4320000</v>
      </c>
      <c r="AQ97" s="88" t="s">
        <v>203</v>
      </c>
      <c r="AR97" s="87">
        <v>0</v>
      </c>
      <c r="AS97" s="96" t="s">
        <v>74</v>
      </c>
      <c r="AT97" s="97">
        <v>0</v>
      </c>
      <c r="AU97" s="126">
        <f t="shared" si="13"/>
        <v>4320000</v>
      </c>
      <c r="AV97" s="99">
        <f t="shared" si="14"/>
        <v>0</v>
      </c>
      <c r="AW97" s="96" t="s">
        <v>74</v>
      </c>
      <c r="AX97" s="88" t="s">
        <v>86</v>
      </c>
      <c r="AY97" s="124" t="s">
        <v>535</v>
      </c>
      <c r="AZ97" s="85" t="s">
        <v>66</v>
      </c>
      <c r="BA97" s="85" t="s">
        <v>66</v>
      </c>
    </row>
    <row r="98" spans="2:53" ht="13.9" customHeight="1" x14ac:dyDescent="0.25">
      <c r="B98" s="85">
        <v>2024</v>
      </c>
      <c r="C98" s="85">
        <v>891780111</v>
      </c>
      <c r="D98" s="86" t="s">
        <v>64</v>
      </c>
      <c r="E98" s="87" t="s">
        <v>534</v>
      </c>
      <c r="F98" s="87" t="s">
        <v>533</v>
      </c>
      <c r="G98" s="341">
        <v>0</v>
      </c>
      <c r="H98" s="88" t="s">
        <v>72</v>
      </c>
      <c r="I98" s="86" t="s">
        <v>65</v>
      </c>
      <c r="J98" s="87" t="s">
        <v>532</v>
      </c>
      <c r="K98" s="87">
        <v>10000000</v>
      </c>
      <c r="L98" s="85" t="s">
        <v>67</v>
      </c>
      <c r="M98" s="93" t="s">
        <v>531</v>
      </c>
      <c r="N98" s="93">
        <v>1082961990</v>
      </c>
      <c r="O98" s="91">
        <v>244</v>
      </c>
      <c r="P98" s="345">
        <v>45323</v>
      </c>
      <c r="Q98" s="87">
        <v>572500000</v>
      </c>
      <c r="R98" s="345">
        <v>45372</v>
      </c>
      <c r="S98" s="87">
        <v>10000000</v>
      </c>
      <c r="T98" s="88" t="s">
        <v>203</v>
      </c>
      <c r="U98" s="93">
        <v>1082939683</v>
      </c>
      <c r="V98" s="93" t="s">
        <v>266</v>
      </c>
      <c r="W98" s="345">
        <v>45371</v>
      </c>
      <c r="X98" s="345">
        <v>45372</v>
      </c>
      <c r="Y98" s="206" t="s">
        <v>74</v>
      </c>
      <c r="Z98" s="345">
        <v>45458</v>
      </c>
      <c r="AA98" s="93">
        <f t="shared" si="10"/>
        <v>86</v>
      </c>
      <c r="AB98" s="87">
        <v>0</v>
      </c>
      <c r="AC98" s="87">
        <v>0</v>
      </c>
      <c r="AD98" s="87">
        <v>0</v>
      </c>
      <c r="AE98" s="95" t="s">
        <v>74</v>
      </c>
      <c r="AF98" s="93">
        <f t="shared" si="11"/>
        <v>0</v>
      </c>
      <c r="AG98" s="87">
        <v>0</v>
      </c>
      <c r="AH98" s="87">
        <v>0</v>
      </c>
      <c r="AI98" s="92" t="s">
        <v>74</v>
      </c>
      <c r="AJ98" s="88">
        <v>0</v>
      </c>
      <c r="AK98" s="92" t="s">
        <v>74</v>
      </c>
      <c r="AL98" s="92" t="s">
        <v>74</v>
      </c>
      <c r="AM98" s="93">
        <f t="shared" si="12"/>
        <v>0</v>
      </c>
      <c r="AN98" s="93">
        <f>+K98+AC98-AH98</f>
        <v>10000000</v>
      </c>
      <c r="AO98" s="88" t="s">
        <v>66</v>
      </c>
      <c r="AP98" s="87">
        <v>10000000</v>
      </c>
      <c r="AQ98" s="88" t="s">
        <v>203</v>
      </c>
      <c r="AR98" s="87">
        <v>0</v>
      </c>
      <c r="AS98" s="96" t="s">
        <v>74</v>
      </c>
      <c r="AT98" s="97">
        <v>0</v>
      </c>
      <c r="AU98" s="126">
        <f t="shared" si="13"/>
        <v>10000000</v>
      </c>
      <c r="AV98" s="99">
        <f t="shared" si="14"/>
        <v>0</v>
      </c>
      <c r="AW98" s="96" t="s">
        <v>74</v>
      </c>
      <c r="AX98" s="88" t="s">
        <v>86</v>
      </c>
      <c r="AY98" s="124" t="s">
        <v>530</v>
      </c>
      <c r="AZ98" s="85" t="s">
        <v>66</v>
      </c>
      <c r="BA98" s="85" t="s">
        <v>66</v>
      </c>
    </row>
    <row r="99" spans="2:53" ht="13.9" customHeight="1" x14ac:dyDescent="0.25">
      <c r="B99" s="85">
        <v>2024</v>
      </c>
      <c r="C99" s="85">
        <v>891780111</v>
      </c>
      <c r="D99" s="86" t="s">
        <v>64</v>
      </c>
      <c r="E99" s="87" t="s">
        <v>529</v>
      </c>
      <c r="F99" s="87" t="s">
        <v>528</v>
      </c>
      <c r="G99" s="341">
        <v>0</v>
      </c>
      <c r="H99" s="88" t="s">
        <v>72</v>
      </c>
      <c r="I99" s="86" t="s">
        <v>154</v>
      </c>
      <c r="J99" s="87" t="s">
        <v>527</v>
      </c>
      <c r="K99" s="87">
        <v>6000000</v>
      </c>
      <c r="L99" s="85" t="s">
        <v>67</v>
      </c>
      <c r="M99" s="93" t="s">
        <v>526</v>
      </c>
      <c r="N99" s="93">
        <v>36697703</v>
      </c>
      <c r="O99" s="91">
        <v>223</v>
      </c>
      <c r="P99" s="345">
        <v>45323</v>
      </c>
      <c r="Q99" s="87">
        <v>108400000</v>
      </c>
      <c r="R99" s="345">
        <v>45373</v>
      </c>
      <c r="S99" s="87">
        <v>6000000</v>
      </c>
      <c r="T99" s="88" t="s">
        <v>203</v>
      </c>
      <c r="U99" s="93">
        <v>16078654</v>
      </c>
      <c r="V99" s="93" t="s">
        <v>300</v>
      </c>
      <c r="W99" s="345">
        <v>45372</v>
      </c>
      <c r="X99" s="345">
        <v>45373</v>
      </c>
      <c r="Y99" s="206" t="s">
        <v>74</v>
      </c>
      <c r="Z99" s="345">
        <v>45443</v>
      </c>
      <c r="AA99" s="93">
        <f t="shared" si="10"/>
        <v>70</v>
      </c>
      <c r="AB99" s="87">
        <v>0</v>
      </c>
      <c r="AC99" s="87">
        <v>0</v>
      </c>
      <c r="AD99" s="87">
        <v>0</v>
      </c>
      <c r="AE99" s="95" t="s">
        <v>74</v>
      </c>
      <c r="AF99" s="93">
        <f t="shared" si="11"/>
        <v>0</v>
      </c>
      <c r="AG99" s="87">
        <v>0</v>
      </c>
      <c r="AH99" s="87">
        <v>0</v>
      </c>
      <c r="AI99" s="92" t="s">
        <v>74</v>
      </c>
      <c r="AJ99" s="88">
        <v>0</v>
      </c>
      <c r="AK99" s="92" t="s">
        <v>74</v>
      </c>
      <c r="AL99" s="92" t="s">
        <v>74</v>
      </c>
      <c r="AM99" s="93">
        <f t="shared" si="12"/>
        <v>0</v>
      </c>
      <c r="AN99" s="93">
        <f>+K99+AC99-AH99</f>
        <v>6000000</v>
      </c>
      <c r="AO99" s="88" t="s">
        <v>85</v>
      </c>
      <c r="AP99" s="87">
        <v>6000000</v>
      </c>
      <c r="AQ99" s="88" t="s">
        <v>203</v>
      </c>
      <c r="AR99" s="87">
        <v>0</v>
      </c>
      <c r="AS99" s="96" t="s">
        <v>74</v>
      </c>
      <c r="AT99" s="97">
        <v>0</v>
      </c>
      <c r="AU99" s="126">
        <f t="shared" si="13"/>
        <v>6000000</v>
      </c>
      <c r="AV99" s="99">
        <f t="shared" si="14"/>
        <v>0</v>
      </c>
      <c r="AW99" s="96" t="s">
        <v>74</v>
      </c>
      <c r="AX99" s="88" t="s">
        <v>86</v>
      </c>
      <c r="AY99" s="124" t="s">
        <v>525</v>
      </c>
      <c r="AZ99" s="85" t="s">
        <v>66</v>
      </c>
      <c r="BA99" s="85" t="s">
        <v>66</v>
      </c>
    </row>
    <row r="100" spans="2:53" ht="13.9" customHeight="1" x14ac:dyDescent="0.25">
      <c r="B100" s="85">
        <v>2024</v>
      </c>
      <c r="C100" s="85">
        <v>891780111</v>
      </c>
      <c r="D100" s="86" t="s">
        <v>64</v>
      </c>
      <c r="E100" s="87" t="s">
        <v>524</v>
      </c>
      <c r="F100" s="87" t="s">
        <v>523</v>
      </c>
      <c r="G100" s="341">
        <v>0</v>
      </c>
      <c r="H100" s="88" t="s">
        <v>72</v>
      </c>
      <c r="I100" s="86" t="s">
        <v>65</v>
      </c>
      <c r="J100" s="87" t="s">
        <v>522</v>
      </c>
      <c r="K100" s="87">
        <v>14000000</v>
      </c>
      <c r="L100" s="85" t="s">
        <v>67</v>
      </c>
      <c r="M100" s="93" t="s">
        <v>521</v>
      </c>
      <c r="N100" s="93">
        <v>1098748884</v>
      </c>
      <c r="O100" s="91">
        <v>763</v>
      </c>
      <c r="P100" s="345">
        <v>45371</v>
      </c>
      <c r="Q100" s="87">
        <v>74000000</v>
      </c>
      <c r="R100" s="345">
        <v>45373</v>
      </c>
      <c r="S100" s="87">
        <v>14000000</v>
      </c>
      <c r="T100" s="88" t="s">
        <v>203</v>
      </c>
      <c r="U100" s="93">
        <v>1082939683</v>
      </c>
      <c r="V100" s="93" t="s">
        <v>266</v>
      </c>
      <c r="W100" s="345">
        <v>45372</v>
      </c>
      <c r="X100" s="345">
        <v>45373</v>
      </c>
      <c r="Y100" s="206" t="s">
        <v>74</v>
      </c>
      <c r="Z100" s="345">
        <v>45458</v>
      </c>
      <c r="AA100" s="93">
        <f t="shared" si="10"/>
        <v>85</v>
      </c>
      <c r="AB100" s="87">
        <v>0</v>
      </c>
      <c r="AC100" s="87">
        <v>0</v>
      </c>
      <c r="AD100" s="87">
        <v>0</v>
      </c>
      <c r="AE100" s="95" t="s">
        <v>74</v>
      </c>
      <c r="AF100" s="93">
        <f t="shared" si="11"/>
        <v>0</v>
      </c>
      <c r="AG100" s="87">
        <v>0</v>
      </c>
      <c r="AH100" s="87">
        <v>0</v>
      </c>
      <c r="AI100" s="92" t="s">
        <v>74</v>
      </c>
      <c r="AJ100" s="88">
        <v>0</v>
      </c>
      <c r="AK100" s="92" t="s">
        <v>74</v>
      </c>
      <c r="AL100" s="92" t="s">
        <v>74</v>
      </c>
      <c r="AM100" s="93">
        <f t="shared" si="12"/>
        <v>0</v>
      </c>
      <c r="AN100" s="93">
        <f>+K100+AC100-AH100</f>
        <v>14000000</v>
      </c>
      <c r="AO100" s="88" t="s">
        <v>66</v>
      </c>
      <c r="AP100" s="87">
        <v>14000000</v>
      </c>
      <c r="AQ100" s="88" t="s">
        <v>203</v>
      </c>
      <c r="AR100" s="87">
        <v>0</v>
      </c>
      <c r="AS100" s="96" t="s">
        <v>74</v>
      </c>
      <c r="AT100" s="97">
        <v>0</v>
      </c>
      <c r="AU100" s="126">
        <f t="shared" si="13"/>
        <v>14000000</v>
      </c>
      <c r="AV100" s="99">
        <f t="shared" si="14"/>
        <v>0</v>
      </c>
      <c r="AW100" s="96" t="s">
        <v>74</v>
      </c>
      <c r="AX100" s="88" t="s">
        <v>86</v>
      </c>
      <c r="AY100" s="124" t="s">
        <v>520</v>
      </c>
      <c r="AZ100" s="85" t="s">
        <v>66</v>
      </c>
      <c r="BA100" s="85" t="s">
        <v>66</v>
      </c>
    </row>
    <row r="101" spans="2:53" ht="13.9" customHeight="1" x14ac:dyDescent="0.25">
      <c r="B101" s="85">
        <v>2024</v>
      </c>
      <c r="C101" s="85">
        <v>891780111</v>
      </c>
      <c r="D101" s="86" t="s">
        <v>64</v>
      </c>
      <c r="E101" s="87" t="s">
        <v>519</v>
      </c>
      <c r="F101" s="87" t="s">
        <v>518</v>
      </c>
      <c r="G101" s="341">
        <v>0</v>
      </c>
      <c r="H101" s="88" t="s">
        <v>72</v>
      </c>
      <c r="I101" s="86" t="s">
        <v>65</v>
      </c>
      <c r="J101" s="87" t="s">
        <v>517</v>
      </c>
      <c r="K101" s="87">
        <v>9000000</v>
      </c>
      <c r="L101" s="85" t="s">
        <v>67</v>
      </c>
      <c r="M101" s="93" t="s">
        <v>516</v>
      </c>
      <c r="N101" s="93">
        <v>1082864608</v>
      </c>
      <c r="O101" s="91">
        <v>763</v>
      </c>
      <c r="P101" s="345">
        <v>45371</v>
      </c>
      <c r="Q101" s="87">
        <v>74000000</v>
      </c>
      <c r="R101" s="345">
        <v>45373</v>
      </c>
      <c r="S101" s="87">
        <v>9000000</v>
      </c>
      <c r="T101" s="88" t="s">
        <v>203</v>
      </c>
      <c r="U101" s="93">
        <v>1082939683</v>
      </c>
      <c r="V101" s="93" t="s">
        <v>266</v>
      </c>
      <c r="W101" s="345">
        <v>45372</v>
      </c>
      <c r="X101" s="345">
        <v>45373</v>
      </c>
      <c r="Y101" s="206" t="s">
        <v>74</v>
      </c>
      <c r="Z101" s="345">
        <v>45458</v>
      </c>
      <c r="AA101" s="93">
        <f t="shared" si="10"/>
        <v>85</v>
      </c>
      <c r="AB101" s="87">
        <v>0</v>
      </c>
      <c r="AC101" s="87">
        <v>0</v>
      </c>
      <c r="AD101" s="87">
        <v>0</v>
      </c>
      <c r="AE101" s="95" t="s">
        <v>74</v>
      </c>
      <c r="AF101" s="93">
        <f t="shared" si="11"/>
        <v>0</v>
      </c>
      <c r="AG101" s="87">
        <v>0</v>
      </c>
      <c r="AH101" s="87">
        <v>0</v>
      </c>
      <c r="AI101" s="92" t="s">
        <v>74</v>
      </c>
      <c r="AJ101" s="88">
        <v>0</v>
      </c>
      <c r="AK101" s="92" t="s">
        <v>74</v>
      </c>
      <c r="AL101" s="92" t="s">
        <v>74</v>
      </c>
      <c r="AM101" s="93">
        <f t="shared" si="12"/>
        <v>0</v>
      </c>
      <c r="AN101" s="93">
        <f>+K101+AC101-AH101</f>
        <v>9000000</v>
      </c>
      <c r="AO101" s="88" t="s">
        <v>66</v>
      </c>
      <c r="AP101" s="87">
        <v>9000000</v>
      </c>
      <c r="AQ101" s="88" t="s">
        <v>203</v>
      </c>
      <c r="AR101" s="87">
        <v>0</v>
      </c>
      <c r="AS101" s="96" t="s">
        <v>74</v>
      </c>
      <c r="AT101" s="97">
        <v>0</v>
      </c>
      <c r="AU101" s="126">
        <f t="shared" si="13"/>
        <v>9000000</v>
      </c>
      <c r="AV101" s="99">
        <f t="shared" si="14"/>
        <v>0</v>
      </c>
      <c r="AW101" s="96" t="s">
        <v>74</v>
      </c>
      <c r="AX101" s="88" t="s">
        <v>86</v>
      </c>
      <c r="AY101" s="124" t="s">
        <v>515</v>
      </c>
      <c r="AZ101" s="85" t="s">
        <v>66</v>
      </c>
      <c r="BA101" s="85" t="s">
        <v>66</v>
      </c>
    </row>
    <row r="102" spans="2:53" ht="13.9" customHeight="1" x14ac:dyDescent="0.25">
      <c r="B102" s="85">
        <v>2024</v>
      </c>
      <c r="C102" s="85">
        <v>891780111</v>
      </c>
      <c r="D102" s="86" t="s">
        <v>64</v>
      </c>
      <c r="E102" s="87" t="s">
        <v>514</v>
      </c>
      <c r="F102" s="87" t="s">
        <v>513</v>
      </c>
      <c r="G102" s="341">
        <v>0</v>
      </c>
      <c r="H102" s="88" t="s">
        <v>72</v>
      </c>
      <c r="I102" s="86" t="s">
        <v>65</v>
      </c>
      <c r="J102" s="87" t="s">
        <v>512</v>
      </c>
      <c r="K102" s="87">
        <v>9000000</v>
      </c>
      <c r="L102" s="85" t="s">
        <v>67</v>
      </c>
      <c r="M102" s="93" t="s">
        <v>511</v>
      </c>
      <c r="N102" s="93">
        <v>1083553561</v>
      </c>
      <c r="O102" s="91">
        <v>763</v>
      </c>
      <c r="P102" s="345">
        <v>45371</v>
      </c>
      <c r="Q102" s="87">
        <v>74000000</v>
      </c>
      <c r="R102" s="345">
        <v>45373</v>
      </c>
      <c r="S102" s="87">
        <v>9000000</v>
      </c>
      <c r="T102" s="88" t="s">
        <v>203</v>
      </c>
      <c r="U102" s="93">
        <v>1082939683</v>
      </c>
      <c r="V102" s="93" t="s">
        <v>266</v>
      </c>
      <c r="W102" s="345">
        <v>45372</v>
      </c>
      <c r="X102" s="345">
        <v>45373</v>
      </c>
      <c r="Y102" s="206" t="s">
        <v>74</v>
      </c>
      <c r="Z102" s="345">
        <v>45458</v>
      </c>
      <c r="AA102" s="93">
        <f t="shared" si="10"/>
        <v>85</v>
      </c>
      <c r="AB102" s="87">
        <v>0</v>
      </c>
      <c r="AC102" s="87">
        <v>0</v>
      </c>
      <c r="AD102" s="87">
        <v>0</v>
      </c>
      <c r="AE102" s="95" t="s">
        <v>74</v>
      </c>
      <c r="AF102" s="93">
        <f t="shared" si="11"/>
        <v>0</v>
      </c>
      <c r="AG102" s="87">
        <v>0</v>
      </c>
      <c r="AH102" s="87">
        <v>0</v>
      </c>
      <c r="AI102" s="92" t="s">
        <v>74</v>
      </c>
      <c r="AJ102" s="88">
        <v>0</v>
      </c>
      <c r="AK102" s="92" t="s">
        <v>74</v>
      </c>
      <c r="AL102" s="92" t="s">
        <v>74</v>
      </c>
      <c r="AM102" s="93">
        <f t="shared" si="12"/>
        <v>0</v>
      </c>
      <c r="AN102" s="93">
        <f>+K102+AC102-AH102</f>
        <v>9000000</v>
      </c>
      <c r="AO102" s="88" t="s">
        <v>66</v>
      </c>
      <c r="AP102" s="87">
        <v>9000000</v>
      </c>
      <c r="AQ102" s="88" t="s">
        <v>203</v>
      </c>
      <c r="AR102" s="87">
        <v>0</v>
      </c>
      <c r="AS102" s="96" t="s">
        <v>74</v>
      </c>
      <c r="AT102" s="97">
        <v>0</v>
      </c>
      <c r="AU102" s="126">
        <f t="shared" si="13"/>
        <v>9000000</v>
      </c>
      <c r="AV102" s="99">
        <f t="shared" si="14"/>
        <v>0</v>
      </c>
      <c r="AW102" s="96" t="s">
        <v>74</v>
      </c>
      <c r="AX102" s="88" t="s">
        <v>86</v>
      </c>
      <c r="AY102" s="124" t="s">
        <v>510</v>
      </c>
      <c r="AZ102" s="85" t="s">
        <v>66</v>
      </c>
      <c r="BA102" s="85" t="s">
        <v>66</v>
      </c>
    </row>
    <row r="103" spans="2:53" ht="13.9" customHeight="1" x14ac:dyDescent="0.25">
      <c r="B103" s="85">
        <v>2024</v>
      </c>
      <c r="C103" s="85">
        <v>891780111</v>
      </c>
      <c r="D103" s="86" t="s">
        <v>64</v>
      </c>
      <c r="E103" s="87" t="s">
        <v>509</v>
      </c>
      <c r="F103" s="87" t="s">
        <v>508</v>
      </c>
      <c r="G103" s="341">
        <v>0</v>
      </c>
      <c r="H103" s="88" t="s">
        <v>72</v>
      </c>
      <c r="I103" s="86" t="s">
        <v>65</v>
      </c>
      <c r="J103" s="87" t="s">
        <v>507</v>
      </c>
      <c r="K103" s="87">
        <v>10500000</v>
      </c>
      <c r="L103" s="85" t="s">
        <v>67</v>
      </c>
      <c r="M103" s="93" t="s">
        <v>506</v>
      </c>
      <c r="N103" s="93">
        <v>1081919493</v>
      </c>
      <c r="O103" s="91">
        <v>763</v>
      </c>
      <c r="P103" s="345">
        <v>45371</v>
      </c>
      <c r="Q103" s="87">
        <v>74000000</v>
      </c>
      <c r="R103" s="345">
        <v>45373</v>
      </c>
      <c r="S103" s="87">
        <v>10500000</v>
      </c>
      <c r="T103" s="88" t="s">
        <v>203</v>
      </c>
      <c r="U103" s="93">
        <v>1082939683</v>
      </c>
      <c r="V103" s="93" t="s">
        <v>266</v>
      </c>
      <c r="W103" s="345">
        <v>45372</v>
      </c>
      <c r="X103" s="345">
        <v>45373</v>
      </c>
      <c r="Y103" s="206" t="s">
        <v>74</v>
      </c>
      <c r="Z103" s="345">
        <v>45458</v>
      </c>
      <c r="AA103" s="93">
        <f t="shared" si="10"/>
        <v>85</v>
      </c>
      <c r="AB103" s="87">
        <v>0</v>
      </c>
      <c r="AC103" s="87">
        <v>0</v>
      </c>
      <c r="AD103" s="87">
        <v>0</v>
      </c>
      <c r="AE103" s="95" t="s">
        <v>74</v>
      </c>
      <c r="AF103" s="93">
        <f t="shared" si="11"/>
        <v>0</v>
      </c>
      <c r="AG103" s="87">
        <v>0</v>
      </c>
      <c r="AH103" s="87">
        <v>0</v>
      </c>
      <c r="AI103" s="92" t="s">
        <v>74</v>
      </c>
      <c r="AJ103" s="88">
        <v>0</v>
      </c>
      <c r="AK103" s="92" t="s">
        <v>74</v>
      </c>
      <c r="AL103" s="92" t="s">
        <v>74</v>
      </c>
      <c r="AM103" s="93">
        <f t="shared" si="12"/>
        <v>0</v>
      </c>
      <c r="AN103" s="93">
        <f>+K103+AC103-AH103</f>
        <v>10500000</v>
      </c>
      <c r="AO103" s="88" t="s">
        <v>66</v>
      </c>
      <c r="AP103" s="87">
        <v>10500000</v>
      </c>
      <c r="AQ103" s="88" t="s">
        <v>203</v>
      </c>
      <c r="AR103" s="87">
        <v>0</v>
      </c>
      <c r="AS103" s="96" t="s">
        <v>74</v>
      </c>
      <c r="AT103" s="97">
        <v>0</v>
      </c>
      <c r="AU103" s="126">
        <f t="shared" si="13"/>
        <v>10500000</v>
      </c>
      <c r="AV103" s="99">
        <f t="shared" si="14"/>
        <v>0</v>
      </c>
      <c r="AW103" s="96" t="s">
        <v>74</v>
      </c>
      <c r="AX103" s="88" t="s">
        <v>86</v>
      </c>
      <c r="AY103" s="124" t="s">
        <v>505</v>
      </c>
      <c r="AZ103" s="85" t="s">
        <v>66</v>
      </c>
      <c r="BA103" s="85" t="s">
        <v>66</v>
      </c>
    </row>
    <row r="104" spans="2:53" x14ac:dyDescent="0.25">
      <c r="B104" s="85">
        <v>2024</v>
      </c>
      <c r="C104" s="85">
        <v>891780111</v>
      </c>
      <c r="D104" s="86" t="s">
        <v>64</v>
      </c>
      <c r="E104" s="87" t="s">
        <v>504</v>
      </c>
      <c r="F104" s="87" t="s">
        <v>503</v>
      </c>
      <c r="G104" s="341">
        <v>0</v>
      </c>
      <c r="H104" s="88" t="s">
        <v>72</v>
      </c>
      <c r="I104" s="86" t="s">
        <v>65</v>
      </c>
      <c r="J104" s="87" t="s">
        <v>502</v>
      </c>
      <c r="K104" s="87">
        <v>10500000</v>
      </c>
      <c r="L104" s="85" t="s">
        <v>67</v>
      </c>
      <c r="M104" s="93" t="s">
        <v>501</v>
      </c>
      <c r="N104" s="93">
        <v>1082045208</v>
      </c>
      <c r="O104" s="91">
        <v>763</v>
      </c>
      <c r="P104" s="345">
        <v>45371</v>
      </c>
      <c r="Q104" s="87">
        <v>74000000</v>
      </c>
      <c r="R104" s="345">
        <v>45373</v>
      </c>
      <c r="S104" s="87">
        <v>10500000</v>
      </c>
      <c r="T104" s="88" t="s">
        <v>203</v>
      </c>
      <c r="U104" s="93">
        <v>1082939683</v>
      </c>
      <c r="V104" s="93" t="s">
        <v>266</v>
      </c>
      <c r="W104" s="345">
        <v>45372</v>
      </c>
      <c r="X104" s="345">
        <v>45373</v>
      </c>
      <c r="Y104" s="206" t="s">
        <v>74</v>
      </c>
      <c r="Z104" s="345">
        <v>45458</v>
      </c>
      <c r="AA104" s="93">
        <f t="shared" ref="AA104:AA135" si="15">+IF(Y104="1800-01-01",Z104-X104,Z104-Y104)</f>
        <v>85</v>
      </c>
      <c r="AB104" s="87">
        <v>0</v>
      </c>
      <c r="AC104" s="87">
        <v>0</v>
      </c>
      <c r="AD104" s="87">
        <v>0</v>
      </c>
      <c r="AE104" s="95" t="s">
        <v>74</v>
      </c>
      <c r="AF104" s="93">
        <f t="shared" ref="AF104:AF135" si="16">+IF(AE104="1800-01-01",0,AE104-Z104)</f>
        <v>0</v>
      </c>
      <c r="AG104" s="87">
        <v>0</v>
      </c>
      <c r="AH104" s="87">
        <v>0</v>
      </c>
      <c r="AI104" s="92" t="s">
        <v>74</v>
      </c>
      <c r="AJ104" s="88">
        <v>0</v>
      </c>
      <c r="AK104" s="92" t="s">
        <v>74</v>
      </c>
      <c r="AL104" s="92" t="s">
        <v>74</v>
      </c>
      <c r="AM104" s="93">
        <f t="shared" ref="AM104:AM135" si="17">+IF(AK104="1800-01-01",0,AL104-AK104)</f>
        <v>0</v>
      </c>
      <c r="AN104" s="93">
        <f>+K104+AC104-AH104</f>
        <v>10500000</v>
      </c>
      <c r="AO104" s="88" t="s">
        <v>66</v>
      </c>
      <c r="AP104" s="87">
        <v>10500000</v>
      </c>
      <c r="AQ104" s="88" t="s">
        <v>203</v>
      </c>
      <c r="AR104" s="87">
        <v>0</v>
      </c>
      <c r="AS104" s="96" t="s">
        <v>74</v>
      </c>
      <c r="AT104" s="97">
        <v>0</v>
      </c>
      <c r="AU104" s="126">
        <f t="shared" ref="AU104:AU135" si="18">AN104-AT104</f>
        <v>10500000</v>
      </c>
      <c r="AV104" s="99">
        <f t="shared" ref="AV104:AV135" si="19">+IFERROR(AT104/AN104,"_")</f>
        <v>0</v>
      </c>
      <c r="AW104" s="96" t="s">
        <v>74</v>
      </c>
      <c r="AX104" s="88" t="s">
        <v>86</v>
      </c>
      <c r="AY104" s="124" t="s">
        <v>500</v>
      </c>
      <c r="AZ104" s="85" t="s">
        <v>66</v>
      </c>
      <c r="BA104" s="85" t="s">
        <v>66</v>
      </c>
    </row>
    <row r="105" spans="2:53" x14ac:dyDescent="0.25">
      <c r="B105" s="85">
        <v>2024</v>
      </c>
      <c r="C105" s="85">
        <v>891780111</v>
      </c>
      <c r="D105" s="86" t="s">
        <v>64</v>
      </c>
      <c r="E105" s="87" t="s">
        <v>499</v>
      </c>
      <c r="F105" s="87" t="s">
        <v>498</v>
      </c>
      <c r="G105" s="341">
        <v>0</v>
      </c>
      <c r="H105" s="88" t="s">
        <v>72</v>
      </c>
      <c r="I105" s="86" t="s">
        <v>65</v>
      </c>
      <c r="J105" s="87" t="s">
        <v>497</v>
      </c>
      <c r="K105" s="87">
        <v>10500000</v>
      </c>
      <c r="L105" s="85" t="s">
        <v>67</v>
      </c>
      <c r="M105" s="87" t="s">
        <v>496</v>
      </c>
      <c r="N105" s="93">
        <v>1082929855</v>
      </c>
      <c r="O105" s="91">
        <v>763</v>
      </c>
      <c r="P105" s="345">
        <v>45371</v>
      </c>
      <c r="Q105" s="87">
        <v>74000000</v>
      </c>
      <c r="R105" s="345">
        <v>45373</v>
      </c>
      <c r="S105" s="87">
        <v>10500000</v>
      </c>
      <c r="T105" s="88" t="s">
        <v>203</v>
      </c>
      <c r="U105" s="93">
        <v>1082939683</v>
      </c>
      <c r="V105" s="93" t="s">
        <v>266</v>
      </c>
      <c r="W105" s="345">
        <v>45372</v>
      </c>
      <c r="X105" s="345">
        <v>45373</v>
      </c>
      <c r="Y105" s="206" t="s">
        <v>74</v>
      </c>
      <c r="Z105" s="345">
        <v>45458</v>
      </c>
      <c r="AA105" s="93">
        <f t="shared" si="15"/>
        <v>85</v>
      </c>
      <c r="AB105" s="87">
        <v>0</v>
      </c>
      <c r="AC105" s="87">
        <v>0</v>
      </c>
      <c r="AD105" s="87">
        <v>0</v>
      </c>
      <c r="AE105" s="95" t="s">
        <v>74</v>
      </c>
      <c r="AF105" s="93">
        <f t="shared" si="16"/>
        <v>0</v>
      </c>
      <c r="AG105" s="87">
        <v>0</v>
      </c>
      <c r="AH105" s="87">
        <v>0</v>
      </c>
      <c r="AI105" s="92" t="s">
        <v>74</v>
      </c>
      <c r="AJ105" s="88">
        <v>0</v>
      </c>
      <c r="AK105" s="92" t="s">
        <v>74</v>
      </c>
      <c r="AL105" s="92" t="s">
        <v>74</v>
      </c>
      <c r="AM105" s="93">
        <f t="shared" si="17"/>
        <v>0</v>
      </c>
      <c r="AN105" s="93">
        <f>+K105+AC105-AH105</f>
        <v>10500000</v>
      </c>
      <c r="AO105" s="88" t="s">
        <v>66</v>
      </c>
      <c r="AP105" s="87">
        <v>10500000</v>
      </c>
      <c r="AQ105" s="88" t="s">
        <v>203</v>
      </c>
      <c r="AR105" s="87">
        <v>0</v>
      </c>
      <c r="AS105" s="96" t="s">
        <v>74</v>
      </c>
      <c r="AT105" s="97">
        <v>0</v>
      </c>
      <c r="AU105" s="126">
        <f t="shared" si="18"/>
        <v>10500000</v>
      </c>
      <c r="AV105" s="99">
        <f t="shared" si="19"/>
        <v>0</v>
      </c>
      <c r="AW105" s="96" t="s">
        <v>74</v>
      </c>
      <c r="AX105" s="88" t="s">
        <v>86</v>
      </c>
      <c r="AY105" s="124" t="s">
        <v>495</v>
      </c>
      <c r="AZ105" s="85" t="s">
        <v>66</v>
      </c>
      <c r="BA105" s="85" t="s">
        <v>66</v>
      </c>
    </row>
    <row r="106" spans="2:53" x14ac:dyDescent="0.25">
      <c r="B106" s="85">
        <v>2024</v>
      </c>
      <c r="C106" s="85">
        <v>891780111</v>
      </c>
      <c r="D106" s="86" t="s">
        <v>64</v>
      </c>
      <c r="E106" s="87" t="s">
        <v>494</v>
      </c>
      <c r="F106" s="87" t="s">
        <v>493</v>
      </c>
      <c r="G106" s="341">
        <v>0</v>
      </c>
      <c r="H106" s="88" t="s">
        <v>72</v>
      </c>
      <c r="I106" s="86" t="s">
        <v>65</v>
      </c>
      <c r="J106" s="87" t="s">
        <v>492</v>
      </c>
      <c r="K106" s="87">
        <v>10500000</v>
      </c>
      <c r="L106" s="85" t="s">
        <v>67</v>
      </c>
      <c r="M106" s="87" t="s">
        <v>491</v>
      </c>
      <c r="N106" s="93">
        <v>1082924498</v>
      </c>
      <c r="O106" s="91">
        <v>763</v>
      </c>
      <c r="P106" s="345">
        <v>45371</v>
      </c>
      <c r="Q106" s="87">
        <v>74000000</v>
      </c>
      <c r="R106" s="345">
        <v>45373</v>
      </c>
      <c r="S106" s="87">
        <v>10500000</v>
      </c>
      <c r="T106" s="88" t="s">
        <v>203</v>
      </c>
      <c r="U106" s="93">
        <v>1082939683</v>
      </c>
      <c r="V106" s="93" t="s">
        <v>266</v>
      </c>
      <c r="W106" s="345">
        <v>45372</v>
      </c>
      <c r="X106" s="345">
        <v>45373</v>
      </c>
      <c r="Y106" s="206" t="s">
        <v>74</v>
      </c>
      <c r="Z106" s="345">
        <v>45458</v>
      </c>
      <c r="AA106" s="93">
        <f t="shared" si="15"/>
        <v>85</v>
      </c>
      <c r="AB106" s="87">
        <v>0</v>
      </c>
      <c r="AC106" s="87">
        <v>0</v>
      </c>
      <c r="AD106" s="87">
        <v>0</v>
      </c>
      <c r="AE106" s="95" t="s">
        <v>74</v>
      </c>
      <c r="AF106" s="93">
        <f t="shared" si="16"/>
        <v>0</v>
      </c>
      <c r="AG106" s="87">
        <v>0</v>
      </c>
      <c r="AH106" s="87">
        <v>0</v>
      </c>
      <c r="AI106" s="92" t="s">
        <v>74</v>
      </c>
      <c r="AJ106" s="88">
        <v>0</v>
      </c>
      <c r="AK106" s="92" t="s">
        <v>74</v>
      </c>
      <c r="AL106" s="92" t="s">
        <v>74</v>
      </c>
      <c r="AM106" s="93">
        <f t="shared" si="17"/>
        <v>0</v>
      </c>
      <c r="AN106" s="93">
        <f>+K106+AC106-AH106</f>
        <v>10500000</v>
      </c>
      <c r="AO106" s="88" t="s">
        <v>66</v>
      </c>
      <c r="AP106" s="87">
        <v>10500000</v>
      </c>
      <c r="AQ106" s="88" t="s">
        <v>203</v>
      </c>
      <c r="AR106" s="87">
        <v>0</v>
      </c>
      <c r="AS106" s="96" t="s">
        <v>74</v>
      </c>
      <c r="AT106" s="97">
        <v>0</v>
      </c>
      <c r="AU106" s="126">
        <f t="shared" si="18"/>
        <v>10500000</v>
      </c>
      <c r="AV106" s="99">
        <f t="shared" si="19"/>
        <v>0</v>
      </c>
      <c r="AW106" s="96" t="s">
        <v>74</v>
      </c>
      <c r="AX106" s="88" t="s">
        <v>86</v>
      </c>
      <c r="AY106" s="124" t="s">
        <v>490</v>
      </c>
      <c r="AZ106" s="85" t="s">
        <v>66</v>
      </c>
      <c r="BA106" s="85" t="s">
        <v>66</v>
      </c>
    </row>
    <row r="107" spans="2:53" x14ac:dyDescent="0.25">
      <c r="B107" s="85">
        <v>2024</v>
      </c>
      <c r="C107" s="85">
        <v>891780111</v>
      </c>
      <c r="D107" s="86" t="s">
        <v>64</v>
      </c>
      <c r="E107" s="87" t="s">
        <v>489</v>
      </c>
      <c r="F107" s="87" t="s">
        <v>488</v>
      </c>
      <c r="G107" s="341">
        <v>0</v>
      </c>
      <c r="H107" s="88" t="s">
        <v>72</v>
      </c>
      <c r="I107" s="86" t="s">
        <v>65</v>
      </c>
      <c r="J107" s="87" t="s">
        <v>487</v>
      </c>
      <c r="K107" s="87">
        <v>200000000</v>
      </c>
      <c r="L107" s="85" t="s">
        <v>67</v>
      </c>
      <c r="M107" s="87" t="s">
        <v>486</v>
      </c>
      <c r="N107" s="93">
        <v>900370260</v>
      </c>
      <c r="O107" s="91">
        <v>687</v>
      </c>
      <c r="P107" s="345">
        <v>45365</v>
      </c>
      <c r="Q107" s="87">
        <v>200000000</v>
      </c>
      <c r="R107" s="345">
        <v>45383</v>
      </c>
      <c r="S107" s="87">
        <v>200000000</v>
      </c>
      <c r="T107" s="88" t="s">
        <v>203</v>
      </c>
      <c r="U107" s="93">
        <v>1082939683</v>
      </c>
      <c r="V107" s="93" t="s">
        <v>266</v>
      </c>
      <c r="W107" s="345">
        <v>45383</v>
      </c>
      <c r="X107" s="345">
        <v>45385</v>
      </c>
      <c r="Y107" s="206" t="s">
        <v>74</v>
      </c>
      <c r="Z107" s="345">
        <v>45507</v>
      </c>
      <c r="AA107" s="93">
        <f t="shared" si="15"/>
        <v>122</v>
      </c>
      <c r="AB107" s="87">
        <v>0</v>
      </c>
      <c r="AC107" s="87">
        <v>0</v>
      </c>
      <c r="AD107" s="87">
        <v>0</v>
      </c>
      <c r="AE107" s="95" t="s">
        <v>74</v>
      </c>
      <c r="AF107" s="93">
        <f t="shared" si="16"/>
        <v>0</v>
      </c>
      <c r="AG107" s="87">
        <v>0</v>
      </c>
      <c r="AH107" s="87">
        <v>0</v>
      </c>
      <c r="AI107" s="92" t="s">
        <v>74</v>
      </c>
      <c r="AJ107" s="88">
        <v>0</v>
      </c>
      <c r="AK107" s="92" t="s">
        <v>74</v>
      </c>
      <c r="AL107" s="92" t="s">
        <v>74</v>
      </c>
      <c r="AM107" s="93">
        <f t="shared" si="17"/>
        <v>0</v>
      </c>
      <c r="AN107" s="93">
        <f>+K107+AC107-AH107</f>
        <v>200000000</v>
      </c>
      <c r="AO107" s="88" t="s">
        <v>66</v>
      </c>
      <c r="AP107" s="87">
        <v>200000000</v>
      </c>
      <c r="AQ107" s="88" t="s">
        <v>203</v>
      </c>
      <c r="AR107" s="87">
        <v>0</v>
      </c>
      <c r="AS107" s="96" t="s">
        <v>74</v>
      </c>
      <c r="AT107" s="97">
        <v>0</v>
      </c>
      <c r="AU107" s="126">
        <f t="shared" si="18"/>
        <v>200000000</v>
      </c>
      <c r="AV107" s="99">
        <f t="shared" si="19"/>
        <v>0</v>
      </c>
      <c r="AW107" s="96" t="s">
        <v>74</v>
      </c>
      <c r="AX107" s="88" t="s">
        <v>86</v>
      </c>
      <c r="AY107" s="124" t="s">
        <v>485</v>
      </c>
      <c r="AZ107" s="85" t="s">
        <v>66</v>
      </c>
      <c r="BA107" s="85" t="s">
        <v>66</v>
      </c>
    </row>
    <row r="108" spans="2:53" x14ac:dyDescent="0.25">
      <c r="B108" s="85">
        <v>2024</v>
      </c>
      <c r="C108" s="85">
        <v>891780111</v>
      </c>
      <c r="D108" s="86" t="s">
        <v>64</v>
      </c>
      <c r="E108" s="87" t="s">
        <v>484</v>
      </c>
      <c r="F108" s="87" t="s">
        <v>483</v>
      </c>
      <c r="G108" s="341">
        <v>0</v>
      </c>
      <c r="H108" s="88" t="s">
        <v>72</v>
      </c>
      <c r="I108" s="86" t="s">
        <v>154</v>
      </c>
      <c r="J108" s="87" t="s">
        <v>482</v>
      </c>
      <c r="K108" s="87">
        <v>14600000</v>
      </c>
      <c r="L108" s="85" t="s">
        <v>67</v>
      </c>
      <c r="M108" s="87" t="s">
        <v>326</v>
      </c>
      <c r="N108" s="93">
        <v>1081905679</v>
      </c>
      <c r="O108" s="91">
        <v>640</v>
      </c>
      <c r="P108" s="345">
        <v>45362</v>
      </c>
      <c r="Q108" s="87">
        <v>77600000</v>
      </c>
      <c r="R108" s="345">
        <v>45384</v>
      </c>
      <c r="S108" s="87">
        <v>14600000</v>
      </c>
      <c r="T108" s="88" t="s">
        <v>203</v>
      </c>
      <c r="U108" s="93">
        <v>1082939683</v>
      </c>
      <c r="V108" s="93" t="s">
        <v>266</v>
      </c>
      <c r="W108" s="345">
        <v>45383</v>
      </c>
      <c r="X108" s="345">
        <v>45384</v>
      </c>
      <c r="Y108" s="206" t="s">
        <v>74</v>
      </c>
      <c r="Z108" s="345">
        <v>45463</v>
      </c>
      <c r="AA108" s="93">
        <f t="shared" si="15"/>
        <v>79</v>
      </c>
      <c r="AB108" s="87">
        <v>0</v>
      </c>
      <c r="AC108" s="87">
        <v>0</v>
      </c>
      <c r="AD108" s="87">
        <v>0</v>
      </c>
      <c r="AE108" s="95" t="s">
        <v>74</v>
      </c>
      <c r="AF108" s="93">
        <f t="shared" si="16"/>
        <v>0</v>
      </c>
      <c r="AG108" s="87">
        <v>0</v>
      </c>
      <c r="AH108" s="87">
        <v>0</v>
      </c>
      <c r="AI108" s="92" t="s">
        <v>74</v>
      </c>
      <c r="AJ108" s="88">
        <v>0</v>
      </c>
      <c r="AK108" s="92" t="s">
        <v>74</v>
      </c>
      <c r="AL108" s="92" t="s">
        <v>74</v>
      </c>
      <c r="AM108" s="93">
        <f t="shared" si="17"/>
        <v>0</v>
      </c>
      <c r="AN108" s="93">
        <f>+K108+AC108-AH108</f>
        <v>14600000</v>
      </c>
      <c r="AO108" s="88" t="s">
        <v>85</v>
      </c>
      <c r="AP108" s="87">
        <v>14600000</v>
      </c>
      <c r="AQ108" s="88" t="s">
        <v>203</v>
      </c>
      <c r="AR108" s="87">
        <v>0</v>
      </c>
      <c r="AS108" s="96" t="s">
        <v>74</v>
      </c>
      <c r="AT108" s="97">
        <v>0</v>
      </c>
      <c r="AU108" s="126">
        <f t="shared" si="18"/>
        <v>14600000</v>
      </c>
      <c r="AV108" s="99">
        <f t="shared" si="19"/>
        <v>0</v>
      </c>
      <c r="AW108" s="96" t="s">
        <v>74</v>
      </c>
      <c r="AX108" s="88" t="s">
        <v>86</v>
      </c>
      <c r="AY108" s="124" t="s">
        <v>481</v>
      </c>
      <c r="AZ108" s="85" t="s">
        <v>66</v>
      </c>
      <c r="BA108" s="85" t="s">
        <v>66</v>
      </c>
    </row>
    <row r="109" spans="2:53" x14ac:dyDescent="0.25">
      <c r="B109" s="85">
        <v>2024</v>
      </c>
      <c r="C109" s="85">
        <v>891780111</v>
      </c>
      <c r="D109" s="86" t="s">
        <v>64</v>
      </c>
      <c r="E109" s="87" t="s">
        <v>480</v>
      </c>
      <c r="F109" s="87" t="s">
        <v>479</v>
      </c>
      <c r="G109" s="341">
        <v>2020000100116</v>
      </c>
      <c r="H109" s="88" t="s">
        <v>72</v>
      </c>
      <c r="I109" s="86" t="s">
        <v>154</v>
      </c>
      <c r="J109" s="87" t="s">
        <v>478</v>
      </c>
      <c r="K109" s="87">
        <v>2500000</v>
      </c>
      <c r="L109" s="85" t="s">
        <v>67</v>
      </c>
      <c r="M109" s="87" t="s">
        <v>477</v>
      </c>
      <c r="N109" s="93">
        <v>7633438</v>
      </c>
      <c r="O109" s="91" t="s">
        <v>352</v>
      </c>
      <c r="P109" s="345">
        <v>44978</v>
      </c>
      <c r="Q109" s="87">
        <v>252457983</v>
      </c>
      <c r="R109" s="345">
        <v>45384</v>
      </c>
      <c r="S109" s="87">
        <v>2500000</v>
      </c>
      <c r="T109" s="88" t="s">
        <v>203</v>
      </c>
      <c r="U109" s="93">
        <v>85461685</v>
      </c>
      <c r="V109" s="93" t="s">
        <v>351</v>
      </c>
      <c r="W109" s="345">
        <v>45384</v>
      </c>
      <c r="X109" s="345">
        <v>45384</v>
      </c>
      <c r="Y109" s="206" t="s">
        <v>74</v>
      </c>
      <c r="Z109" s="345">
        <v>45412</v>
      </c>
      <c r="AA109" s="93">
        <f t="shared" si="15"/>
        <v>28</v>
      </c>
      <c r="AB109" s="87">
        <v>0</v>
      </c>
      <c r="AC109" s="87">
        <v>0</v>
      </c>
      <c r="AD109" s="87">
        <v>0</v>
      </c>
      <c r="AE109" s="95" t="s">
        <v>74</v>
      </c>
      <c r="AF109" s="93">
        <f t="shared" si="16"/>
        <v>0</v>
      </c>
      <c r="AG109" s="87">
        <v>0</v>
      </c>
      <c r="AH109" s="87">
        <v>0</v>
      </c>
      <c r="AI109" s="92" t="s">
        <v>74</v>
      </c>
      <c r="AJ109" s="88">
        <v>0</v>
      </c>
      <c r="AK109" s="92" t="s">
        <v>74</v>
      </c>
      <c r="AL109" s="92" t="s">
        <v>74</v>
      </c>
      <c r="AM109" s="93">
        <f t="shared" si="17"/>
        <v>0</v>
      </c>
      <c r="AN109" s="93">
        <f>+K109+AC109-AH109</f>
        <v>2500000</v>
      </c>
      <c r="AO109" s="88" t="s">
        <v>85</v>
      </c>
      <c r="AP109" s="87">
        <v>2500000</v>
      </c>
      <c r="AQ109" s="88" t="s">
        <v>203</v>
      </c>
      <c r="AR109" s="87">
        <v>0</v>
      </c>
      <c r="AS109" s="96" t="s">
        <v>74</v>
      </c>
      <c r="AT109" s="97">
        <v>0</v>
      </c>
      <c r="AU109" s="126">
        <f t="shared" si="18"/>
        <v>2500000</v>
      </c>
      <c r="AV109" s="99">
        <f t="shared" si="19"/>
        <v>0</v>
      </c>
      <c r="AW109" s="96" t="s">
        <v>74</v>
      </c>
      <c r="AX109" s="88" t="s">
        <v>86</v>
      </c>
      <c r="AY109" s="118" t="s">
        <v>476</v>
      </c>
      <c r="AZ109" s="85" t="s">
        <v>66</v>
      </c>
      <c r="BA109" s="85" t="s">
        <v>66</v>
      </c>
    </row>
    <row r="110" spans="2:53" x14ac:dyDescent="0.25">
      <c r="B110" s="85">
        <v>2024</v>
      </c>
      <c r="C110" s="85">
        <v>891780111</v>
      </c>
      <c r="D110" s="86" t="s">
        <v>64</v>
      </c>
      <c r="E110" s="87" t="s">
        <v>475</v>
      </c>
      <c r="F110" s="87" t="s">
        <v>474</v>
      </c>
      <c r="G110" s="341">
        <v>0</v>
      </c>
      <c r="H110" s="88" t="s">
        <v>72</v>
      </c>
      <c r="I110" s="86" t="s">
        <v>154</v>
      </c>
      <c r="J110" s="87" t="s">
        <v>473</v>
      </c>
      <c r="K110" s="87">
        <v>12000000</v>
      </c>
      <c r="L110" s="85" t="s">
        <v>67</v>
      </c>
      <c r="M110" s="87" t="s">
        <v>472</v>
      </c>
      <c r="N110" s="93">
        <v>1082861951</v>
      </c>
      <c r="O110" s="91">
        <v>640</v>
      </c>
      <c r="P110" s="345">
        <v>45362</v>
      </c>
      <c r="Q110" s="87">
        <v>77600000</v>
      </c>
      <c r="R110" s="345">
        <v>45385</v>
      </c>
      <c r="S110" s="87">
        <v>12000000</v>
      </c>
      <c r="T110" s="88" t="s">
        <v>203</v>
      </c>
      <c r="U110" s="93">
        <v>84458088</v>
      </c>
      <c r="V110" s="93" t="s">
        <v>471</v>
      </c>
      <c r="W110" s="345">
        <v>45384</v>
      </c>
      <c r="X110" s="345">
        <v>45385</v>
      </c>
      <c r="Y110" s="206" t="s">
        <v>74</v>
      </c>
      <c r="Z110" s="345">
        <v>45458</v>
      </c>
      <c r="AA110" s="93">
        <f t="shared" si="15"/>
        <v>73</v>
      </c>
      <c r="AB110" s="87">
        <v>0</v>
      </c>
      <c r="AC110" s="87">
        <v>0</v>
      </c>
      <c r="AD110" s="87">
        <v>0</v>
      </c>
      <c r="AE110" s="95" t="s">
        <v>74</v>
      </c>
      <c r="AF110" s="93">
        <f t="shared" si="16"/>
        <v>0</v>
      </c>
      <c r="AG110" s="87">
        <v>0</v>
      </c>
      <c r="AH110" s="87">
        <v>0</v>
      </c>
      <c r="AI110" s="92" t="s">
        <v>74</v>
      </c>
      <c r="AJ110" s="88">
        <v>0</v>
      </c>
      <c r="AK110" s="92" t="s">
        <v>74</v>
      </c>
      <c r="AL110" s="92" t="s">
        <v>74</v>
      </c>
      <c r="AM110" s="93">
        <f t="shared" si="17"/>
        <v>0</v>
      </c>
      <c r="AN110" s="93">
        <f>+K110+AC110-AH110</f>
        <v>12000000</v>
      </c>
      <c r="AO110" s="88" t="s">
        <v>85</v>
      </c>
      <c r="AP110" s="87">
        <v>12000000</v>
      </c>
      <c r="AQ110" s="88" t="s">
        <v>203</v>
      </c>
      <c r="AR110" s="87">
        <v>0</v>
      </c>
      <c r="AS110" s="96" t="s">
        <v>74</v>
      </c>
      <c r="AT110" s="97">
        <v>0</v>
      </c>
      <c r="AU110" s="126">
        <f t="shared" si="18"/>
        <v>12000000</v>
      </c>
      <c r="AV110" s="99">
        <f t="shared" si="19"/>
        <v>0</v>
      </c>
      <c r="AW110" s="96" t="s">
        <v>74</v>
      </c>
      <c r="AX110" s="88" t="s">
        <v>86</v>
      </c>
      <c r="AY110" s="124" t="s">
        <v>470</v>
      </c>
      <c r="AZ110" s="85" t="s">
        <v>66</v>
      </c>
      <c r="BA110" s="85" t="s">
        <v>66</v>
      </c>
    </row>
    <row r="111" spans="2:53" x14ac:dyDescent="0.25">
      <c r="B111" s="85">
        <v>2024</v>
      </c>
      <c r="C111" s="85">
        <v>891780111</v>
      </c>
      <c r="D111" s="86" t="s">
        <v>64</v>
      </c>
      <c r="E111" s="87" t="s">
        <v>469</v>
      </c>
      <c r="F111" s="87" t="s">
        <v>468</v>
      </c>
      <c r="G111" s="341">
        <v>0</v>
      </c>
      <c r="H111" s="88" t="s">
        <v>72</v>
      </c>
      <c r="I111" s="86" t="s">
        <v>65</v>
      </c>
      <c r="J111" s="87" t="s">
        <v>467</v>
      </c>
      <c r="K111" s="87">
        <v>6000000</v>
      </c>
      <c r="L111" s="85" t="s">
        <v>67</v>
      </c>
      <c r="M111" s="87" t="s">
        <v>466</v>
      </c>
      <c r="N111" s="93">
        <v>1083022534</v>
      </c>
      <c r="O111" s="91">
        <v>729</v>
      </c>
      <c r="P111" s="345">
        <v>45369</v>
      </c>
      <c r="Q111" s="87">
        <v>6000000</v>
      </c>
      <c r="R111" s="345">
        <v>45387</v>
      </c>
      <c r="S111" s="87">
        <v>6000000</v>
      </c>
      <c r="T111" s="88" t="s">
        <v>203</v>
      </c>
      <c r="U111" s="93">
        <v>57294316</v>
      </c>
      <c r="V111" s="93" t="s">
        <v>465</v>
      </c>
      <c r="W111" s="345">
        <v>45386</v>
      </c>
      <c r="X111" s="345">
        <v>45387</v>
      </c>
      <c r="Y111" s="206" t="s">
        <v>74</v>
      </c>
      <c r="Z111" s="345">
        <v>45439</v>
      </c>
      <c r="AA111" s="93">
        <f t="shared" si="15"/>
        <v>52</v>
      </c>
      <c r="AB111" s="87">
        <v>0</v>
      </c>
      <c r="AC111" s="87">
        <v>0</v>
      </c>
      <c r="AD111" s="87">
        <v>0</v>
      </c>
      <c r="AE111" s="95" t="s">
        <v>74</v>
      </c>
      <c r="AF111" s="93">
        <f t="shared" si="16"/>
        <v>0</v>
      </c>
      <c r="AG111" s="87">
        <v>0</v>
      </c>
      <c r="AH111" s="87">
        <v>0</v>
      </c>
      <c r="AI111" s="92" t="s">
        <v>74</v>
      </c>
      <c r="AJ111" s="88">
        <v>0</v>
      </c>
      <c r="AK111" s="92" t="s">
        <v>74</v>
      </c>
      <c r="AL111" s="92" t="s">
        <v>74</v>
      </c>
      <c r="AM111" s="93">
        <f t="shared" si="17"/>
        <v>0</v>
      </c>
      <c r="AN111" s="93">
        <f>+K111+AC111-AH111</f>
        <v>6000000</v>
      </c>
      <c r="AO111" s="88" t="s">
        <v>66</v>
      </c>
      <c r="AP111" s="87">
        <v>6000000</v>
      </c>
      <c r="AQ111" s="88" t="s">
        <v>203</v>
      </c>
      <c r="AR111" s="87">
        <v>0</v>
      </c>
      <c r="AS111" s="96" t="s">
        <v>74</v>
      </c>
      <c r="AT111" s="97">
        <v>0</v>
      </c>
      <c r="AU111" s="126">
        <f t="shared" si="18"/>
        <v>6000000</v>
      </c>
      <c r="AV111" s="99">
        <f t="shared" si="19"/>
        <v>0</v>
      </c>
      <c r="AW111" s="96" t="s">
        <v>74</v>
      </c>
      <c r="AX111" s="88" t="s">
        <v>86</v>
      </c>
      <c r="AY111" s="124" t="s">
        <v>464</v>
      </c>
      <c r="AZ111" s="85" t="s">
        <v>66</v>
      </c>
      <c r="BA111" s="85" t="s">
        <v>66</v>
      </c>
    </row>
    <row r="112" spans="2:53" x14ac:dyDescent="0.25">
      <c r="B112" s="85">
        <v>2024</v>
      </c>
      <c r="C112" s="85">
        <v>891780111</v>
      </c>
      <c r="D112" s="86" t="s">
        <v>64</v>
      </c>
      <c r="E112" s="87" t="s">
        <v>463</v>
      </c>
      <c r="F112" s="87" t="s">
        <v>462</v>
      </c>
      <c r="G112" s="341">
        <v>0</v>
      </c>
      <c r="H112" s="88" t="s">
        <v>72</v>
      </c>
      <c r="I112" s="86" t="s">
        <v>154</v>
      </c>
      <c r="J112" s="87" t="s">
        <v>461</v>
      </c>
      <c r="K112" s="87">
        <v>3000000</v>
      </c>
      <c r="L112" s="85" t="s">
        <v>67</v>
      </c>
      <c r="M112" s="93" t="s">
        <v>460</v>
      </c>
      <c r="N112" s="93">
        <v>1118863030</v>
      </c>
      <c r="O112" s="91">
        <v>640</v>
      </c>
      <c r="P112" s="345">
        <v>45362</v>
      </c>
      <c r="Q112" s="87">
        <v>77600000</v>
      </c>
      <c r="R112" s="345">
        <v>45391</v>
      </c>
      <c r="S112" s="87">
        <v>3000000</v>
      </c>
      <c r="T112" s="88" t="s">
        <v>203</v>
      </c>
      <c r="U112" s="93">
        <v>85155333</v>
      </c>
      <c r="V112" s="93" t="s">
        <v>345</v>
      </c>
      <c r="W112" s="345">
        <v>45390</v>
      </c>
      <c r="X112" s="345">
        <v>45391</v>
      </c>
      <c r="Y112" s="206" t="s">
        <v>74</v>
      </c>
      <c r="Z112" s="345">
        <v>45417</v>
      </c>
      <c r="AA112" s="93">
        <f t="shared" si="15"/>
        <v>26</v>
      </c>
      <c r="AB112" s="87">
        <v>0</v>
      </c>
      <c r="AC112" s="87">
        <v>0</v>
      </c>
      <c r="AD112" s="87">
        <v>0</v>
      </c>
      <c r="AE112" s="95" t="s">
        <v>74</v>
      </c>
      <c r="AF112" s="93">
        <f t="shared" si="16"/>
        <v>0</v>
      </c>
      <c r="AG112" s="87">
        <v>0</v>
      </c>
      <c r="AH112" s="87">
        <v>0</v>
      </c>
      <c r="AI112" s="92" t="s">
        <v>74</v>
      </c>
      <c r="AJ112" s="88">
        <v>0</v>
      </c>
      <c r="AK112" s="92" t="s">
        <v>74</v>
      </c>
      <c r="AL112" s="92" t="s">
        <v>74</v>
      </c>
      <c r="AM112" s="93">
        <f t="shared" si="17"/>
        <v>0</v>
      </c>
      <c r="AN112" s="93">
        <f>+K112+AC112-AH112</f>
        <v>3000000</v>
      </c>
      <c r="AO112" s="88" t="s">
        <v>85</v>
      </c>
      <c r="AP112" s="87">
        <v>3000000</v>
      </c>
      <c r="AQ112" s="88" t="s">
        <v>203</v>
      </c>
      <c r="AR112" s="87">
        <v>0</v>
      </c>
      <c r="AS112" s="96" t="s">
        <v>74</v>
      </c>
      <c r="AT112" s="97">
        <v>0</v>
      </c>
      <c r="AU112" s="126">
        <f t="shared" si="18"/>
        <v>3000000</v>
      </c>
      <c r="AV112" s="99">
        <f t="shared" si="19"/>
        <v>0</v>
      </c>
      <c r="AW112" s="96" t="s">
        <v>74</v>
      </c>
      <c r="AX112" s="88" t="s">
        <v>86</v>
      </c>
      <c r="AY112" s="124" t="s">
        <v>459</v>
      </c>
      <c r="AZ112" s="85" t="s">
        <v>66</v>
      </c>
      <c r="BA112" s="85" t="s">
        <v>66</v>
      </c>
    </row>
    <row r="113" spans="2:53" x14ac:dyDescent="0.25">
      <c r="B113" s="85">
        <v>2024</v>
      </c>
      <c r="C113" s="85">
        <v>891780111</v>
      </c>
      <c r="D113" s="86" t="s">
        <v>64</v>
      </c>
      <c r="E113" s="87" t="s">
        <v>458</v>
      </c>
      <c r="F113" s="87" t="s">
        <v>457</v>
      </c>
      <c r="G113" s="341">
        <v>2019000100064</v>
      </c>
      <c r="H113" s="88" t="s">
        <v>72</v>
      </c>
      <c r="I113" s="86" t="s">
        <v>154</v>
      </c>
      <c r="J113" s="87" t="s">
        <v>456</v>
      </c>
      <c r="K113" s="87">
        <v>4800000</v>
      </c>
      <c r="L113" s="85" t="s">
        <v>67</v>
      </c>
      <c r="M113" s="87" t="s">
        <v>455</v>
      </c>
      <c r="N113" s="93">
        <v>57461016</v>
      </c>
      <c r="O113" s="91" t="s">
        <v>358</v>
      </c>
      <c r="P113" s="345">
        <v>45363</v>
      </c>
      <c r="Q113" s="87">
        <v>24613832</v>
      </c>
      <c r="R113" s="345">
        <v>45391</v>
      </c>
      <c r="S113" s="87">
        <v>4800000</v>
      </c>
      <c r="T113" s="88" t="s">
        <v>203</v>
      </c>
      <c r="U113" s="91">
        <v>7629414</v>
      </c>
      <c r="V113" s="93" t="s">
        <v>278</v>
      </c>
      <c r="W113" s="345">
        <v>45391</v>
      </c>
      <c r="X113" s="345">
        <v>45391</v>
      </c>
      <c r="Y113" s="206" t="s">
        <v>74</v>
      </c>
      <c r="Z113" s="345">
        <v>45443</v>
      </c>
      <c r="AA113" s="93">
        <f t="shared" si="15"/>
        <v>52</v>
      </c>
      <c r="AB113" s="87">
        <v>0</v>
      </c>
      <c r="AC113" s="87">
        <v>0</v>
      </c>
      <c r="AD113" s="87">
        <v>0</v>
      </c>
      <c r="AE113" s="95" t="s">
        <v>74</v>
      </c>
      <c r="AF113" s="93">
        <f t="shared" si="16"/>
        <v>0</v>
      </c>
      <c r="AG113" s="87">
        <v>0</v>
      </c>
      <c r="AH113" s="87">
        <v>0</v>
      </c>
      <c r="AI113" s="92" t="s">
        <v>74</v>
      </c>
      <c r="AJ113" s="88">
        <v>0</v>
      </c>
      <c r="AK113" s="92" t="s">
        <v>74</v>
      </c>
      <c r="AL113" s="92" t="s">
        <v>74</v>
      </c>
      <c r="AM113" s="93">
        <f t="shared" si="17"/>
        <v>0</v>
      </c>
      <c r="AN113" s="93">
        <f>+K113+AC113-AH113</f>
        <v>4800000</v>
      </c>
      <c r="AO113" s="88" t="s">
        <v>85</v>
      </c>
      <c r="AP113" s="87">
        <v>4800000</v>
      </c>
      <c r="AQ113" s="88" t="s">
        <v>203</v>
      </c>
      <c r="AR113" s="87">
        <v>0</v>
      </c>
      <c r="AS113" s="96" t="s">
        <v>74</v>
      </c>
      <c r="AT113" s="97">
        <v>0</v>
      </c>
      <c r="AU113" s="126">
        <f t="shared" si="18"/>
        <v>4800000</v>
      </c>
      <c r="AV113" s="99">
        <f t="shared" si="19"/>
        <v>0</v>
      </c>
      <c r="AW113" s="96" t="s">
        <v>74</v>
      </c>
      <c r="AX113" s="88" t="s">
        <v>86</v>
      </c>
      <c r="AY113" s="124" t="s">
        <v>454</v>
      </c>
      <c r="AZ113" s="85" t="s">
        <v>66</v>
      </c>
      <c r="BA113" s="85" t="s">
        <v>66</v>
      </c>
    </row>
    <row r="114" spans="2:53" x14ac:dyDescent="0.25">
      <c r="B114" s="85">
        <v>2024</v>
      </c>
      <c r="C114" s="85">
        <v>891780111</v>
      </c>
      <c r="D114" s="86" t="s">
        <v>64</v>
      </c>
      <c r="E114" s="87" t="s">
        <v>453</v>
      </c>
      <c r="F114" s="87" t="s">
        <v>452</v>
      </c>
      <c r="G114" s="341">
        <v>2019000100064</v>
      </c>
      <c r="H114" s="88" t="s">
        <v>72</v>
      </c>
      <c r="I114" s="86" t="s">
        <v>154</v>
      </c>
      <c r="J114" s="87" t="s">
        <v>451</v>
      </c>
      <c r="K114" s="87">
        <v>7800000</v>
      </c>
      <c r="L114" s="85" t="s">
        <v>67</v>
      </c>
      <c r="M114" s="87" t="s">
        <v>450</v>
      </c>
      <c r="N114" s="93">
        <v>18008594</v>
      </c>
      <c r="O114" s="91" t="s">
        <v>358</v>
      </c>
      <c r="P114" s="345">
        <v>45363</v>
      </c>
      <c r="Q114" s="87">
        <v>24613832</v>
      </c>
      <c r="R114" s="345">
        <v>45391</v>
      </c>
      <c r="S114" s="87">
        <v>7800000</v>
      </c>
      <c r="T114" s="88" t="s">
        <v>203</v>
      </c>
      <c r="U114" s="91">
        <v>7629414</v>
      </c>
      <c r="V114" s="93" t="s">
        <v>278</v>
      </c>
      <c r="W114" s="345">
        <v>45391</v>
      </c>
      <c r="X114" s="345">
        <v>45391</v>
      </c>
      <c r="Y114" s="206" t="s">
        <v>74</v>
      </c>
      <c r="Z114" s="345">
        <v>45443</v>
      </c>
      <c r="AA114" s="93">
        <f t="shared" si="15"/>
        <v>52</v>
      </c>
      <c r="AB114" s="87">
        <v>0</v>
      </c>
      <c r="AC114" s="87">
        <v>0</v>
      </c>
      <c r="AD114" s="87">
        <v>0</v>
      </c>
      <c r="AE114" s="95" t="s">
        <v>74</v>
      </c>
      <c r="AF114" s="93">
        <f t="shared" si="16"/>
        <v>0</v>
      </c>
      <c r="AG114" s="87">
        <v>0</v>
      </c>
      <c r="AH114" s="87">
        <v>0</v>
      </c>
      <c r="AI114" s="92" t="s">
        <v>74</v>
      </c>
      <c r="AJ114" s="88">
        <v>0</v>
      </c>
      <c r="AK114" s="92" t="s">
        <v>74</v>
      </c>
      <c r="AL114" s="92" t="s">
        <v>74</v>
      </c>
      <c r="AM114" s="93">
        <f t="shared" si="17"/>
        <v>0</v>
      </c>
      <c r="AN114" s="93">
        <f>+K114+AC114-AH114</f>
        <v>7800000</v>
      </c>
      <c r="AO114" s="88" t="s">
        <v>85</v>
      </c>
      <c r="AP114" s="87">
        <v>7800000</v>
      </c>
      <c r="AQ114" s="88" t="s">
        <v>203</v>
      </c>
      <c r="AR114" s="87">
        <v>0</v>
      </c>
      <c r="AS114" s="96" t="s">
        <v>74</v>
      </c>
      <c r="AT114" s="97">
        <v>0</v>
      </c>
      <c r="AU114" s="126">
        <f t="shared" si="18"/>
        <v>7800000</v>
      </c>
      <c r="AV114" s="99">
        <f t="shared" si="19"/>
        <v>0</v>
      </c>
      <c r="AW114" s="96" t="s">
        <v>74</v>
      </c>
      <c r="AX114" s="88" t="s">
        <v>86</v>
      </c>
      <c r="AY114" s="124" t="s">
        <v>449</v>
      </c>
      <c r="AZ114" s="85" t="s">
        <v>66</v>
      </c>
      <c r="BA114" s="85" t="s">
        <v>66</v>
      </c>
    </row>
    <row r="115" spans="2:53" x14ac:dyDescent="0.25">
      <c r="B115" s="85">
        <v>2024</v>
      </c>
      <c r="C115" s="85">
        <v>891780111</v>
      </c>
      <c r="D115" s="86" t="s">
        <v>64</v>
      </c>
      <c r="E115" s="87" t="s">
        <v>448</v>
      </c>
      <c r="F115" s="87" t="s">
        <v>447</v>
      </c>
      <c r="G115" s="341">
        <v>2019000100064</v>
      </c>
      <c r="H115" s="88" t="s">
        <v>72</v>
      </c>
      <c r="I115" s="86" t="s">
        <v>154</v>
      </c>
      <c r="J115" s="87" t="s">
        <v>446</v>
      </c>
      <c r="K115" s="87">
        <v>4997000</v>
      </c>
      <c r="L115" s="85" t="s">
        <v>67</v>
      </c>
      <c r="M115" s="87" t="s">
        <v>445</v>
      </c>
      <c r="N115" s="93">
        <v>1082886506</v>
      </c>
      <c r="O115" s="91" t="s">
        <v>358</v>
      </c>
      <c r="P115" s="345">
        <v>45363</v>
      </c>
      <c r="Q115" s="87">
        <v>24613832</v>
      </c>
      <c r="R115" s="345">
        <v>45391</v>
      </c>
      <c r="S115" s="87">
        <v>4997000</v>
      </c>
      <c r="T115" s="88" t="s">
        <v>203</v>
      </c>
      <c r="U115" s="91">
        <v>7629414</v>
      </c>
      <c r="V115" s="93" t="s">
        <v>278</v>
      </c>
      <c r="W115" s="345">
        <v>45390</v>
      </c>
      <c r="X115" s="345">
        <v>45391</v>
      </c>
      <c r="Y115" s="206" t="s">
        <v>74</v>
      </c>
      <c r="Z115" s="345">
        <v>45443</v>
      </c>
      <c r="AA115" s="93">
        <f t="shared" si="15"/>
        <v>52</v>
      </c>
      <c r="AB115" s="87">
        <v>0</v>
      </c>
      <c r="AC115" s="87">
        <v>0</v>
      </c>
      <c r="AD115" s="87">
        <v>0</v>
      </c>
      <c r="AE115" s="95" t="s">
        <v>74</v>
      </c>
      <c r="AF115" s="93">
        <f t="shared" si="16"/>
        <v>0</v>
      </c>
      <c r="AG115" s="87">
        <v>0</v>
      </c>
      <c r="AH115" s="87">
        <v>0</v>
      </c>
      <c r="AI115" s="92" t="s">
        <v>74</v>
      </c>
      <c r="AJ115" s="88">
        <v>0</v>
      </c>
      <c r="AK115" s="92" t="s">
        <v>74</v>
      </c>
      <c r="AL115" s="92" t="s">
        <v>74</v>
      </c>
      <c r="AM115" s="93">
        <f t="shared" si="17"/>
        <v>0</v>
      </c>
      <c r="AN115" s="93">
        <f>+K115+AC115-AH115</f>
        <v>4997000</v>
      </c>
      <c r="AO115" s="88" t="s">
        <v>85</v>
      </c>
      <c r="AP115" s="87">
        <v>4997000</v>
      </c>
      <c r="AQ115" s="88" t="s">
        <v>203</v>
      </c>
      <c r="AR115" s="87">
        <v>0</v>
      </c>
      <c r="AS115" s="96" t="s">
        <v>74</v>
      </c>
      <c r="AT115" s="97">
        <v>0</v>
      </c>
      <c r="AU115" s="126">
        <f t="shared" si="18"/>
        <v>4997000</v>
      </c>
      <c r="AV115" s="99">
        <f t="shared" si="19"/>
        <v>0</v>
      </c>
      <c r="AW115" s="96" t="s">
        <v>74</v>
      </c>
      <c r="AX115" s="88" t="s">
        <v>86</v>
      </c>
      <c r="AY115" s="124" t="s">
        <v>444</v>
      </c>
      <c r="AZ115" s="85" t="s">
        <v>66</v>
      </c>
      <c r="BA115" s="85" t="s">
        <v>66</v>
      </c>
    </row>
    <row r="116" spans="2:53" x14ac:dyDescent="0.25">
      <c r="B116" s="85">
        <v>2024</v>
      </c>
      <c r="C116" s="85">
        <v>891780111</v>
      </c>
      <c r="D116" s="86" t="s">
        <v>64</v>
      </c>
      <c r="E116" s="87" t="s">
        <v>443</v>
      </c>
      <c r="F116" s="87" t="s">
        <v>442</v>
      </c>
      <c r="G116" s="341">
        <v>0</v>
      </c>
      <c r="H116" s="88" t="s">
        <v>72</v>
      </c>
      <c r="I116" s="86" t="s">
        <v>65</v>
      </c>
      <c r="J116" s="87" t="s">
        <v>441</v>
      </c>
      <c r="K116" s="87">
        <v>2000000</v>
      </c>
      <c r="L116" s="85" t="s">
        <v>67</v>
      </c>
      <c r="M116" s="93" t="s">
        <v>440</v>
      </c>
      <c r="N116" s="93">
        <v>1083030479</v>
      </c>
      <c r="O116" s="91">
        <v>764</v>
      </c>
      <c r="P116" s="345">
        <v>45371</v>
      </c>
      <c r="Q116" s="87">
        <v>2000000</v>
      </c>
      <c r="R116" s="345">
        <v>45392</v>
      </c>
      <c r="S116" s="87">
        <v>2000000</v>
      </c>
      <c r="T116" s="88" t="s">
        <v>203</v>
      </c>
      <c r="U116" s="93">
        <v>1082939683</v>
      </c>
      <c r="V116" s="93" t="s">
        <v>266</v>
      </c>
      <c r="W116" s="345">
        <v>45391</v>
      </c>
      <c r="X116" s="345">
        <v>45392</v>
      </c>
      <c r="Y116" s="206" t="s">
        <v>74</v>
      </c>
      <c r="Z116" s="345">
        <v>45422</v>
      </c>
      <c r="AA116" s="93">
        <f t="shared" si="15"/>
        <v>30</v>
      </c>
      <c r="AB116" s="87">
        <v>0</v>
      </c>
      <c r="AC116" s="87">
        <v>0</v>
      </c>
      <c r="AD116" s="87">
        <v>0</v>
      </c>
      <c r="AE116" s="95" t="s">
        <v>74</v>
      </c>
      <c r="AF116" s="93">
        <f t="shared" si="16"/>
        <v>0</v>
      </c>
      <c r="AG116" s="87">
        <v>0</v>
      </c>
      <c r="AH116" s="87">
        <v>0</v>
      </c>
      <c r="AI116" s="92" t="s">
        <v>74</v>
      </c>
      <c r="AJ116" s="88">
        <v>0</v>
      </c>
      <c r="AK116" s="92" t="s">
        <v>74</v>
      </c>
      <c r="AL116" s="92" t="s">
        <v>74</v>
      </c>
      <c r="AM116" s="93">
        <f t="shared" si="17"/>
        <v>0</v>
      </c>
      <c r="AN116" s="93">
        <f>+K116+AC116-AH116</f>
        <v>2000000</v>
      </c>
      <c r="AO116" s="88" t="s">
        <v>66</v>
      </c>
      <c r="AP116" s="87">
        <v>2000000</v>
      </c>
      <c r="AQ116" s="88" t="s">
        <v>203</v>
      </c>
      <c r="AR116" s="87">
        <v>0</v>
      </c>
      <c r="AS116" s="96" t="s">
        <v>74</v>
      </c>
      <c r="AT116" s="97">
        <v>0</v>
      </c>
      <c r="AU116" s="126">
        <f t="shared" si="18"/>
        <v>2000000</v>
      </c>
      <c r="AV116" s="99">
        <f t="shared" si="19"/>
        <v>0</v>
      </c>
      <c r="AW116" s="96" t="s">
        <v>74</v>
      </c>
      <c r="AX116" s="88" t="s">
        <v>86</v>
      </c>
      <c r="AY116" s="124" t="s">
        <v>439</v>
      </c>
      <c r="AZ116" s="85" t="s">
        <v>66</v>
      </c>
      <c r="BA116" s="85" t="s">
        <v>66</v>
      </c>
    </row>
    <row r="117" spans="2:53" x14ac:dyDescent="0.25">
      <c r="B117" s="85">
        <v>2024</v>
      </c>
      <c r="C117" s="85">
        <v>891780111</v>
      </c>
      <c r="D117" s="86" t="s">
        <v>64</v>
      </c>
      <c r="E117" s="87" t="s">
        <v>438</v>
      </c>
      <c r="F117" s="87" t="s">
        <v>437</v>
      </c>
      <c r="G117" s="341">
        <v>0</v>
      </c>
      <c r="H117" s="88" t="s">
        <v>72</v>
      </c>
      <c r="I117" s="86" t="s">
        <v>154</v>
      </c>
      <c r="J117" s="87" t="s">
        <v>436</v>
      </c>
      <c r="K117" s="87">
        <v>26500000</v>
      </c>
      <c r="L117" s="85" t="s">
        <v>67</v>
      </c>
      <c r="M117" s="93" t="s">
        <v>435</v>
      </c>
      <c r="N117" s="93">
        <v>900199666</v>
      </c>
      <c r="O117" s="91">
        <v>694</v>
      </c>
      <c r="P117" s="345">
        <v>45365</v>
      </c>
      <c r="Q117" s="87">
        <v>26500000</v>
      </c>
      <c r="R117" s="345">
        <v>45391</v>
      </c>
      <c r="S117" s="87">
        <v>26500000</v>
      </c>
      <c r="T117" s="88" t="s">
        <v>203</v>
      </c>
      <c r="U117" s="93">
        <v>1082939683</v>
      </c>
      <c r="V117" s="93" t="s">
        <v>266</v>
      </c>
      <c r="W117" s="345">
        <v>45391</v>
      </c>
      <c r="X117" s="345">
        <v>45391</v>
      </c>
      <c r="Y117" s="206" t="s">
        <v>74</v>
      </c>
      <c r="Z117" s="345">
        <v>45462</v>
      </c>
      <c r="AA117" s="93">
        <f t="shared" si="15"/>
        <v>71</v>
      </c>
      <c r="AB117" s="87">
        <v>0</v>
      </c>
      <c r="AC117" s="87">
        <v>0</v>
      </c>
      <c r="AD117" s="87">
        <v>0</v>
      </c>
      <c r="AE117" s="95" t="s">
        <v>74</v>
      </c>
      <c r="AF117" s="93">
        <f t="shared" si="16"/>
        <v>0</v>
      </c>
      <c r="AG117" s="87">
        <v>0</v>
      </c>
      <c r="AH117" s="87">
        <v>0</v>
      </c>
      <c r="AI117" s="92" t="s">
        <v>74</v>
      </c>
      <c r="AJ117" s="88">
        <v>0</v>
      </c>
      <c r="AK117" s="92" t="s">
        <v>74</v>
      </c>
      <c r="AL117" s="92" t="s">
        <v>74</v>
      </c>
      <c r="AM117" s="93">
        <f t="shared" si="17"/>
        <v>0</v>
      </c>
      <c r="AN117" s="93">
        <f>+K117+AC117-AH117</f>
        <v>26500000</v>
      </c>
      <c r="AO117" s="88" t="s">
        <v>85</v>
      </c>
      <c r="AP117" s="87">
        <v>26500000</v>
      </c>
      <c r="AQ117" s="88" t="s">
        <v>203</v>
      </c>
      <c r="AR117" s="87">
        <v>0</v>
      </c>
      <c r="AS117" s="96" t="s">
        <v>74</v>
      </c>
      <c r="AT117" s="97">
        <v>0</v>
      </c>
      <c r="AU117" s="126">
        <f t="shared" si="18"/>
        <v>26500000</v>
      </c>
      <c r="AV117" s="99">
        <f t="shared" si="19"/>
        <v>0</v>
      </c>
      <c r="AW117" s="96" t="s">
        <v>74</v>
      </c>
      <c r="AX117" s="88" t="s">
        <v>86</v>
      </c>
      <c r="AY117" s="124" t="s">
        <v>434</v>
      </c>
      <c r="AZ117" s="85" t="s">
        <v>66</v>
      </c>
      <c r="BA117" s="85" t="s">
        <v>66</v>
      </c>
    </row>
    <row r="118" spans="2:53" x14ac:dyDescent="0.25">
      <c r="B118" s="85">
        <v>2024</v>
      </c>
      <c r="C118" s="85">
        <v>891780111</v>
      </c>
      <c r="D118" s="86" t="s">
        <v>64</v>
      </c>
      <c r="E118" s="87" t="s">
        <v>433</v>
      </c>
      <c r="F118" s="87" t="s">
        <v>432</v>
      </c>
      <c r="G118" s="341">
        <v>0</v>
      </c>
      <c r="H118" s="88" t="s">
        <v>72</v>
      </c>
      <c r="I118" s="86" t="s">
        <v>154</v>
      </c>
      <c r="J118" s="87" t="s">
        <v>431</v>
      </c>
      <c r="K118" s="87">
        <v>8000000</v>
      </c>
      <c r="L118" s="85" t="s">
        <v>67</v>
      </c>
      <c r="M118" s="87" t="s">
        <v>430</v>
      </c>
      <c r="N118" s="93">
        <v>1004504338</v>
      </c>
      <c r="O118" s="91">
        <v>640</v>
      </c>
      <c r="P118" s="345">
        <v>45362</v>
      </c>
      <c r="Q118" s="87">
        <v>77600000</v>
      </c>
      <c r="R118" s="345">
        <v>45392</v>
      </c>
      <c r="S118" s="87">
        <v>8000000</v>
      </c>
      <c r="T118" s="88" t="s">
        <v>203</v>
      </c>
      <c r="U118" s="93">
        <v>85155333</v>
      </c>
      <c r="V118" s="93" t="s">
        <v>345</v>
      </c>
      <c r="W118" s="345">
        <v>45391</v>
      </c>
      <c r="X118" s="345">
        <v>45392</v>
      </c>
      <c r="Y118" s="206" t="s">
        <v>74</v>
      </c>
      <c r="Z118" s="345">
        <v>45458</v>
      </c>
      <c r="AA118" s="93">
        <f t="shared" si="15"/>
        <v>66</v>
      </c>
      <c r="AB118" s="87">
        <v>0</v>
      </c>
      <c r="AC118" s="87">
        <v>0</v>
      </c>
      <c r="AD118" s="87">
        <v>0</v>
      </c>
      <c r="AE118" s="95" t="s">
        <v>74</v>
      </c>
      <c r="AF118" s="93">
        <f t="shared" si="16"/>
        <v>0</v>
      </c>
      <c r="AG118" s="87">
        <v>0</v>
      </c>
      <c r="AH118" s="87">
        <v>0</v>
      </c>
      <c r="AI118" s="92" t="s">
        <v>74</v>
      </c>
      <c r="AJ118" s="88">
        <v>0</v>
      </c>
      <c r="AK118" s="92" t="s">
        <v>74</v>
      </c>
      <c r="AL118" s="92" t="s">
        <v>74</v>
      </c>
      <c r="AM118" s="93">
        <f t="shared" si="17"/>
        <v>0</v>
      </c>
      <c r="AN118" s="93">
        <f>+K118+AC118-AH118</f>
        <v>8000000</v>
      </c>
      <c r="AO118" s="88" t="s">
        <v>85</v>
      </c>
      <c r="AP118" s="87">
        <v>8000000</v>
      </c>
      <c r="AQ118" s="88" t="s">
        <v>203</v>
      </c>
      <c r="AR118" s="87">
        <v>0</v>
      </c>
      <c r="AS118" s="96" t="s">
        <v>74</v>
      </c>
      <c r="AT118" s="97">
        <v>0</v>
      </c>
      <c r="AU118" s="126">
        <f t="shared" si="18"/>
        <v>8000000</v>
      </c>
      <c r="AV118" s="99">
        <f t="shared" si="19"/>
        <v>0</v>
      </c>
      <c r="AW118" s="96" t="s">
        <v>74</v>
      </c>
      <c r="AX118" s="88" t="s">
        <v>86</v>
      </c>
      <c r="AY118" s="124" t="s">
        <v>429</v>
      </c>
      <c r="AZ118" s="85" t="s">
        <v>66</v>
      </c>
      <c r="BA118" s="85" t="s">
        <v>66</v>
      </c>
    </row>
    <row r="119" spans="2:53" x14ac:dyDescent="0.25">
      <c r="B119" s="85">
        <v>2024</v>
      </c>
      <c r="C119" s="85">
        <v>891780111</v>
      </c>
      <c r="D119" s="86" t="s">
        <v>64</v>
      </c>
      <c r="E119" s="87" t="s">
        <v>428</v>
      </c>
      <c r="F119" s="87" t="s">
        <v>427</v>
      </c>
      <c r="G119" s="341">
        <v>0</v>
      </c>
      <c r="H119" s="88" t="s">
        <v>72</v>
      </c>
      <c r="I119" s="86" t="s">
        <v>154</v>
      </c>
      <c r="J119" s="87" t="s">
        <v>426</v>
      </c>
      <c r="K119" s="87">
        <v>4000000</v>
      </c>
      <c r="L119" s="85" t="s">
        <v>67</v>
      </c>
      <c r="M119" s="87" t="s">
        <v>425</v>
      </c>
      <c r="N119" s="93">
        <v>1123631254</v>
      </c>
      <c r="O119" s="91">
        <v>640</v>
      </c>
      <c r="P119" s="345">
        <v>45362</v>
      </c>
      <c r="Q119" s="87">
        <v>77600000</v>
      </c>
      <c r="R119" s="345">
        <v>45392</v>
      </c>
      <c r="S119" s="87">
        <v>4000000</v>
      </c>
      <c r="T119" s="88" t="s">
        <v>203</v>
      </c>
      <c r="U119" s="93">
        <v>85155333</v>
      </c>
      <c r="V119" s="93" t="s">
        <v>345</v>
      </c>
      <c r="W119" s="345">
        <v>45391</v>
      </c>
      <c r="X119" s="345">
        <v>45392</v>
      </c>
      <c r="Y119" s="206" t="s">
        <v>74</v>
      </c>
      <c r="Z119" s="345">
        <v>45417</v>
      </c>
      <c r="AA119" s="93">
        <f t="shared" si="15"/>
        <v>25</v>
      </c>
      <c r="AB119" s="87">
        <v>0</v>
      </c>
      <c r="AC119" s="87">
        <v>0</v>
      </c>
      <c r="AD119" s="87">
        <v>0</v>
      </c>
      <c r="AE119" s="95" t="s">
        <v>74</v>
      </c>
      <c r="AF119" s="93">
        <f t="shared" si="16"/>
        <v>0</v>
      </c>
      <c r="AG119" s="87">
        <v>0</v>
      </c>
      <c r="AH119" s="87">
        <v>0</v>
      </c>
      <c r="AI119" s="92" t="s">
        <v>74</v>
      </c>
      <c r="AJ119" s="88">
        <v>0</v>
      </c>
      <c r="AK119" s="92" t="s">
        <v>74</v>
      </c>
      <c r="AL119" s="92" t="s">
        <v>74</v>
      </c>
      <c r="AM119" s="93">
        <f t="shared" si="17"/>
        <v>0</v>
      </c>
      <c r="AN119" s="93">
        <f>+K119+AC119-AH119</f>
        <v>4000000</v>
      </c>
      <c r="AO119" s="88" t="s">
        <v>85</v>
      </c>
      <c r="AP119" s="87">
        <v>4000000</v>
      </c>
      <c r="AQ119" s="88" t="s">
        <v>203</v>
      </c>
      <c r="AR119" s="87">
        <v>0</v>
      </c>
      <c r="AS119" s="96" t="s">
        <v>74</v>
      </c>
      <c r="AT119" s="97">
        <v>0</v>
      </c>
      <c r="AU119" s="126">
        <f t="shared" si="18"/>
        <v>4000000</v>
      </c>
      <c r="AV119" s="99">
        <f t="shared" si="19"/>
        <v>0</v>
      </c>
      <c r="AW119" s="96" t="s">
        <v>74</v>
      </c>
      <c r="AX119" s="88" t="s">
        <v>86</v>
      </c>
      <c r="AY119" s="124" t="s">
        <v>424</v>
      </c>
      <c r="AZ119" s="85" t="s">
        <v>66</v>
      </c>
      <c r="BA119" s="85" t="s">
        <v>66</v>
      </c>
    </row>
    <row r="120" spans="2:53" x14ac:dyDescent="0.25">
      <c r="B120" s="85">
        <v>2024</v>
      </c>
      <c r="C120" s="85">
        <v>891780111</v>
      </c>
      <c r="D120" s="86" t="s">
        <v>64</v>
      </c>
      <c r="E120" s="87" t="s">
        <v>423</v>
      </c>
      <c r="F120" s="87" t="s">
        <v>422</v>
      </c>
      <c r="G120" s="341">
        <v>0</v>
      </c>
      <c r="H120" s="88" t="s">
        <v>72</v>
      </c>
      <c r="I120" s="86" t="s">
        <v>154</v>
      </c>
      <c r="J120" s="87" t="s">
        <v>421</v>
      </c>
      <c r="K120" s="87">
        <v>6000000</v>
      </c>
      <c r="L120" s="85" t="s">
        <v>67</v>
      </c>
      <c r="M120" s="87" t="s">
        <v>420</v>
      </c>
      <c r="N120" s="93">
        <v>1083031411</v>
      </c>
      <c r="O120" s="91">
        <v>640</v>
      </c>
      <c r="P120" s="345">
        <v>45362</v>
      </c>
      <c r="Q120" s="87">
        <v>77600000</v>
      </c>
      <c r="R120" s="345">
        <v>45392</v>
      </c>
      <c r="S120" s="87">
        <v>6000000</v>
      </c>
      <c r="T120" s="88" t="s">
        <v>203</v>
      </c>
      <c r="U120" s="93">
        <v>85155333</v>
      </c>
      <c r="V120" s="93" t="s">
        <v>345</v>
      </c>
      <c r="W120" s="345">
        <v>45391</v>
      </c>
      <c r="X120" s="345">
        <v>45392</v>
      </c>
      <c r="Y120" s="206" t="s">
        <v>74</v>
      </c>
      <c r="Z120" s="345">
        <v>45448</v>
      </c>
      <c r="AA120" s="93">
        <f t="shared" si="15"/>
        <v>56</v>
      </c>
      <c r="AB120" s="87">
        <v>0</v>
      </c>
      <c r="AC120" s="87">
        <v>0</v>
      </c>
      <c r="AD120" s="87">
        <v>0</v>
      </c>
      <c r="AE120" s="95" t="s">
        <v>74</v>
      </c>
      <c r="AF120" s="93">
        <f t="shared" si="16"/>
        <v>0</v>
      </c>
      <c r="AG120" s="87">
        <v>0</v>
      </c>
      <c r="AH120" s="87">
        <v>0</v>
      </c>
      <c r="AI120" s="92" t="s">
        <v>74</v>
      </c>
      <c r="AJ120" s="88">
        <v>0</v>
      </c>
      <c r="AK120" s="92" t="s">
        <v>74</v>
      </c>
      <c r="AL120" s="92" t="s">
        <v>74</v>
      </c>
      <c r="AM120" s="93">
        <f t="shared" si="17"/>
        <v>0</v>
      </c>
      <c r="AN120" s="93">
        <f>+K120+AC120-AH120</f>
        <v>6000000</v>
      </c>
      <c r="AO120" s="88" t="s">
        <v>85</v>
      </c>
      <c r="AP120" s="87">
        <v>6000000</v>
      </c>
      <c r="AQ120" s="88" t="s">
        <v>203</v>
      </c>
      <c r="AR120" s="87">
        <v>0</v>
      </c>
      <c r="AS120" s="96" t="s">
        <v>74</v>
      </c>
      <c r="AT120" s="97">
        <v>0</v>
      </c>
      <c r="AU120" s="126">
        <f t="shared" si="18"/>
        <v>6000000</v>
      </c>
      <c r="AV120" s="99">
        <f t="shared" si="19"/>
        <v>0</v>
      </c>
      <c r="AW120" s="96" t="s">
        <v>74</v>
      </c>
      <c r="AX120" s="88" t="s">
        <v>86</v>
      </c>
      <c r="AY120" s="124" t="s">
        <v>419</v>
      </c>
      <c r="AZ120" s="85" t="s">
        <v>66</v>
      </c>
      <c r="BA120" s="85" t="s">
        <v>66</v>
      </c>
    </row>
    <row r="121" spans="2:53" x14ac:dyDescent="0.25">
      <c r="B121" s="85">
        <v>2024</v>
      </c>
      <c r="C121" s="85">
        <v>891780111</v>
      </c>
      <c r="D121" s="86" t="s">
        <v>64</v>
      </c>
      <c r="E121" s="87" t="s">
        <v>418</v>
      </c>
      <c r="F121" s="87" t="s">
        <v>417</v>
      </c>
      <c r="G121" s="341">
        <v>0</v>
      </c>
      <c r="H121" s="88" t="s">
        <v>72</v>
      </c>
      <c r="I121" s="86" t="s">
        <v>154</v>
      </c>
      <c r="J121" s="87" t="s">
        <v>416</v>
      </c>
      <c r="K121" s="87">
        <v>18000000</v>
      </c>
      <c r="L121" s="85" t="s">
        <v>67</v>
      </c>
      <c r="M121" s="87" t="s">
        <v>415</v>
      </c>
      <c r="N121" s="93">
        <v>36539626</v>
      </c>
      <c r="O121" s="91">
        <v>640</v>
      </c>
      <c r="P121" s="345">
        <v>45362</v>
      </c>
      <c r="Q121" s="87">
        <v>77600000</v>
      </c>
      <c r="R121" s="345">
        <v>45393</v>
      </c>
      <c r="S121" s="87">
        <v>18000000</v>
      </c>
      <c r="T121" s="88" t="s">
        <v>203</v>
      </c>
      <c r="U121" s="93">
        <v>85155333</v>
      </c>
      <c r="V121" s="93" t="s">
        <v>345</v>
      </c>
      <c r="W121" s="345">
        <v>45391</v>
      </c>
      <c r="X121" s="345">
        <v>45393</v>
      </c>
      <c r="Y121" s="206" t="s">
        <v>74</v>
      </c>
      <c r="Z121" s="345">
        <v>45484</v>
      </c>
      <c r="AA121" s="93">
        <f t="shared" si="15"/>
        <v>91</v>
      </c>
      <c r="AB121" s="87">
        <v>0</v>
      </c>
      <c r="AC121" s="87">
        <v>0</v>
      </c>
      <c r="AD121" s="87">
        <v>0</v>
      </c>
      <c r="AE121" s="95" t="s">
        <v>74</v>
      </c>
      <c r="AF121" s="93">
        <f t="shared" si="16"/>
        <v>0</v>
      </c>
      <c r="AG121" s="87">
        <v>0</v>
      </c>
      <c r="AH121" s="87">
        <v>0</v>
      </c>
      <c r="AI121" s="92" t="s">
        <v>74</v>
      </c>
      <c r="AJ121" s="88">
        <v>0</v>
      </c>
      <c r="AK121" s="92" t="s">
        <v>74</v>
      </c>
      <c r="AL121" s="92" t="s">
        <v>74</v>
      </c>
      <c r="AM121" s="93">
        <f t="shared" si="17"/>
        <v>0</v>
      </c>
      <c r="AN121" s="93">
        <f>+K121+AC121-AH121</f>
        <v>18000000</v>
      </c>
      <c r="AO121" s="88" t="s">
        <v>85</v>
      </c>
      <c r="AP121" s="87">
        <v>18000000</v>
      </c>
      <c r="AQ121" s="88" t="s">
        <v>203</v>
      </c>
      <c r="AR121" s="87">
        <v>0</v>
      </c>
      <c r="AS121" s="96" t="s">
        <v>74</v>
      </c>
      <c r="AT121" s="97">
        <v>0</v>
      </c>
      <c r="AU121" s="126">
        <f t="shared" si="18"/>
        <v>18000000</v>
      </c>
      <c r="AV121" s="99">
        <f t="shared" si="19"/>
        <v>0</v>
      </c>
      <c r="AW121" s="96" t="s">
        <v>74</v>
      </c>
      <c r="AX121" s="88" t="s">
        <v>86</v>
      </c>
      <c r="AY121" s="118" t="s">
        <v>414</v>
      </c>
      <c r="AZ121" s="85" t="s">
        <v>66</v>
      </c>
      <c r="BA121" s="85" t="s">
        <v>66</v>
      </c>
    </row>
    <row r="122" spans="2:53" x14ac:dyDescent="0.25">
      <c r="B122" s="85">
        <v>2024</v>
      </c>
      <c r="C122" s="85">
        <v>891780111</v>
      </c>
      <c r="D122" s="86" t="s">
        <v>64</v>
      </c>
      <c r="E122" s="87" t="s">
        <v>413</v>
      </c>
      <c r="F122" s="87" t="s">
        <v>412</v>
      </c>
      <c r="G122" s="341">
        <v>0</v>
      </c>
      <c r="H122" s="88" t="s">
        <v>72</v>
      </c>
      <c r="I122" s="86" t="s">
        <v>154</v>
      </c>
      <c r="J122" s="87" t="s">
        <v>411</v>
      </c>
      <c r="K122" s="87">
        <v>10500000</v>
      </c>
      <c r="L122" s="85" t="s">
        <v>67</v>
      </c>
      <c r="M122" s="87" t="s">
        <v>410</v>
      </c>
      <c r="N122" s="93">
        <v>1082902907</v>
      </c>
      <c r="O122" s="91">
        <v>824</v>
      </c>
      <c r="P122" s="345">
        <v>45385</v>
      </c>
      <c r="Q122" s="87">
        <v>46000000</v>
      </c>
      <c r="R122" s="345">
        <v>45392</v>
      </c>
      <c r="S122" s="87">
        <v>10500000</v>
      </c>
      <c r="T122" s="88" t="s">
        <v>203</v>
      </c>
      <c r="U122" s="93">
        <v>12564670</v>
      </c>
      <c r="V122" s="93" t="s">
        <v>339</v>
      </c>
      <c r="W122" s="345">
        <v>45391</v>
      </c>
      <c r="X122" s="345">
        <v>45392</v>
      </c>
      <c r="Y122" s="206" t="s">
        <v>74</v>
      </c>
      <c r="Z122" s="345">
        <v>45462</v>
      </c>
      <c r="AA122" s="93">
        <f t="shared" si="15"/>
        <v>70</v>
      </c>
      <c r="AB122" s="87">
        <v>0</v>
      </c>
      <c r="AC122" s="87">
        <v>0</v>
      </c>
      <c r="AD122" s="87">
        <v>0</v>
      </c>
      <c r="AE122" s="95" t="s">
        <v>74</v>
      </c>
      <c r="AF122" s="93">
        <f t="shared" si="16"/>
        <v>0</v>
      </c>
      <c r="AG122" s="87">
        <v>0</v>
      </c>
      <c r="AH122" s="87">
        <v>0</v>
      </c>
      <c r="AI122" s="92" t="s">
        <v>74</v>
      </c>
      <c r="AJ122" s="88">
        <v>0</v>
      </c>
      <c r="AK122" s="92" t="s">
        <v>74</v>
      </c>
      <c r="AL122" s="92" t="s">
        <v>74</v>
      </c>
      <c r="AM122" s="93">
        <f t="shared" si="17"/>
        <v>0</v>
      </c>
      <c r="AN122" s="93">
        <f>+K122+AC122-AH122</f>
        <v>10500000</v>
      </c>
      <c r="AO122" s="88" t="s">
        <v>85</v>
      </c>
      <c r="AP122" s="87">
        <v>10500000</v>
      </c>
      <c r="AQ122" s="88" t="s">
        <v>203</v>
      </c>
      <c r="AR122" s="87">
        <v>0</v>
      </c>
      <c r="AS122" s="96" t="s">
        <v>74</v>
      </c>
      <c r="AT122" s="97">
        <v>0</v>
      </c>
      <c r="AU122" s="126">
        <f t="shared" si="18"/>
        <v>10500000</v>
      </c>
      <c r="AV122" s="99">
        <f t="shared" si="19"/>
        <v>0</v>
      </c>
      <c r="AW122" s="96" t="s">
        <v>74</v>
      </c>
      <c r="AX122" s="88" t="s">
        <v>86</v>
      </c>
      <c r="AY122" s="124" t="s">
        <v>409</v>
      </c>
      <c r="AZ122" s="85" t="s">
        <v>66</v>
      </c>
      <c r="BA122" s="85" t="s">
        <v>66</v>
      </c>
    </row>
    <row r="123" spans="2:53" x14ac:dyDescent="0.25">
      <c r="B123" s="85">
        <v>2024</v>
      </c>
      <c r="C123" s="85">
        <v>891780111</v>
      </c>
      <c r="D123" s="86" t="s">
        <v>64</v>
      </c>
      <c r="E123" s="87" t="s">
        <v>408</v>
      </c>
      <c r="F123" s="87" t="s">
        <v>407</v>
      </c>
      <c r="G123" s="341" t="s">
        <v>406</v>
      </c>
      <c r="H123" s="88" t="s">
        <v>72</v>
      </c>
      <c r="I123" s="86" t="s">
        <v>154</v>
      </c>
      <c r="J123" s="87" t="s">
        <v>405</v>
      </c>
      <c r="K123" s="87">
        <v>10000000</v>
      </c>
      <c r="L123" s="85" t="s">
        <v>67</v>
      </c>
      <c r="M123" s="87" t="s">
        <v>404</v>
      </c>
      <c r="N123" s="93">
        <v>85470058</v>
      </c>
      <c r="O123" s="91">
        <v>824</v>
      </c>
      <c r="P123" s="345">
        <v>45385</v>
      </c>
      <c r="Q123" s="87">
        <v>46000000</v>
      </c>
      <c r="R123" s="345">
        <v>45392</v>
      </c>
      <c r="S123" s="87">
        <v>10000000</v>
      </c>
      <c r="T123" s="88" t="s">
        <v>203</v>
      </c>
      <c r="U123" s="93">
        <v>12564670</v>
      </c>
      <c r="V123" s="93" t="s">
        <v>339</v>
      </c>
      <c r="W123" s="345">
        <v>45391</v>
      </c>
      <c r="X123" s="345">
        <v>45392</v>
      </c>
      <c r="Y123" s="206" t="s">
        <v>74</v>
      </c>
      <c r="Z123" s="345">
        <v>45462</v>
      </c>
      <c r="AA123" s="93">
        <f t="shared" si="15"/>
        <v>70</v>
      </c>
      <c r="AB123" s="87">
        <v>0</v>
      </c>
      <c r="AC123" s="87">
        <v>0</v>
      </c>
      <c r="AD123" s="87">
        <v>0</v>
      </c>
      <c r="AE123" s="95" t="s">
        <v>74</v>
      </c>
      <c r="AF123" s="93">
        <f t="shared" si="16"/>
        <v>0</v>
      </c>
      <c r="AG123" s="87">
        <v>0</v>
      </c>
      <c r="AH123" s="87">
        <v>0</v>
      </c>
      <c r="AI123" s="92" t="s">
        <v>74</v>
      </c>
      <c r="AJ123" s="88">
        <v>0</v>
      </c>
      <c r="AK123" s="92" t="s">
        <v>74</v>
      </c>
      <c r="AL123" s="92" t="s">
        <v>74</v>
      </c>
      <c r="AM123" s="93">
        <f t="shared" si="17"/>
        <v>0</v>
      </c>
      <c r="AN123" s="93">
        <f>+K123+AC123-AH123</f>
        <v>10000000</v>
      </c>
      <c r="AO123" s="88" t="s">
        <v>85</v>
      </c>
      <c r="AP123" s="87">
        <v>10000000</v>
      </c>
      <c r="AQ123" s="88" t="s">
        <v>203</v>
      </c>
      <c r="AR123" s="87">
        <v>0</v>
      </c>
      <c r="AS123" s="96" t="s">
        <v>74</v>
      </c>
      <c r="AT123" s="97">
        <v>0</v>
      </c>
      <c r="AU123" s="126">
        <f t="shared" si="18"/>
        <v>10000000</v>
      </c>
      <c r="AV123" s="99">
        <f t="shared" si="19"/>
        <v>0</v>
      </c>
      <c r="AW123" s="96" t="s">
        <v>74</v>
      </c>
      <c r="AX123" s="88" t="s">
        <v>86</v>
      </c>
      <c r="AY123" s="124" t="s">
        <v>403</v>
      </c>
      <c r="AZ123" s="85" t="s">
        <v>66</v>
      </c>
      <c r="BA123" s="85" t="s">
        <v>66</v>
      </c>
    </row>
    <row r="124" spans="2:53" x14ac:dyDescent="0.25">
      <c r="B124" s="85">
        <v>2024</v>
      </c>
      <c r="C124" s="85">
        <v>891780111</v>
      </c>
      <c r="D124" s="86" t="s">
        <v>64</v>
      </c>
      <c r="E124" s="87" t="s">
        <v>402</v>
      </c>
      <c r="F124" s="87" t="s">
        <v>401</v>
      </c>
      <c r="G124" s="341">
        <v>0</v>
      </c>
      <c r="H124" s="88" t="s">
        <v>72</v>
      </c>
      <c r="I124" s="86" t="s">
        <v>65</v>
      </c>
      <c r="J124" s="87" t="s">
        <v>400</v>
      </c>
      <c r="K124" s="87">
        <v>7500000</v>
      </c>
      <c r="L124" s="85" t="s">
        <v>67</v>
      </c>
      <c r="M124" s="87" t="s">
        <v>399</v>
      </c>
      <c r="N124" s="93">
        <v>1007834086</v>
      </c>
      <c r="O124" s="91">
        <v>760</v>
      </c>
      <c r="P124" s="345">
        <v>45371</v>
      </c>
      <c r="Q124" s="87">
        <v>20000000</v>
      </c>
      <c r="R124" s="345">
        <v>45392</v>
      </c>
      <c r="S124" s="87">
        <v>7500000</v>
      </c>
      <c r="T124" s="88" t="s">
        <v>203</v>
      </c>
      <c r="U124" s="93">
        <v>85155333</v>
      </c>
      <c r="V124" s="93" t="s">
        <v>345</v>
      </c>
      <c r="W124" s="345">
        <v>45391</v>
      </c>
      <c r="X124" s="345">
        <v>45392</v>
      </c>
      <c r="Y124" s="206" t="s">
        <v>74</v>
      </c>
      <c r="Z124" s="345">
        <v>45473</v>
      </c>
      <c r="AA124" s="93">
        <f t="shared" si="15"/>
        <v>81</v>
      </c>
      <c r="AB124" s="87">
        <v>0</v>
      </c>
      <c r="AC124" s="87">
        <v>0</v>
      </c>
      <c r="AD124" s="87">
        <v>0</v>
      </c>
      <c r="AE124" s="95" t="s">
        <v>74</v>
      </c>
      <c r="AF124" s="93">
        <f t="shared" si="16"/>
        <v>0</v>
      </c>
      <c r="AG124" s="87">
        <v>0</v>
      </c>
      <c r="AH124" s="87">
        <v>0</v>
      </c>
      <c r="AI124" s="92" t="s">
        <v>74</v>
      </c>
      <c r="AJ124" s="88">
        <v>0</v>
      </c>
      <c r="AK124" s="92" t="s">
        <v>74</v>
      </c>
      <c r="AL124" s="92" t="s">
        <v>74</v>
      </c>
      <c r="AM124" s="93">
        <f t="shared" si="17"/>
        <v>0</v>
      </c>
      <c r="AN124" s="93">
        <f>+K124+AC124-AH124</f>
        <v>7500000</v>
      </c>
      <c r="AO124" s="88" t="s">
        <v>66</v>
      </c>
      <c r="AP124" s="87">
        <v>7500000</v>
      </c>
      <c r="AQ124" s="88" t="s">
        <v>203</v>
      </c>
      <c r="AR124" s="87">
        <v>0</v>
      </c>
      <c r="AS124" s="96" t="s">
        <v>74</v>
      </c>
      <c r="AT124" s="97">
        <v>0</v>
      </c>
      <c r="AU124" s="126">
        <f t="shared" si="18"/>
        <v>7500000</v>
      </c>
      <c r="AV124" s="99">
        <f t="shared" si="19"/>
        <v>0</v>
      </c>
      <c r="AW124" s="96" t="s">
        <v>74</v>
      </c>
      <c r="AX124" s="88" t="s">
        <v>86</v>
      </c>
      <c r="AY124" s="124" t="s">
        <v>398</v>
      </c>
      <c r="AZ124" s="85" t="s">
        <v>66</v>
      </c>
      <c r="BA124" s="85" t="s">
        <v>66</v>
      </c>
    </row>
    <row r="125" spans="2:53" x14ac:dyDescent="0.25">
      <c r="B125" s="85">
        <v>2024</v>
      </c>
      <c r="C125" s="85">
        <v>891780111</v>
      </c>
      <c r="D125" s="86" t="s">
        <v>64</v>
      </c>
      <c r="E125" s="87" t="s">
        <v>397</v>
      </c>
      <c r="F125" s="87" t="s">
        <v>396</v>
      </c>
      <c r="G125" s="341">
        <v>0</v>
      </c>
      <c r="H125" s="88" t="s">
        <v>72</v>
      </c>
      <c r="I125" s="86" t="s">
        <v>65</v>
      </c>
      <c r="J125" s="87" t="s">
        <v>395</v>
      </c>
      <c r="K125" s="87">
        <v>11100000</v>
      </c>
      <c r="L125" s="85" t="s">
        <v>67</v>
      </c>
      <c r="M125" s="87" t="s">
        <v>394</v>
      </c>
      <c r="N125" s="93">
        <v>1083016785</v>
      </c>
      <c r="O125" s="91">
        <v>760</v>
      </c>
      <c r="P125" s="345">
        <v>45371</v>
      </c>
      <c r="Q125" s="87">
        <v>20000000</v>
      </c>
      <c r="R125" s="345">
        <v>45392</v>
      </c>
      <c r="S125" s="87">
        <v>11100000</v>
      </c>
      <c r="T125" s="88" t="s">
        <v>203</v>
      </c>
      <c r="U125" s="93">
        <v>85155333</v>
      </c>
      <c r="V125" s="93" t="s">
        <v>345</v>
      </c>
      <c r="W125" s="345">
        <v>45391</v>
      </c>
      <c r="X125" s="345">
        <v>45392</v>
      </c>
      <c r="Y125" s="206" t="s">
        <v>74</v>
      </c>
      <c r="Z125" s="345">
        <v>45473</v>
      </c>
      <c r="AA125" s="93">
        <f t="shared" si="15"/>
        <v>81</v>
      </c>
      <c r="AB125" s="87">
        <v>0</v>
      </c>
      <c r="AC125" s="87">
        <v>0</v>
      </c>
      <c r="AD125" s="87">
        <v>0</v>
      </c>
      <c r="AE125" s="95" t="s">
        <v>74</v>
      </c>
      <c r="AF125" s="93">
        <f t="shared" si="16"/>
        <v>0</v>
      </c>
      <c r="AG125" s="87">
        <v>0</v>
      </c>
      <c r="AH125" s="87">
        <v>0</v>
      </c>
      <c r="AI125" s="92" t="s">
        <v>74</v>
      </c>
      <c r="AJ125" s="88">
        <v>0</v>
      </c>
      <c r="AK125" s="92" t="s">
        <v>74</v>
      </c>
      <c r="AL125" s="92" t="s">
        <v>74</v>
      </c>
      <c r="AM125" s="93">
        <f t="shared" si="17"/>
        <v>0</v>
      </c>
      <c r="AN125" s="93">
        <f>+K125+AC125-AH125</f>
        <v>11100000</v>
      </c>
      <c r="AO125" s="88" t="s">
        <v>66</v>
      </c>
      <c r="AP125" s="87">
        <v>11100000</v>
      </c>
      <c r="AQ125" s="88" t="s">
        <v>203</v>
      </c>
      <c r="AR125" s="87">
        <v>0</v>
      </c>
      <c r="AS125" s="96" t="s">
        <v>74</v>
      </c>
      <c r="AT125" s="97">
        <v>0</v>
      </c>
      <c r="AU125" s="126">
        <f t="shared" si="18"/>
        <v>11100000</v>
      </c>
      <c r="AV125" s="99">
        <f t="shared" si="19"/>
        <v>0</v>
      </c>
      <c r="AW125" s="96" t="s">
        <v>74</v>
      </c>
      <c r="AX125" s="88" t="s">
        <v>86</v>
      </c>
      <c r="AY125" s="124" t="s">
        <v>393</v>
      </c>
      <c r="AZ125" s="85" t="s">
        <v>66</v>
      </c>
      <c r="BA125" s="85" t="s">
        <v>66</v>
      </c>
    </row>
    <row r="126" spans="2:53" x14ac:dyDescent="0.25">
      <c r="B126" s="85">
        <v>2024</v>
      </c>
      <c r="C126" s="85">
        <v>891780111</v>
      </c>
      <c r="D126" s="86" t="s">
        <v>64</v>
      </c>
      <c r="E126" s="87" t="s">
        <v>392</v>
      </c>
      <c r="F126" s="87" t="s">
        <v>391</v>
      </c>
      <c r="G126" s="341">
        <v>0</v>
      </c>
      <c r="H126" s="88" t="s">
        <v>72</v>
      </c>
      <c r="I126" s="86" t="s">
        <v>154</v>
      </c>
      <c r="J126" s="87" t="s">
        <v>390</v>
      </c>
      <c r="K126" s="87">
        <v>4320000</v>
      </c>
      <c r="L126" s="85" t="s">
        <v>67</v>
      </c>
      <c r="M126" s="87" t="s">
        <v>389</v>
      </c>
      <c r="N126" s="93">
        <v>57461699</v>
      </c>
      <c r="O126" s="91">
        <v>216</v>
      </c>
      <c r="P126" s="345">
        <v>45322</v>
      </c>
      <c r="Q126" s="87">
        <v>67200000</v>
      </c>
      <c r="R126" s="345">
        <v>45392</v>
      </c>
      <c r="S126" s="87">
        <v>4320000</v>
      </c>
      <c r="T126" s="88" t="s">
        <v>203</v>
      </c>
      <c r="U126" s="93">
        <v>16078654</v>
      </c>
      <c r="V126" s="93" t="s">
        <v>300</v>
      </c>
      <c r="W126" s="345">
        <v>45391</v>
      </c>
      <c r="X126" s="345">
        <v>45399</v>
      </c>
      <c r="Y126" s="206" t="s">
        <v>74</v>
      </c>
      <c r="Z126" s="345">
        <v>45448</v>
      </c>
      <c r="AA126" s="93">
        <f t="shared" si="15"/>
        <v>49</v>
      </c>
      <c r="AB126" s="87">
        <v>0</v>
      </c>
      <c r="AC126" s="87">
        <v>0</v>
      </c>
      <c r="AD126" s="87">
        <v>0</v>
      </c>
      <c r="AE126" s="95" t="s">
        <v>74</v>
      </c>
      <c r="AF126" s="93">
        <f t="shared" si="16"/>
        <v>0</v>
      </c>
      <c r="AG126" s="87">
        <v>0</v>
      </c>
      <c r="AH126" s="87">
        <v>0</v>
      </c>
      <c r="AI126" s="92" t="s">
        <v>74</v>
      </c>
      <c r="AJ126" s="88">
        <v>0</v>
      </c>
      <c r="AK126" s="92" t="s">
        <v>74</v>
      </c>
      <c r="AL126" s="92" t="s">
        <v>74</v>
      </c>
      <c r="AM126" s="93">
        <f t="shared" si="17"/>
        <v>0</v>
      </c>
      <c r="AN126" s="93">
        <f>+K126+AC126-AH126</f>
        <v>4320000</v>
      </c>
      <c r="AO126" s="88" t="s">
        <v>85</v>
      </c>
      <c r="AP126" s="87">
        <v>4320000</v>
      </c>
      <c r="AQ126" s="88" t="s">
        <v>203</v>
      </c>
      <c r="AR126" s="87">
        <v>0</v>
      </c>
      <c r="AS126" s="96" t="s">
        <v>74</v>
      </c>
      <c r="AT126" s="97">
        <v>0</v>
      </c>
      <c r="AU126" s="126">
        <f t="shared" si="18"/>
        <v>4320000</v>
      </c>
      <c r="AV126" s="99">
        <f t="shared" si="19"/>
        <v>0</v>
      </c>
      <c r="AW126" s="96" t="s">
        <v>74</v>
      </c>
      <c r="AX126" s="88" t="s">
        <v>86</v>
      </c>
      <c r="AY126" s="124" t="s">
        <v>388</v>
      </c>
      <c r="AZ126" s="85" t="s">
        <v>66</v>
      </c>
      <c r="BA126" s="85" t="s">
        <v>66</v>
      </c>
    </row>
    <row r="127" spans="2:53" x14ac:dyDescent="0.25">
      <c r="B127" s="85">
        <v>2024</v>
      </c>
      <c r="C127" s="85">
        <v>891780111</v>
      </c>
      <c r="D127" s="86" t="s">
        <v>64</v>
      </c>
      <c r="E127" s="87" t="s">
        <v>387</v>
      </c>
      <c r="F127" s="87" t="s">
        <v>386</v>
      </c>
      <c r="G127" s="341">
        <v>0</v>
      </c>
      <c r="H127" s="88" t="s">
        <v>72</v>
      </c>
      <c r="I127" s="86" t="s">
        <v>154</v>
      </c>
      <c r="J127" s="87" t="s">
        <v>385</v>
      </c>
      <c r="K127" s="87">
        <v>78000000</v>
      </c>
      <c r="L127" s="85" t="s">
        <v>67</v>
      </c>
      <c r="M127" s="87" t="s">
        <v>384</v>
      </c>
      <c r="N127" s="93">
        <v>7143229</v>
      </c>
      <c r="O127" s="91">
        <v>696</v>
      </c>
      <c r="P127" s="345">
        <v>45365</v>
      </c>
      <c r="Q127" s="87">
        <v>78000000</v>
      </c>
      <c r="R127" s="345">
        <v>45392</v>
      </c>
      <c r="S127" s="87">
        <v>78000000</v>
      </c>
      <c r="T127" s="88" t="s">
        <v>203</v>
      </c>
      <c r="U127" s="93">
        <v>72005158</v>
      </c>
      <c r="V127" s="93" t="s">
        <v>383</v>
      </c>
      <c r="W127" s="345">
        <v>45392</v>
      </c>
      <c r="X127" s="345">
        <v>45392</v>
      </c>
      <c r="Y127" s="206" t="s">
        <v>74</v>
      </c>
      <c r="Z127" s="345">
        <v>45435</v>
      </c>
      <c r="AA127" s="93">
        <f t="shared" si="15"/>
        <v>43</v>
      </c>
      <c r="AB127" s="87">
        <v>0</v>
      </c>
      <c r="AC127" s="87">
        <v>0</v>
      </c>
      <c r="AD127" s="87">
        <v>0</v>
      </c>
      <c r="AE127" s="95" t="s">
        <v>74</v>
      </c>
      <c r="AF127" s="93">
        <f t="shared" si="16"/>
        <v>0</v>
      </c>
      <c r="AG127" s="87">
        <v>0</v>
      </c>
      <c r="AH127" s="87">
        <v>0</v>
      </c>
      <c r="AI127" s="92" t="s">
        <v>74</v>
      </c>
      <c r="AJ127" s="88">
        <v>0</v>
      </c>
      <c r="AK127" s="92" t="s">
        <v>74</v>
      </c>
      <c r="AL127" s="92" t="s">
        <v>74</v>
      </c>
      <c r="AM127" s="93">
        <f t="shared" si="17"/>
        <v>0</v>
      </c>
      <c r="AN127" s="93">
        <f>+K127+AC127-AH127</f>
        <v>78000000</v>
      </c>
      <c r="AO127" s="88" t="s">
        <v>85</v>
      </c>
      <c r="AP127" s="87">
        <v>78000000</v>
      </c>
      <c r="AQ127" s="88" t="s">
        <v>203</v>
      </c>
      <c r="AR127" s="87">
        <v>0</v>
      </c>
      <c r="AS127" s="96" t="s">
        <v>74</v>
      </c>
      <c r="AT127" s="97">
        <v>0</v>
      </c>
      <c r="AU127" s="126">
        <f t="shared" si="18"/>
        <v>78000000</v>
      </c>
      <c r="AV127" s="99">
        <f t="shared" si="19"/>
        <v>0</v>
      </c>
      <c r="AW127" s="96" t="s">
        <v>74</v>
      </c>
      <c r="AX127" s="88" t="s">
        <v>86</v>
      </c>
      <c r="AY127" s="124" t="s">
        <v>382</v>
      </c>
      <c r="AZ127" s="85" t="s">
        <v>66</v>
      </c>
      <c r="BA127" s="85" t="s">
        <v>66</v>
      </c>
    </row>
    <row r="128" spans="2:53" x14ac:dyDescent="0.25">
      <c r="B128" s="85">
        <v>2024</v>
      </c>
      <c r="C128" s="85">
        <v>891780111</v>
      </c>
      <c r="D128" s="86" t="s">
        <v>64</v>
      </c>
      <c r="E128" s="87" t="s">
        <v>381</v>
      </c>
      <c r="F128" s="87" t="s">
        <v>361</v>
      </c>
      <c r="G128" s="341">
        <v>0</v>
      </c>
      <c r="H128" s="88" t="s">
        <v>72</v>
      </c>
      <c r="I128" s="86" t="s">
        <v>154</v>
      </c>
      <c r="J128" s="87" t="s">
        <v>380</v>
      </c>
      <c r="K128" s="87">
        <v>4000000</v>
      </c>
      <c r="L128" s="85" t="s">
        <v>67</v>
      </c>
      <c r="M128" s="93" t="s">
        <v>379</v>
      </c>
      <c r="N128" s="93">
        <v>1010067947</v>
      </c>
      <c r="O128" s="91">
        <v>693</v>
      </c>
      <c r="P128" s="345">
        <v>45365</v>
      </c>
      <c r="Q128" s="87">
        <v>4000000</v>
      </c>
      <c r="R128" s="345">
        <v>45393</v>
      </c>
      <c r="S128" s="87">
        <v>4000000</v>
      </c>
      <c r="T128" s="88" t="s">
        <v>203</v>
      </c>
      <c r="U128" s="93">
        <v>1082939683</v>
      </c>
      <c r="V128" s="93" t="s">
        <v>266</v>
      </c>
      <c r="W128" s="345">
        <v>45393</v>
      </c>
      <c r="X128" s="345">
        <v>45393</v>
      </c>
      <c r="Y128" s="206" t="s">
        <v>74</v>
      </c>
      <c r="Z128" s="345">
        <v>45398</v>
      </c>
      <c r="AA128" s="93">
        <f t="shared" si="15"/>
        <v>5</v>
      </c>
      <c r="AB128" s="87">
        <v>0</v>
      </c>
      <c r="AC128" s="87">
        <v>0</v>
      </c>
      <c r="AD128" s="87">
        <v>0</v>
      </c>
      <c r="AE128" s="95" t="s">
        <v>74</v>
      </c>
      <c r="AF128" s="93">
        <f t="shared" si="16"/>
        <v>0</v>
      </c>
      <c r="AG128" s="87">
        <v>0</v>
      </c>
      <c r="AH128" s="87">
        <v>0</v>
      </c>
      <c r="AI128" s="92" t="s">
        <v>74</v>
      </c>
      <c r="AJ128" s="88">
        <v>0</v>
      </c>
      <c r="AK128" s="92" t="s">
        <v>74</v>
      </c>
      <c r="AL128" s="92" t="s">
        <v>74</v>
      </c>
      <c r="AM128" s="93">
        <f t="shared" si="17"/>
        <v>0</v>
      </c>
      <c r="AN128" s="93">
        <f>+K128+AC128-AH128</f>
        <v>4000000</v>
      </c>
      <c r="AO128" s="88" t="s">
        <v>85</v>
      </c>
      <c r="AP128" s="87">
        <v>4000000</v>
      </c>
      <c r="AQ128" s="88" t="s">
        <v>203</v>
      </c>
      <c r="AR128" s="87">
        <v>0</v>
      </c>
      <c r="AS128" s="96" t="s">
        <v>74</v>
      </c>
      <c r="AT128" s="97">
        <v>0</v>
      </c>
      <c r="AU128" s="126">
        <f t="shared" si="18"/>
        <v>4000000</v>
      </c>
      <c r="AV128" s="99">
        <f t="shared" si="19"/>
        <v>0</v>
      </c>
      <c r="AW128" s="96" t="s">
        <v>74</v>
      </c>
      <c r="AX128" s="88" t="s">
        <v>86</v>
      </c>
      <c r="AY128" s="124" t="s">
        <v>378</v>
      </c>
      <c r="AZ128" s="85" t="s">
        <v>66</v>
      </c>
      <c r="BA128" s="85" t="s">
        <v>66</v>
      </c>
    </row>
    <row r="129" spans="2:53" x14ac:dyDescent="0.25">
      <c r="B129" s="85">
        <v>2024</v>
      </c>
      <c r="C129" s="85">
        <v>891780111</v>
      </c>
      <c r="D129" s="86" t="s">
        <v>64</v>
      </c>
      <c r="E129" s="87" t="s">
        <v>377</v>
      </c>
      <c r="F129" s="87" t="s">
        <v>376</v>
      </c>
      <c r="G129" s="341">
        <v>0</v>
      </c>
      <c r="H129" s="88" t="s">
        <v>72</v>
      </c>
      <c r="I129" s="86" t="s">
        <v>154</v>
      </c>
      <c r="J129" s="87" t="s">
        <v>375</v>
      </c>
      <c r="K129" s="87">
        <v>12000000</v>
      </c>
      <c r="L129" s="85" t="s">
        <v>67</v>
      </c>
      <c r="M129" s="87" t="s">
        <v>374</v>
      </c>
      <c r="N129" s="93">
        <v>1123407292</v>
      </c>
      <c r="O129" s="91">
        <v>640</v>
      </c>
      <c r="P129" s="345">
        <v>45362</v>
      </c>
      <c r="Q129" s="87">
        <v>77600000</v>
      </c>
      <c r="R129" s="345">
        <v>45398</v>
      </c>
      <c r="S129" s="87">
        <v>12000000</v>
      </c>
      <c r="T129" s="88" t="s">
        <v>203</v>
      </c>
      <c r="U129" s="93">
        <v>85155333</v>
      </c>
      <c r="V129" s="93" t="s">
        <v>345</v>
      </c>
      <c r="W129" s="345">
        <v>45394</v>
      </c>
      <c r="X129" s="345">
        <v>45398</v>
      </c>
      <c r="Y129" s="206" t="s">
        <v>74</v>
      </c>
      <c r="Z129" s="345">
        <v>45489</v>
      </c>
      <c r="AA129" s="93">
        <f t="shared" si="15"/>
        <v>91</v>
      </c>
      <c r="AB129" s="87">
        <v>0</v>
      </c>
      <c r="AC129" s="87">
        <v>0</v>
      </c>
      <c r="AD129" s="87">
        <v>0</v>
      </c>
      <c r="AE129" s="95" t="s">
        <v>74</v>
      </c>
      <c r="AF129" s="93">
        <f t="shared" si="16"/>
        <v>0</v>
      </c>
      <c r="AG129" s="87">
        <v>0</v>
      </c>
      <c r="AH129" s="87">
        <v>0</v>
      </c>
      <c r="AI129" s="92" t="s">
        <v>74</v>
      </c>
      <c r="AJ129" s="88">
        <v>0</v>
      </c>
      <c r="AK129" s="92" t="s">
        <v>74</v>
      </c>
      <c r="AL129" s="92" t="s">
        <v>74</v>
      </c>
      <c r="AM129" s="93">
        <f t="shared" si="17"/>
        <v>0</v>
      </c>
      <c r="AN129" s="93">
        <f>+K129+AC129-AH129</f>
        <v>12000000</v>
      </c>
      <c r="AO129" s="88" t="s">
        <v>85</v>
      </c>
      <c r="AP129" s="87">
        <v>12000000</v>
      </c>
      <c r="AQ129" s="88" t="s">
        <v>203</v>
      </c>
      <c r="AR129" s="87">
        <v>0</v>
      </c>
      <c r="AS129" s="96" t="s">
        <v>74</v>
      </c>
      <c r="AT129" s="97">
        <v>0</v>
      </c>
      <c r="AU129" s="126">
        <f t="shared" si="18"/>
        <v>12000000</v>
      </c>
      <c r="AV129" s="99">
        <f t="shared" si="19"/>
        <v>0</v>
      </c>
      <c r="AW129" s="96" t="s">
        <v>74</v>
      </c>
      <c r="AX129" s="88" t="s">
        <v>86</v>
      </c>
      <c r="AY129" s="124" t="s">
        <v>373</v>
      </c>
      <c r="AZ129" s="85" t="s">
        <v>66</v>
      </c>
      <c r="BA129" s="85" t="s">
        <v>66</v>
      </c>
    </row>
    <row r="130" spans="2:53" x14ac:dyDescent="0.25">
      <c r="B130" s="85">
        <v>2024</v>
      </c>
      <c r="C130" s="85">
        <v>891780111</v>
      </c>
      <c r="D130" s="86" t="s">
        <v>64</v>
      </c>
      <c r="E130" s="87" t="s">
        <v>372</v>
      </c>
      <c r="F130" s="87" t="s">
        <v>371</v>
      </c>
      <c r="G130" s="341">
        <v>0</v>
      </c>
      <c r="H130" s="88" t="s">
        <v>72</v>
      </c>
      <c r="I130" s="86" t="s">
        <v>154</v>
      </c>
      <c r="J130" s="87" t="s">
        <v>370</v>
      </c>
      <c r="K130" s="87">
        <v>10500000</v>
      </c>
      <c r="L130" s="85" t="s">
        <v>67</v>
      </c>
      <c r="M130" s="87" t="s">
        <v>369</v>
      </c>
      <c r="N130" s="93">
        <v>1001911525</v>
      </c>
      <c r="O130" s="91">
        <v>824</v>
      </c>
      <c r="P130" s="345">
        <v>45385</v>
      </c>
      <c r="Q130" s="87">
        <v>46000000</v>
      </c>
      <c r="R130" s="345">
        <v>45398</v>
      </c>
      <c r="S130" s="87">
        <v>10500000</v>
      </c>
      <c r="T130" s="88" t="s">
        <v>203</v>
      </c>
      <c r="U130" s="93">
        <v>12564670</v>
      </c>
      <c r="V130" s="93" t="s">
        <v>339</v>
      </c>
      <c r="W130" s="345">
        <v>45394</v>
      </c>
      <c r="X130" s="345">
        <v>45398</v>
      </c>
      <c r="Y130" s="206" t="s">
        <v>74</v>
      </c>
      <c r="Z130" s="345">
        <v>45462</v>
      </c>
      <c r="AA130" s="93">
        <f t="shared" si="15"/>
        <v>64</v>
      </c>
      <c r="AB130" s="87">
        <v>0</v>
      </c>
      <c r="AC130" s="87">
        <v>0</v>
      </c>
      <c r="AD130" s="87">
        <v>0</v>
      </c>
      <c r="AE130" s="95" t="s">
        <v>74</v>
      </c>
      <c r="AF130" s="93">
        <f t="shared" si="16"/>
        <v>0</v>
      </c>
      <c r="AG130" s="87">
        <v>0</v>
      </c>
      <c r="AH130" s="87">
        <v>0</v>
      </c>
      <c r="AI130" s="92" t="s">
        <v>74</v>
      </c>
      <c r="AJ130" s="88">
        <v>0</v>
      </c>
      <c r="AK130" s="92" t="s">
        <v>74</v>
      </c>
      <c r="AL130" s="92" t="s">
        <v>74</v>
      </c>
      <c r="AM130" s="93">
        <f t="shared" si="17"/>
        <v>0</v>
      </c>
      <c r="AN130" s="93">
        <f>+K130+AC130-AH130</f>
        <v>10500000</v>
      </c>
      <c r="AO130" s="88" t="s">
        <v>85</v>
      </c>
      <c r="AP130" s="87">
        <v>10500000</v>
      </c>
      <c r="AQ130" s="88" t="s">
        <v>203</v>
      </c>
      <c r="AR130" s="87">
        <v>0</v>
      </c>
      <c r="AS130" s="96" t="s">
        <v>74</v>
      </c>
      <c r="AT130" s="97">
        <v>0</v>
      </c>
      <c r="AU130" s="126">
        <f t="shared" si="18"/>
        <v>10500000</v>
      </c>
      <c r="AV130" s="99">
        <f t="shared" si="19"/>
        <v>0</v>
      </c>
      <c r="AW130" s="96" t="s">
        <v>74</v>
      </c>
      <c r="AX130" s="88" t="s">
        <v>86</v>
      </c>
      <c r="AY130" s="124" t="s">
        <v>368</v>
      </c>
      <c r="AZ130" s="85" t="s">
        <v>66</v>
      </c>
      <c r="BA130" s="85" t="s">
        <v>66</v>
      </c>
    </row>
    <row r="131" spans="2:53" x14ac:dyDescent="0.25">
      <c r="B131" s="85">
        <v>2024</v>
      </c>
      <c r="C131" s="85">
        <v>891780111</v>
      </c>
      <c r="D131" s="86" t="s">
        <v>64</v>
      </c>
      <c r="E131" s="87" t="s">
        <v>367</v>
      </c>
      <c r="F131" s="87" t="s">
        <v>366</v>
      </c>
      <c r="G131" s="341">
        <v>0</v>
      </c>
      <c r="H131" s="88" t="s">
        <v>72</v>
      </c>
      <c r="I131" s="86" t="s">
        <v>154</v>
      </c>
      <c r="J131" s="87" t="s">
        <v>365</v>
      </c>
      <c r="K131" s="87">
        <v>1440000</v>
      </c>
      <c r="L131" s="85" t="s">
        <v>67</v>
      </c>
      <c r="M131" s="87" t="s">
        <v>364</v>
      </c>
      <c r="N131" s="93">
        <v>40941511</v>
      </c>
      <c r="O131" s="91">
        <v>216</v>
      </c>
      <c r="P131" s="345">
        <v>45322</v>
      </c>
      <c r="Q131" s="87">
        <v>67200000</v>
      </c>
      <c r="R131" s="345">
        <v>45398</v>
      </c>
      <c r="S131" s="87">
        <v>1440000</v>
      </c>
      <c r="T131" s="88" t="s">
        <v>203</v>
      </c>
      <c r="U131" s="93">
        <v>16078654</v>
      </c>
      <c r="V131" s="93" t="s">
        <v>300</v>
      </c>
      <c r="W131" s="345">
        <v>45394</v>
      </c>
      <c r="X131" s="345">
        <v>45398</v>
      </c>
      <c r="Y131" s="206" t="s">
        <v>74</v>
      </c>
      <c r="Z131" s="345">
        <v>45406</v>
      </c>
      <c r="AA131" s="93">
        <f t="shared" si="15"/>
        <v>8</v>
      </c>
      <c r="AB131" s="87">
        <v>0</v>
      </c>
      <c r="AC131" s="87">
        <v>0</v>
      </c>
      <c r="AD131" s="87">
        <v>0</v>
      </c>
      <c r="AE131" s="95" t="s">
        <v>74</v>
      </c>
      <c r="AF131" s="93">
        <f t="shared" si="16"/>
        <v>0</v>
      </c>
      <c r="AG131" s="87">
        <v>0</v>
      </c>
      <c r="AH131" s="87">
        <v>0</v>
      </c>
      <c r="AI131" s="92" t="s">
        <v>74</v>
      </c>
      <c r="AJ131" s="88">
        <v>0</v>
      </c>
      <c r="AK131" s="92" t="s">
        <v>74</v>
      </c>
      <c r="AL131" s="92" t="s">
        <v>74</v>
      </c>
      <c r="AM131" s="93">
        <f t="shared" si="17"/>
        <v>0</v>
      </c>
      <c r="AN131" s="93">
        <f>+K131+AC131-AH131</f>
        <v>1440000</v>
      </c>
      <c r="AO131" s="88" t="s">
        <v>85</v>
      </c>
      <c r="AP131" s="87">
        <v>1440000</v>
      </c>
      <c r="AQ131" s="88" t="s">
        <v>203</v>
      </c>
      <c r="AR131" s="87">
        <v>0</v>
      </c>
      <c r="AS131" s="96" t="s">
        <v>74</v>
      </c>
      <c r="AT131" s="97">
        <v>0</v>
      </c>
      <c r="AU131" s="126">
        <f t="shared" si="18"/>
        <v>1440000</v>
      </c>
      <c r="AV131" s="99">
        <f t="shared" si="19"/>
        <v>0</v>
      </c>
      <c r="AW131" s="96" t="s">
        <v>74</v>
      </c>
      <c r="AX131" s="88" t="s">
        <v>86</v>
      </c>
      <c r="AY131" s="124" t="s">
        <v>363</v>
      </c>
      <c r="AZ131" s="85" t="s">
        <v>66</v>
      </c>
      <c r="BA131" s="85" t="s">
        <v>66</v>
      </c>
    </row>
    <row r="132" spans="2:53" x14ac:dyDescent="0.25">
      <c r="B132" s="85">
        <v>2024</v>
      </c>
      <c r="C132" s="85">
        <v>891780111</v>
      </c>
      <c r="D132" s="86" t="s">
        <v>64</v>
      </c>
      <c r="E132" s="87" t="s">
        <v>362</v>
      </c>
      <c r="F132" s="87" t="s">
        <v>361</v>
      </c>
      <c r="G132" s="341">
        <v>2019000100064</v>
      </c>
      <c r="H132" s="88" t="s">
        <v>72</v>
      </c>
      <c r="I132" s="86" t="s">
        <v>154</v>
      </c>
      <c r="J132" s="87" t="s">
        <v>360</v>
      </c>
      <c r="K132" s="87">
        <v>7000000</v>
      </c>
      <c r="L132" s="85" t="s">
        <v>67</v>
      </c>
      <c r="M132" s="87" t="s">
        <v>359</v>
      </c>
      <c r="N132" s="93">
        <v>10144321</v>
      </c>
      <c r="O132" s="91" t="s">
        <v>358</v>
      </c>
      <c r="P132" s="345">
        <v>45363</v>
      </c>
      <c r="Q132" s="87">
        <v>24613832</v>
      </c>
      <c r="R132" s="345">
        <v>45394</v>
      </c>
      <c r="S132" s="87">
        <v>7000000</v>
      </c>
      <c r="T132" s="88" t="s">
        <v>203</v>
      </c>
      <c r="U132" s="91">
        <v>7629414</v>
      </c>
      <c r="V132" s="93" t="s">
        <v>278</v>
      </c>
      <c r="W132" s="345">
        <v>45394</v>
      </c>
      <c r="X132" s="345">
        <v>45394</v>
      </c>
      <c r="Y132" s="206" t="s">
        <v>74</v>
      </c>
      <c r="Z132" s="345">
        <v>45443</v>
      </c>
      <c r="AA132" s="93">
        <f t="shared" si="15"/>
        <v>49</v>
      </c>
      <c r="AB132" s="87">
        <v>0</v>
      </c>
      <c r="AC132" s="87">
        <v>0</v>
      </c>
      <c r="AD132" s="87">
        <v>0</v>
      </c>
      <c r="AE132" s="95" t="s">
        <v>74</v>
      </c>
      <c r="AF132" s="93">
        <f t="shared" si="16"/>
        <v>0</v>
      </c>
      <c r="AG132" s="87">
        <v>0</v>
      </c>
      <c r="AH132" s="87">
        <v>0</v>
      </c>
      <c r="AI132" s="92" t="s">
        <v>74</v>
      </c>
      <c r="AJ132" s="88">
        <v>0</v>
      </c>
      <c r="AK132" s="92" t="s">
        <v>74</v>
      </c>
      <c r="AL132" s="92" t="s">
        <v>74</v>
      </c>
      <c r="AM132" s="93">
        <f t="shared" si="17"/>
        <v>0</v>
      </c>
      <c r="AN132" s="93">
        <f>+K132+AC132-AH132</f>
        <v>7000000</v>
      </c>
      <c r="AO132" s="88" t="s">
        <v>85</v>
      </c>
      <c r="AP132" s="87">
        <v>7000000</v>
      </c>
      <c r="AQ132" s="88" t="s">
        <v>203</v>
      </c>
      <c r="AR132" s="87">
        <v>0</v>
      </c>
      <c r="AS132" s="96" t="s">
        <v>74</v>
      </c>
      <c r="AT132" s="97">
        <v>0</v>
      </c>
      <c r="AU132" s="126">
        <f t="shared" si="18"/>
        <v>7000000</v>
      </c>
      <c r="AV132" s="99">
        <f t="shared" si="19"/>
        <v>0</v>
      </c>
      <c r="AW132" s="96" t="s">
        <v>74</v>
      </c>
      <c r="AX132" s="88" t="s">
        <v>86</v>
      </c>
      <c r="AY132" s="118" t="s">
        <v>357</v>
      </c>
      <c r="AZ132" s="85" t="s">
        <v>66</v>
      </c>
      <c r="BA132" s="85" t="s">
        <v>66</v>
      </c>
    </row>
    <row r="133" spans="2:53" x14ac:dyDescent="0.25">
      <c r="B133" s="85">
        <v>2024</v>
      </c>
      <c r="C133" s="85">
        <v>891780111</v>
      </c>
      <c r="D133" s="86" t="s">
        <v>64</v>
      </c>
      <c r="E133" s="87" t="s">
        <v>356</v>
      </c>
      <c r="F133" s="87" t="s">
        <v>355</v>
      </c>
      <c r="G133" s="341">
        <v>2020000100116</v>
      </c>
      <c r="H133" s="88" t="s">
        <v>72</v>
      </c>
      <c r="I133" s="86" t="s">
        <v>154</v>
      </c>
      <c r="J133" s="87" t="s">
        <v>354</v>
      </c>
      <c r="K133" s="87">
        <v>10000000</v>
      </c>
      <c r="L133" s="85" t="s">
        <v>67</v>
      </c>
      <c r="M133" s="87" t="s">
        <v>353</v>
      </c>
      <c r="N133" s="93">
        <v>1082903171</v>
      </c>
      <c r="O133" s="91" t="s">
        <v>352</v>
      </c>
      <c r="P133" s="345">
        <v>44978</v>
      </c>
      <c r="Q133" s="87">
        <v>252457983</v>
      </c>
      <c r="R133" s="345">
        <v>45397</v>
      </c>
      <c r="S133" s="87">
        <v>10000000</v>
      </c>
      <c r="T133" s="88" t="s">
        <v>203</v>
      </c>
      <c r="U133" s="93">
        <v>85461685</v>
      </c>
      <c r="V133" s="93" t="s">
        <v>351</v>
      </c>
      <c r="W133" s="345">
        <v>45397</v>
      </c>
      <c r="X133" s="345">
        <v>45397</v>
      </c>
      <c r="Y133" s="206" t="s">
        <v>74</v>
      </c>
      <c r="Z133" s="345">
        <v>45516</v>
      </c>
      <c r="AA133" s="93">
        <f t="shared" si="15"/>
        <v>119</v>
      </c>
      <c r="AB133" s="87">
        <v>0</v>
      </c>
      <c r="AC133" s="87">
        <v>0</v>
      </c>
      <c r="AD133" s="87">
        <v>0</v>
      </c>
      <c r="AE133" s="95" t="s">
        <v>74</v>
      </c>
      <c r="AF133" s="93">
        <f t="shared" si="16"/>
        <v>0</v>
      </c>
      <c r="AG133" s="87">
        <v>0</v>
      </c>
      <c r="AH133" s="87">
        <v>0</v>
      </c>
      <c r="AI133" s="92" t="s">
        <v>74</v>
      </c>
      <c r="AJ133" s="88">
        <v>0</v>
      </c>
      <c r="AK133" s="92" t="s">
        <v>74</v>
      </c>
      <c r="AL133" s="92" t="s">
        <v>74</v>
      </c>
      <c r="AM133" s="93">
        <f t="shared" si="17"/>
        <v>0</v>
      </c>
      <c r="AN133" s="93">
        <f>+K133+AC133-AH133</f>
        <v>10000000</v>
      </c>
      <c r="AO133" s="88" t="s">
        <v>85</v>
      </c>
      <c r="AP133" s="87">
        <v>10000000</v>
      </c>
      <c r="AQ133" s="88" t="s">
        <v>203</v>
      </c>
      <c r="AR133" s="87">
        <v>0</v>
      </c>
      <c r="AS133" s="96" t="s">
        <v>74</v>
      </c>
      <c r="AT133" s="97">
        <v>0</v>
      </c>
      <c r="AU133" s="126">
        <f t="shared" si="18"/>
        <v>10000000</v>
      </c>
      <c r="AV133" s="99">
        <f t="shared" si="19"/>
        <v>0</v>
      </c>
      <c r="AW133" s="96" t="s">
        <v>74</v>
      </c>
      <c r="AX133" s="88" t="s">
        <v>86</v>
      </c>
      <c r="AY133" s="124" t="s">
        <v>350</v>
      </c>
      <c r="AZ133" s="85" t="s">
        <v>66</v>
      </c>
      <c r="BA133" s="85" t="s">
        <v>66</v>
      </c>
    </row>
    <row r="134" spans="2:53" x14ac:dyDescent="0.25">
      <c r="B134" s="85">
        <v>2024</v>
      </c>
      <c r="C134" s="85">
        <v>891780111</v>
      </c>
      <c r="D134" s="86" t="s">
        <v>64</v>
      </c>
      <c r="E134" s="87" t="s">
        <v>349</v>
      </c>
      <c r="F134" s="87" t="s">
        <v>348</v>
      </c>
      <c r="G134" s="341">
        <v>0</v>
      </c>
      <c r="H134" s="88" t="s">
        <v>72</v>
      </c>
      <c r="I134" s="86" t="s">
        <v>65</v>
      </c>
      <c r="J134" s="87" t="s">
        <v>347</v>
      </c>
      <c r="K134" s="87">
        <v>13000000</v>
      </c>
      <c r="L134" s="85" t="s">
        <v>67</v>
      </c>
      <c r="M134" s="87" t="s">
        <v>346</v>
      </c>
      <c r="N134" s="93">
        <v>1082845298</v>
      </c>
      <c r="O134" s="91">
        <v>786</v>
      </c>
      <c r="P134" s="345">
        <v>45372</v>
      </c>
      <c r="Q134" s="87">
        <v>13000000</v>
      </c>
      <c r="R134" s="345">
        <v>45399</v>
      </c>
      <c r="S134" s="87">
        <v>13000000</v>
      </c>
      <c r="T134" s="88" t="s">
        <v>203</v>
      </c>
      <c r="U134" s="93">
        <v>85155333</v>
      </c>
      <c r="V134" s="93" t="s">
        <v>345</v>
      </c>
      <c r="W134" s="345">
        <v>45399</v>
      </c>
      <c r="X134" s="345">
        <v>45399</v>
      </c>
      <c r="Y134" s="206" t="s">
        <v>74</v>
      </c>
      <c r="Z134" s="345">
        <v>45419</v>
      </c>
      <c r="AA134" s="93">
        <f t="shared" si="15"/>
        <v>20</v>
      </c>
      <c r="AB134" s="87">
        <v>0</v>
      </c>
      <c r="AC134" s="87">
        <v>0</v>
      </c>
      <c r="AD134" s="87">
        <v>0</v>
      </c>
      <c r="AE134" s="95" t="s">
        <v>74</v>
      </c>
      <c r="AF134" s="93">
        <f t="shared" si="16"/>
        <v>0</v>
      </c>
      <c r="AG134" s="87">
        <v>0</v>
      </c>
      <c r="AH134" s="87">
        <v>0</v>
      </c>
      <c r="AI134" s="92" t="s">
        <v>74</v>
      </c>
      <c r="AJ134" s="88">
        <v>0</v>
      </c>
      <c r="AK134" s="92" t="s">
        <v>74</v>
      </c>
      <c r="AL134" s="92" t="s">
        <v>74</v>
      </c>
      <c r="AM134" s="93">
        <f t="shared" si="17"/>
        <v>0</v>
      </c>
      <c r="AN134" s="93">
        <f>+K134+AC134-AH134</f>
        <v>13000000</v>
      </c>
      <c r="AO134" s="88" t="s">
        <v>66</v>
      </c>
      <c r="AP134" s="87">
        <v>13000000</v>
      </c>
      <c r="AQ134" s="88" t="s">
        <v>203</v>
      </c>
      <c r="AR134" s="87">
        <v>0</v>
      </c>
      <c r="AS134" s="96" t="s">
        <v>74</v>
      </c>
      <c r="AT134" s="97">
        <v>0</v>
      </c>
      <c r="AU134" s="126">
        <f t="shared" si="18"/>
        <v>13000000</v>
      </c>
      <c r="AV134" s="99">
        <f t="shared" si="19"/>
        <v>0</v>
      </c>
      <c r="AW134" s="96" t="s">
        <v>74</v>
      </c>
      <c r="AX134" s="88" t="s">
        <v>86</v>
      </c>
      <c r="AY134" s="124" t="s">
        <v>344</v>
      </c>
      <c r="AZ134" s="85" t="s">
        <v>66</v>
      </c>
      <c r="BA134" s="85" t="s">
        <v>66</v>
      </c>
    </row>
    <row r="135" spans="2:53" x14ac:dyDescent="0.25">
      <c r="B135" s="85">
        <v>2024</v>
      </c>
      <c r="C135" s="85">
        <v>891780111</v>
      </c>
      <c r="D135" s="86" t="s">
        <v>64</v>
      </c>
      <c r="E135" s="87" t="s">
        <v>343</v>
      </c>
      <c r="F135" s="87" t="s">
        <v>342</v>
      </c>
      <c r="G135" s="341">
        <v>0</v>
      </c>
      <c r="H135" s="88" t="s">
        <v>72</v>
      </c>
      <c r="I135" s="86" t="s">
        <v>154</v>
      </c>
      <c r="J135" s="87" t="s">
        <v>341</v>
      </c>
      <c r="K135" s="87">
        <v>4000000</v>
      </c>
      <c r="L135" s="85" t="s">
        <v>67</v>
      </c>
      <c r="M135" s="87" t="s">
        <v>340</v>
      </c>
      <c r="N135" s="93">
        <v>1083033691</v>
      </c>
      <c r="O135" s="91">
        <v>824</v>
      </c>
      <c r="P135" s="345">
        <v>45385</v>
      </c>
      <c r="Q135" s="87">
        <v>46000000</v>
      </c>
      <c r="R135" s="345">
        <v>45399</v>
      </c>
      <c r="S135" s="87">
        <v>4000000</v>
      </c>
      <c r="T135" s="88" t="s">
        <v>203</v>
      </c>
      <c r="U135" s="93">
        <v>12564670</v>
      </c>
      <c r="V135" s="93" t="s">
        <v>339</v>
      </c>
      <c r="W135" s="345">
        <v>45399</v>
      </c>
      <c r="X135" s="345">
        <v>45399</v>
      </c>
      <c r="Y135" s="206" t="s">
        <v>74</v>
      </c>
      <c r="Z135" s="345">
        <v>45462</v>
      </c>
      <c r="AA135" s="93">
        <f t="shared" si="15"/>
        <v>63</v>
      </c>
      <c r="AB135" s="87">
        <v>0</v>
      </c>
      <c r="AC135" s="87">
        <v>0</v>
      </c>
      <c r="AD135" s="87">
        <v>0</v>
      </c>
      <c r="AE135" s="95" t="s">
        <v>74</v>
      </c>
      <c r="AF135" s="93">
        <f t="shared" si="16"/>
        <v>0</v>
      </c>
      <c r="AG135" s="87">
        <v>0</v>
      </c>
      <c r="AH135" s="87">
        <v>0</v>
      </c>
      <c r="AI135" s="92" t="s">
        <v>74</v>
      </c>
      <c r="AJ135" s="88">
        <v>0</v>
      </c>
      <c r="AK135" s="92" t="s">
        <v>74</v>
      </c>
      <c r="AL135" s="92" t="s">
        <v>74</v>
      </c>
      <c r="AM135" s="93">
        <f t="shared" si="17"/>
        <v>0</v>
      </c>
      <c r="AN135" s="93">
        <f>+K135+AC135-AH135</f>
        <v>4000000</v>
      </c>
      <c r="AO135" s="88" t="s">
        <v>85</v>
      </c>
      <c r="AP135" s="87">
        <v>4000000</v>
      </c>
      <c r="AQ135" s="88" t="s">
        <v>203</v>
      </c>
      <c r="AR135" s="87">
        <v>0</v>
      </c>
      <c r="AS135" s="96" t="s">
        <v>74</v>
      </c>
      <c r="AT135" s="97">
        <v>0</v>
      </c>
      <c r="AU135" s="126">
        <f t="shared" si="18"/>
        <v>4000000</v>
      </c>
      <c r="AV135" s="99">
        <f t="shared" si="19"/>
        <v>0</v>
      </c>
      <c r="AW135" s="96" t="s">
        <v>74</v>
      </c>
      <c r="AX135" s="88" t="s">
        <v>86</v>
      </c>
      <c r="AY135" s="124" t="s">
        <v>338</v>
      </c>
      <c r="AZ135" s="85" t="s">
        <v>66</v>
      </c>
      <c r="BA135" s="85" t="s">
        <v>66</v>
      </c>
    </row>
    <row r="136" spans="2:53" x14ac:dyDescent="0.25">
      <c r="B136" s="85">
        <v>2024</v>
      </c>
      <c r="C136" s="85">
        <v>891780111</v>
      </c>
      <c r="D136" s="86" t="s">
        <v>64</v>
      </c>
      <c r="E136" s="87" t="s">
        <v>337</v>
      </c>
      <c r="F136" s="87" t="s">
        <v>336</v>
      </c>
      <c r="G136" s="341">
        <v>2019000100064</v>
      </c>
      <c r="H136" s="88" t="s">
        <v>72</v>
      </c>
      <c r="I136" s="86" t="s">
        <v>154</v>
      </c>
      <c r="J136" s="87" t="s">
        <v>335</v>
      </c>
      <c r="K136" s="87">
        <v>15232608</v>
      </c>
      <c r="L136" s="85" t="s">
        <v>67</v>
      </c>
      <c r="M136" s="87" t="s">
        <v>334</v>
      </c>
      <c r="N136" s="93">
        <v>1082889287</v>
      </c>
      <c r="O136" s="91" t="s">
        <v>333</v>
      </c>
      <c r="P136" s="345" t="s">
        <v>332</v>
      </c>
      <c r="Q136" s="87" t="s">
        <v>331</v>
      </c>
      <c r="R136" s="345">
        <v>45400</v>
      </c>
      <c r="S136" s="87">
        <v>15232608</v>
      </c>
      <c r="T136" s="88" t="s">
        <v>203</v>
      </c>
      <c r="U136" s="91">
        <v>7629414</v>
      </c>
      <c r="V136" s="93" t="s">
        <v>278</v>
      </c>
      <c r="W136" s="345">
        <v>45400</v>
      </c>
      <c r="X136" s="345">
        <v>45401</v>
      </c>
      <c r="Y136" s="206" t="s">
        <v>74</v>
      </c>
      <c r="Z136" s="345">
        <v>45511</v>
      </c>
      <c r="AA136" s="93">
        <f t="shared" ref="AA136:AA148" si="20">+IF(Y136="1800-01-01",Z136-X136,Z136-Y136)</f>
        <v>110</v>
      </c>
      <c r="AB136" s="87">
        <v>0</v>
      </c>
      <c r="AC136" s="87">
        <v>0</v>
      </c>
      <c r="AD136" s="87">
        <v>0</v>
      </c>
      <c r="AE136" s="95" t="s">
        <v>74</v>
      </c>
      <c r="AF136" s="93">
        <f t="shared" ref="AF136:AF148" si="21">+IF(AE136="1800-01-01",0,AE136-Z136)</f>
        <v>0</v>
      </c>
      <c r="AG136" s="87">
        <v>0</v>
      </c>
      <c r="AH136" s="87">
        <v>0</v>
      </c>
      <c r="AI136" s="92" t="s">
        <v>74</v>
      </c>
      <c r="AJ136" s="88">
        <v>0</v>
      </c>
      <c r="AK136" s="92" t="s">
        <v>74</v>
      </c>
      <c r="AL136" s="92" t="s">
        <v>74</v>
      </c>
      <c r="AM136" s="93">
        <f t="shared" ref="AM136:AM148" si="22">+IF(AK136="1800-01-01",0,AL136-AK136)</f>
        <v>0</v>
      </c>
      <c r="AN136" s="93">
        <f>+K136+AC136-AH136</f>
        <v>15232608</v>
      </c>
      <c r="AO136" s="88" t="s">
        <v>85</v>
      </c>
      <c r="AP136" s="87">
        <v>15232608</v>
      </c>
      <c r="AQ136" s="88" t="s">
        <v>203</v>
      </c>
      <c r="AR136" s="87">
        <v>0</v>
      </c>
      <c r="AS136" s="96" t="s">
        <v>74</v>
      </c>
      <c r="AT136" s="97">
        <v>0</v>
      </c>
      <c r="AU136" s="126">
        <f t="shared" ref="AU136:AU148" si="23">AN136-AT136</f>
        <v>15232608</v>
      </c>
      <c r="AV136" s="99">
        <f t="shared" ref="AV136:AV148" si="24">+IFERROR(AT136/AN136,"_")</f>
        <v>0</v>
      </c>
      <c r="AW136" s="96" t="s">
        <v>74</v>
      </c>
      <c r="AX136" s="88" t="s">
        <v>86</v>
      </c>
      <c r="AY136" s="124" t="s">
        <v>330</v>
      </c>
      <c r="AZ136" s="85" t="s">
        <v>66</v>
      </c>
      <c r="BA136" s="85" t="s">
        <v>66</v>
      </c>
    </row>
    <row r="137" spans="2:53" x14ac:dyDescent="0.25">
      <c r="B137" s="85">
        <v>2024</v>
      </c>
      <c r="C137" s="85">
        <v>891780111</v>
      </c>
      <c r="D137" s="86" t="s">
        <v>64</v>
      </c>
      <c r="E137" s="87" t="s">
        <v>329</v>
      </c>
      <c r="F137" s="87" t="s">
        <v>328</v>
      </c>
      <c r="G137" s="341">
        <v>0</v>
      </c>
      <c r="H137" s="88" t="s">
        <v>72</v>
      </c>
      <c r="I137" s="86" t="s">
        <v>154</v>
      </c>
      <c r="J137" s="87" t="s">
        <v>327</v>
      </c>
      <c r="K137" s="87">
        <v>12000000</v>
      </c>
      <c r="L137" s="85" t="s">
        <v>67</v>
      </c>
      <c r="M137" s="87" t="s">
        <v>326</v>
      </c>
      <c r="N137" s="93">
        <v>1081905679</v>
      </c>
      <c r="O137" s="91">
        <v>841</v>
      </c>
      <c r="P137" s="345">
        <v>45386</v>
      </c>
      <c r="Q137" s="87">
        <v>66600000</v>
      </c>
      <c r="R137" s="345">
        <v>45400</v>
      </c>
      <c r="S137" s="87">
        <v>12000000</v>
      </c>
      <c r="T137" s="88" t="s">
        <v>203</v>
      </c>
      <c r="U137" s="93">
        <v>1082939683</v>
      </c>
      <c r="V137" s="93" t="s">
        <v>266</v>
      </c>
      <c r="W137" s="345">
        <v>45400</v>
      </c>
      <c r="X137" s="345">
        <v>45400</v>
      </c>
      <c r="Y137" s="206" t="s">
        <v>74</v>
      </c>
      <c r="Z137" s="345">
        <v>45491</v>
      </c>
      <c r="AA137" s="93">
        <f t="shared" si="20"/>
        <v>91</v>
      </c>
      <c r="AB137" s="87">
        <v>0</v>
      </c>
      <c r="AC137" s="87">
        <v>0</v>
      </c>
      <c r="AD137" s="87">
        <v>0</v>
      </c>
      <c r="AE137" s="95" t="s">
        <v>74</v>
      </c>
      <c r="AF137" s="93">
        <f t="shared" si="21"/>
        <v>0</v>
      </c>
      <c r="AG137" s="87">
        <v>0</v>
      </c>
      <c r="AH137" s="87">
        <v>0</v>
      </c>
      <c r="AI137" s="92" t="s">
        <v>74</v>
      </c>
      <c r="AJ137" s="88">
        <v>0</v>
      </c>
      <c r="AK137" s="92" t="s">
        <v>74</v>
      </c>
      <c r="AL137" s="92" t="s">
        <v>74</v>
      </c>
      <c r="AM137" s="93">
        <f t="shared" si="22"/>
        <v>0</v>
      </c>
      <c r="AN137" s="93">
        <f>+K137+AC137-AH137</f>
        <v>12000000</v>
      </c>
      <c r="AO137" s="88" t="s">
        <v>85</v>
      </c>
      <c r="AP137" s="87">
        <v>12000000</v>
      </c>
      <c r="AQ137" s="88" t="s">
        <v>203</v>
      </c>
      <c r="AR137" s="87">
        <v>0</v>
      </c>
      <c r="AS137" s="96" t="s">
        <v>74</v>
      </c>
      <c r="AT137" s="97">
        <v>0</v>
      </c>
      <c r="AU137" s="126">
        <f t="shared" si="23"/>
        <v>12000000</v>
      </c>
      <c r="AV137" s="99">
        <f t="shared" si="24"/>
        <v>0</v>
      </c>
      <c r="AW137" s="96" t="s">
        <v>74</v>
      </c>
      <c r="AX137" s="88" t="s">
        <v>86</v>
      </c>
      <c r="AY137" s="124" t="s">
        <v>325</v>
      </c>
      <c r="AZ137" s="85" t="s">
        <v>66</v>
      </c>
      <c r="BA137" s="85" t="s">
        <v>66</v>
      </c>
    </row>
    <row r="138" spans="2:53" x14ac:dyDescent="0.25">
      <c r="B138" s="85">
        <v>2024</v>
      </c>
      <c r="C138" s="85">
        <v>891780111</v>
      </c>
      <c r="D138" s="86" t="s">
        <v>64</v>
      </c>
      <c r="E138" s="87" t="s">
        <v>324</v>
      </c>
      <c r="F138" s="87" t="s">
        <v>323</v>
      </c>
      <c r="G138" s="341">
        <v>0</v>
      </c>
      <c r="H138" s="88" t="s">
        <v>72</v>
      </c>
      <c r="I138" s="86" t="s">
        <v>154</v>
      </c>
      <c r="J138" s="87" t="s">
        <v>322</v>
      </c>
      <c r="K138" s="87">
        <v>8000000</v>
      </c>
      <c r="L138" s="85" t="s">
        <v>67</v>
      </c>
      <c r="M138" s="87" t="s">
        <v>321</v>
      </c>
      <c r="N138" s="93">
        <v>1082992843</v>
      </c>
      <c r="O138" s="91">
        <v>841</v>
      </c>
      <c r="P138" s="345">
        <v>45386</v>
      </c>
      <c r="Q138" s="87">
        <v>66600000</v>
      </c>
      <c r="R138" s="345">
        <v>45405</v>
      </c>
      <c r="S138" s="87">
        <v>8000000</v>
      </c>
      <c r="T138" s="88" t="s">
        <v>203</v>
      </c>
      <c r="U138" s="93">
        <v>1082939683</v>
      </c>
      <c r="V138" s="93" t="s">
        <v>266</v>
      </c>
      <c r="W138" s="345">
        <v>45405</v>
      </c>
      <c r="X138" s="345">
        <v>45405</v>
      </c>
      <c r="Y138" s="206" t="s">
        <v>74</v>
      </c>
      <c r="Z138" s="345">
        <v>45473</v>
      </c>
      <c r="AA138" s="93">
        <f t="shared" si="20"/>
        <v>68</v>
      </c>
      <c r="AB138" s="87">
        <v>0</v>
      </c>
      <c r="AC138" s="87">
        <v>0</v>
      </c>
      <c r="AD138" s="87">
        <v>0</v>
      </c>
      <c r="AE138" s="95" t="s">
        <v>74</v>
      </c>
      <c r="AF138" s="93">
        <f t="shared" si="21"/>
        <v>0</v>
      </c>
      <c r="AG138" s="87">
        <v>0</v>
      </c>
      <c r="AH138" s="87">
        <v>0</v>
      </c>
      <c r="AI138" s="92" t="s">
        <v>74</v>
      </c>
      <c r="AJ138" s="88">
        <v>0</v>
      </c>
      <c r="AK138" s="92" t="s">
        <v>74</v>
      </c>
      <c r="AL138" s="92" t="s">
        <v>74</v>
      </c>
      <c r="AM138" s="93">
        <f t="shared" si="22"/>
        <v>0</v>
      </c>
      <c r="AN138" s="93">
        <f>+K138+AC138-AH138</f>
        <v>8000000</v>
      </c>
      <c r="AO138" s="88" t="s">
        <v>85</v>
      </c>
      <c r="AP138" s="87">
        <v>8000000</v>
      </c>
      <c r="AQ138" s="88" t="s">
        <v>203</v>
      </c>
      <c r="AR138" s="87">
        <v>0</v>
      </c>
      <c r="AS138" s="96" t="s">
        <v>74</v>
      </c>
      <c r="AT138" s="97">
        <v>0</v>
      </c>
      <c r="AU138" s="126">
        <f t="shared" si="23"/>
        <v>8000000</v>
      </c>
      <c r="AV138" s="99">
        <f t="shared" si="24"/>
        <v>0</v>
      </c>
      <c r="AW138" s="96" t="s">
        <v>74</v>
      </c>
      <c r="AX138" s="88" t="s">
        <v>86</v>
      </c>
      <c r="AY138" s="124" t="s">
        <v>320</v>
      </c>
      <c r="AZ138" s="85" t="s">
        <v>66</v>
      </c>
      <c r="BA138" s="85" t="s">
        <v>66</v>
      </c>
    </row>
    <row r="139" spans="2:53" x14ac:dyDescent="0.25">
      <c r="B139" s="85">
        <v>2024</v>
      </c>
      <c r="C139" s="85">
        <v>891780111</v>
      </c>
      <c r="D139" s="86" t="s">
        <v>64</v>
      </c>
      <c r="E139" s="87" t="s">
        <v>319</v>
      </c>
      <c r="F139" s="87" t="s">
        <v>318</v>
      </c>
      <c r="G139" s="341">
        <v>0</v>
      </c>
      <c r="H139" s="88" t="s">
        <v>72</v>
      </c>
      <c r="I139" s="86" t="s">
        <v>154</v>
      </c>
      <c r="J139" s="87" t="s">
        <v>317</v>
      </c>
      <c r="K139" s="87">
        <v>3000000</v>
      </c>
      <c r="L139" s="85" t="s">
        <v>67</v>
      </c>
      <c r="M139" s="87" t="s">
        <v>316</v>
      </c>
      <c r="N139" s="93">
        <v>800151953</v>
      </c>
      <c r="O139" s="91">
        <v>799</v>
      </c>
      <c r="P139" s="345">
        <v>45373</v>
      </c>
      <c r="Q139" s="87">
        <v>3000000</v>
      </c>
      <c r="R139" s="345">
        <v>45406</v>
      </c>
      <c r="S139" s="87">
        <v>3000000</v>
      </c>
      <c r="T139" s="88" t="s">
        <v>203</v>
      </c>
      <c r="U139" s="93">
        <v>1082939683</v>
      </c>
      <c r="V139" s="93" t="s">
        <v>266</v>
      </c>
      <c r="W139" s="345">
        <v>45405</v>
      </c>
      <c r="X139" s="345">
        <v>45406</v>
      </c>
      <c r="Y139" s="206" t="s">
        <v>74</v>
      </c>
      <c r="Z139" s="345">
        <v>45416</v>
      </c>
      <c r="AA139" s="93">
        <f t="shared" si="20"/>
        <v>10</v>
      </c>
      <c r="AB139" s="87">
        <v>0</v>
      </c>
      <c r="AC139" s="87">
        <v>0</v>
      </c>
      <c r="AD139" s="87">
        <v>0</v>
      </c>
      <c r="AE139" s="95" t="s">
        <v>74</v>
      </c>
      <c r="AF139" s="93">
        <f t="shared" si="21"/>
        <v>0</v>
      </c>
      <c r="AG139" s="87">
        <v>0</v>
      </c>
      <c r="AH139" s="87">
        <v>0</v>
      </c>
      <c r="AI139" s="92" t="s">
        <v>74</v>
      </c>
      <c r="AJ139" s="88">
        <v>0</v>
      </c>
      <c r="AK139" s="92" t="s">
        <v>74</v>
      </c>
      <c r="AL139" s="92" t="s">
        <v>74</v>
      </c>
      <c r="AM139" s="93">
        <f t="shared" si="22"/>
        <v>0</v>
      </c>
      <c r="AN139" s="93">
        <f>+K139+AC139-AH139</f>
        <v>3000000</v>
      </c>
      <c r="AO139" s="88" t="s">
        <v>85</v>
      </c>
      <c r="AP139" s="87">
        <v>3000000</v>
      </c>
      <c r="AQ139" s="88" t="s">
        <v>203</v>
      </c>
      <c r="AR139" s="87">
        <v>0</v>
      </c>
      <c r="AS139" s="96" t="s">
        <v>74</v>
      </c>
      <c r="AT139" s="97">
        <v>0</v>
      </c>
      <c r="AU139" s="126">
        <f t="shared" si="23"/>
        <v>3000000</v>
      </c>
      <c r="AV139" s="99">
        <f t="shared" si="24"/>
        <v>0</v>
      </c>
      <c r="AW139" s="96" t="s">
        <v>74</v>
      </c>
      <c r="AX139" s="88" t="s">
        <v>86</v>
      </c>
      <c r="AY139" s="124" t="s">
        <v>315</v>
      </c>
      <c r="AZ139" s="85" t="s">
        <v>66</v>
      </c>
      <c r="BA139" s="85" t="s">
        <v>66</v>
      </c>
    </row>
    <row r="140" spans="2:53" x14ac:dyDescent="0.25">
      <c r="B140" s="85">
        <v>2024</v>
      </c>
      <c r="C140" s="85">
        <v>891780111</v>
      </c>
      <c r="D140" s="86" t="s">
        <v>64</v>
      </c>
      <c r="E140" s="87" t="s">
        <v>314</v>
      </c>
      <c r="F140" s="87" t="s">
        <v>313</v>
      </c>
      <c r="G140" s="341">
        <v>0</v>
      </c>
      <c r="H140" s="88" t="s">
        <v>72</v>
      </c>
      <c r="I140" s="86" t="s">
        <v>65</v>
      </c>
      <c r="J140" s="87" t="s">
        <v>312</v>
      </c>
      <c r="K140" s="87">
        <v>4200000</v>
      </c>
      <c r="L140" s="85" t="s">
        <v>67</v>
      </c>
      <c r="M140" s="87" t="s">
        <v>311</v>
      </c>
      <c r="N140" s="93">
        <v>1082962952</v>
      </c>
      <c r="O140" s="91">
        <v>244</v>
      </c>
      <c r="P140" s="345">
        <v>45323</v>
      </c>
      <c r="Q140" s="87">
        <v>572500000</v>
      </c>
      <c r="R140" s="345">
        <v>45408</v>
      </c>
      <c r="S140" s="87">
        <v>4200000</v>
      </c>
      <c r="T140" s="88" t="s">
        <v>203</v>
      </c>
      <c r="U140" s="93">
        <v>1082939683</v>
      </c>
      <c r="V140" s="93" t="s">
        <v>266</v>
      </c>
      <c r="W140" s="345">
        <v>45407</v>
      </c>
      <c r="X140" s="345">
        <v>45408</v>
      </c>
      <c r="Y140" s="206" t="s">
        <v>74</v>
      </c>
      <c r="Z140" s="345">
        <v>45459</v>
      </c>
      <c r="AA140" s="93">
        <f t="shared" si="20"/>
        <v>51</v>
      </c>
      <c r="AB140" s="87">
        <v>0</v>
      </c>
      <c r="AC140" s="87">
        <v>0</v>
      </c>
      <c r="AD140" s="87">
        <v>0</v>
      </c>
      <c r="AE140" s="95" t="s">
        <v>74</v>
      </c>
      <c r="AF140" s="93">
        <f t="shared" si="21"/>
        <v>0</v>
      </c>
      <c r="AG140" s="87">
        <v>0</v>
      </c>
      <c r="AH140" s="87">
        <v>0</v>
      </c>
      <c r="AI140" s="92" t="s">
        <v>74</v>
      </c>
      <c r="AJ140" s="88">
        <v>0</v>
      </c>
      <c r="AK140" s="92" t="s">
        <v>74</v>
      </c>
      <c r="AL140" s="92" t="s">
        <v>74</v>
      </c>
      <c r="AM140" s="93">
        <f t="shared" si="22"/>
        <v>0</v>
      </c>
      <c r="AN140" s="93">
        <f>+K140+AC140-AH140</f>
        <v>4200000</v>
      </c>
      <c r="AO140" s="88" t="s">
        <v>66</v>
      </c>
      <c r="AP140" s="87">
        <v>4200000</v>
      </c>
      <c r="AQ140" s="88" t="s">
        <v>203</v>
      </c>
      <c r="AR140" s="87">
        <v>0</v>
      </c>
      <c r="AS140" s="96" t="s">
        <v>74</v>
      </c>
      <c r="AT140" s="97">
        <v>0</v>
      </c>
      <c r="AU140" s="126">
        <f t="shared" si="23"/>
        <v>4200000</v>
      </c>
      <c r="AV140" s="99">
        <f t="shared" si="24"/>
        <v>0</v>
      </c>
      <c r="AW140" s="96" t="s">
        <v>74</v>
      </c>
      <c r="AX140" s="88" t="s">
        <v>86</v>
      </c>
      <c r="AY140" s="124" t="s">
        <v>310</v>
      </c>
      <c r="AZ140" s="85" t="s">
        <v>66</v>
      </c>
      <c r="BA140" s="85" t="s">
        <v>66</v>
      </c>
    </row>
    <row r="141" spans="2:53" x14ac:dyDescent="0.25">
      <c r="B141" s="85">
        <v>2024</v>
      </c>
      <c r="C141" s="85">
        <v>891780111</v>
      </c>
      <c r="D141" s="86" t="s">
        <v>64</v>
      </c>
      <c r="E141" s="87" t="s">
        <v>309</v>
      </c>
      <c r="F141" s="87" t="s">
        <v>308</v>
      </c>
      <c r="G141" s="341">
        <v>0</v>
      </c>
      <c r="H141" s="88" t="s">
        <v>72</v>
      </c>
      <c r="I141" s="86" t="s">
        <v>154</v>
      </c>
      <c r="J141" s="87" t="s">
        <v>307</v>
      </c>
      <c r="K141" s="87">
        <v>8100000</v>
      </c>
      <c r="L141" s="85" t="s">
        <v>67</v>
      </c>
      <c r="M141" s="87" t="s">
        <v>306</v>
      </c>
      <c r="N141" s="93">
        <v>1081908023</v>
      </c>
      <c r="O141" s="91">
        <v>841</v>
      </c>
      <c r="P141" s="345">
        <v>45386</v>
      </c>
      <c r="Q141" s="87">
        <v>66600000</v>
      </c>
      <c r="R141" s="345">
        <v>45411</v>
      </c>
      <c r="S141" s="87">
        <v>8100000</v>
      </c>
      <c r="T141" s="88" t="s">
        <v>203</v>
      </c>
      <c r="U141" s="93">
        <v>1082939683</v>
      </c>
      <c r="V141" s="93" t="s">
        <v>266</v>
      </c>
      <c r="W141" s="345">
        <v>45407</v>
      </c>
      <c r="X141" s="345">
        <v>45411</v>
      </c>
      <c r="Y141" s="206" t="s">
        <v>74</v>
      </c>
      <c r="Z141" s="345">
        <v>45485</v>
      </c>
      <c r="AA141" s="93">
        <f t="shared" si="20"/>
        <v>74</v>
      </c>
      <c r="AB141" s="87">
        <v>0</v>
      </c>
      <c r="AC141" s="87">
        <v>0</v>
      </c>
      <c r="AD141" s="87">
        <v>0</v>
      </c>
      <c r="AE141" s="95" t="s">
        <v>74</v>
      </c>
      <c r="AF141" s="93">
        <f t="shared" si="21"/>
        <v>0</v>
      </c>
      <c r="AG141" s="87">
        <v>0</v>
      </c>
      <c r="AH141" s="87">
        <v>0</v>
      </c>
      <c r="AI141" s="92" t="s">
        <v>74</v>
      </c>
      <c r="AJ141" s="88">
        <v>0</v>
      </c>
      <c r="AK141" s="92" t="s">
        <v>74</v>
      </c>
      <c r="AL141" s="92" t="s">
        <v>74</v>
      </c>
      <c r="AM141" s="93">
        <f t="shared" si="22"/>
        <v>0</v>
      </c>
      <c r="AN141" s="93">
        <f>+K141+AC141-AH141</f>
        <v>8100000</v>
      </c>
      <c r="AO141" s="88" t="s">
        <v>85</v>
      </c>
      <c r="AP141" s="87">
        <v>8100000</v>
      </c>
      <c r="AQ141" s="88" t="s">
        <v>203</v>
      </c>
      <c r="AR141" s="87">
        <v>0</v>
      </c>
      <c r="AS141" s="96" t="s">
        <v>74</v>
      </c>
      <c r="AT141" s="97">
        <v>0</v>
      </c>
      <c r="AU141" s="126">
        <f t="shared" si="23"/>
        <v>8100000</v>
      </c>
      <c r="AV141" s="99">
        <f t="shared" si="24"/>
        <v>0</v>
      </c>
      <c r="AW141" s="96" t="s">
        <v>74</v>
      </c>
      <c r="AX141" s="88" t="s">
        <v>86</v>
      </c>
      <c r="AY141" s="124" t="s">
        <v>305</v>
      </c>
      <c r="AZ141" s="85" t="s">
        <v>66</v>
      </c>
      <c r="BA141" s="85" t="s">
        <v>66</v>
      </c>
    </row>
    <row r="142" spans="2:53" x14ac:dyDescent="0.25">
      <c r="B142" s="85">
        <v>2024</v>
      </c>
      <c r="C142" s="85">
        <v>891780111</v>
      </c>
      <c r="D142" s="86" t="s">
        <v>64</v>
      </c>
      <c r="E142" s="87" t="s">
        <v>304</v>
      </c>
      <c r="F142" s="87" t="s">
        <v>303</v>
      </c>
      <c r="G142" s="341">
        <v>0</v>
      </c>
      <c r="H142" s="88" t="s">
        <v>72</v>
      </c>
      <c r="I142" s="86" t="s">
        <v>154</v>
      </c>
      <c r="J142" s="87" t="s">
        <v>302</v>
      </c>
      <c r="K142" s="87">
        <v>3840000</v>
      </c>
      <c r="L142" s="85" t="s">
        <v>67</v>
      </c>
      <c r="M142" s="87" t="s">
        <v>301</v>
      </c>
      <c r="N142" s="93">
        <v>1007860948</v>
      </c>
      <c r="O142" s="91">
        <v>216</v>
      </c>
      <c r="P142" s="345">
        <v>45322</v>
      </c>
      <c r="Q142" s="87">
        <v>67200000</v>
      </c>
      <c r="R142" s="345">
        <v>45411</v>
      </c>
      <c r="S142" s="87">
        <v>3840000</v>
      </c>
      <c r="T142" s="88" t="s">
        <v>203</v>
      </c>
      <c r="U142" s="93">
        <v>16078654</v>
      </c>
      <c r="V142" s="93" t="s">
        <v>300</v>
      </c>
      <c r="W142" s="345">
        <v>45407</v>
      </c>
      <c r="X142" s="345">
        <v>45411</v>
      </c>
      <c r="Y142" s="206" t="s">
        <v>74</v>
      </c>
      <c r="Z142" s="345">
        <v>45436</v>
      </c>
      <c r="AA142" s="93">
        <f t="shared" si="20"/>
        <v>25</v>
      </c>
      <c r="AB142" s="87">
        <v>0</v>
      </c>
      <c r="AC142" s="87">
        <v>0</v>
      </c>
      <c r="AD142" s="87">
        <v>0</v>
      </c>
      <c r="AE142" s="95" t="s">
        <v>74</v>
      </c>
      <c r="AF142" s="93">
        <f t="shared" si="21"/>
        <v>0</v>
      </c>
      <c r="AG142" s="87">
        <v>0</v>
      </c>
      <c r="AH142" s="87">
        <v>0</v>
      </c>
      <c r="AI142" s="92" t="s">
        <v>74</v>
      </c>
      <c r="AJ142" s="88">
        <v>0</v>
      </c>
      <c r="AK142" s="92" t="s">
        <v>74</v>
      </c>
      <c r="AL142" s="92" t="s">
        <v>74</v>
      </c>
      <c r="AM142" s="93">
        <f t="shared" si="22"/>
        <v>0</v>
      </c>
      <c r="AN142" s="93">
        <f>+K142+AC142-AH142</f>
        <v>3840000</v>
      </c>
      <c r="AO142" s="88" t="s">
        <v>85</v>
      </c>
      <c r="AP142" s="87">
        <v>3840000</v>
      </c>
      <c r="AQ142" s="88" t="s">
        <v>203</v>
      </c>
      <c r="AR142" s="87">
        <v>0</v>
      </c>
      <c r="AS142" s="96" t="s">
        <v>74</v>
      </c>
      <c r="AT142" s="97">
        <v>0</v>
      </c>
      <c r="AU142" s="126">
        <f t="shared" si="23"/>
        <v>3840000</v>
      </c>
      <c r="AV142" s="99">
        <f t="shared" si="24"/>
        <v>0</v>
      </c>
      <c r="AW142" s="96" t="s">
        <v>74</v>
      </c>
      <c r="AX142" s="88" t="s">
        <v>86</v>
      </c>
      <c r="AY142" s="124" t="s">
        <v>299</v>
      </c>
      <c r="AZ142" s="85" t="s">
        <v>66</v>
      </c>
      <c r="BA142" s="85" t="s">
        <v>66</v>
      </c>
    </row>
    <row r="143" spans="2:53" x14ac:dyDescent="0.25">
      <c r="B143" s="85">
        <v>2024</v>
      </c>
      <c r="C143" s="85">
        <v>891780111</v>
      </c>
      <c r="D143" s="86" t="s">
        <v>64</v>
      </c>
      <c r="E143" s="87" t="s">
        <v>298</v>
      </c>
      <c r="F143" s="87" t="s">
        <v>297</v>
      </c>
      <c r="G143" s="341">
        <v>0</v>
      </c>
      <c r="H143" s="88" t="s">
        <v>72</v>
      </c>
      <c r="I143" s="86" t="s">
        <v>65</v>
      </c>
      <c r="J143" s="87" t="s">
        <v>296</v>
      </c>
      <c r="K143" s="87">
        <v>5000000</v>
      </c>
      <c r="L143" s="85" t="s">
        <v>67</v>
      </c>
      <c r="M143" s="87" t="s">
        <v>295</v>
      </c>
      <c r="N143" s="93">
        <v>1140849992</v>
      </c>
      <c r="O143" s="91">
        <v>1008</v>
      </c>
      <c r="P143" s="345">
        <v>45404</v>
      </c>
      <c r="Q143" s="87">
        <v>5000000</v>
      </c>
      <c r="R143" s="345">
        <v>45411</v>
      </c>
      <c r="S143" s="87">
        <v>5000000</v>
      </c>
      <c r="T143" s="88" t="s">
        <v>203</v>
      </c>
      <c r="U143" s="93">
        <v>1082939683</v>
      </c>
      <c r="V143" s="93" t="s">
        <v>266</v>
      </c>
      <c r="W143" s="345">
        <v>45408</v>
      </c>
      <c r="X143" s="345">
        <v>45411</v>
      </c>
      <c r="Y143" s="206" t="s">
        <v>74</v>
      </c>
      <c r="Z143" s="345">
        <v>45458</v>
      </c>
      <c r="AA143" s="93">
        <f t="shared" si="20"/>
        <v>47</v>
      </c>
      <c r="AB143" s="87">
        <v>0</v>
      </c>
      <c r="AC143" s="87">
        <v>0</v>
      </c>
      <c r="AD143" s="87">
        <v>0</v>
      </c>
      <c r="AE143" s="95" t="s">
        <v>74</v>
      </c>
      <c r="AF143" s="93">
        <f t="shared" si="21"/>
        <v>0</v>
      </c>
      <c r="AG143" s="87">
        <v>0</v>
      </c>
      <c r="AH143" s="87">
        <v>0</v>
      </c>
      <c r="AI143" s="92" t="s">
        <v>74</v>
      </c>
      <c r="AJ143" s="88">
        <v>0</v>
      </c>
      <c r="AK143" s="92" t="s">
        <v>74</v>
      </c>
      <c r="AL143" s="92" t="s">
        <v>74</v>
      </c>
      <c r="AM143" s="93">
        <f t="shared" si="22"/>
        <v>0</v>
      </c>
      <c r="AN143" s="93">
        <f>+K143+AC143-AH143</f>
        <v>5000000</v>
      </c>
      <c r="AO143" s="88" t="s">
        <v>66</v>
      </c>
      <c r="AP143" s="87">
        <v>5000000</v>
      </c>
      <c r="AQ143" s="88" t="s">
        <v>203</v>
      </c>
      <c r="AR143" s="87">
        <v>0</v>
      </c>
      <c r="AS143" s="96" t="s">
        <v>74</v>
      </c>
      <c r="AT143" s="97">
        <v>0</v>
      </c>
      <c r="AU143" s="126">
        <f t="shared" si="23"/>
        <v>5000000</v>
      </c>
      <c r="AV143" s="99">
        <f t="shared" si="24"/>
        <v>0</v>
      </c>
      <c r="AW143" s="96" t="s">
        <v>74</v>
      </c>
      <c r="AX143" s="88" t="s">
        <v>86</v>
      </c>
      <c r="AY143" s="124" t="s">
        <v>294</v>
      </c>
      <c r="AZ143" s="85" t="s">
        <v>66</v>
      </c>
      <c r="BA143" s="85" t="s">
        <v>66</v>
      </c>
    </row>
    <row r="144" spans="2:53" x14ac:dyDescent="0.25">
      <c r="B144" s="85">
        <v>2024</v>
      </c>
      <c r="C144" s="85">
        <v>891780111</v>
      </c>
      <c r="D144" s="86" t="s">
        <v>64</v>
      </c>
      <c r="E144" s="87" t="s">
        <v>293</v>
      </c>
      <c r="F144" s="87" t="s">
        <v>292</v>
      </c>
      <c r="G144" s="341">
        <v>0</v>
      </c>
      <c r="H144" s="88" t="s">
        <v>72</v>
      </c>
      <c r="I144" s="86" t="s">
        <v>154</v>
      </c>
      <c r="J144" s="87" t="s">
        <v>291</v>
      </c>
      <c r="K144" s="87">
        <v>8000000</v>
      </c>
      <c r="L144" s="85" t="s">
        <v>67</v>
      </c>
      <c r="M144" s="87" t="s">
        <v>290</v>
      </c>
      <c r="N144" s="93">
        <v>1216973828</v>
      </c>
      <c r="O144" s="91">
        <v>841</v>
      </c>
      <c r="P144" s="345">
        <v>45386</v>
      </c>
      <c r="Q144" s="87">
        <v>66600000</v>
      </c>
      <c r="R144" s="345">
        <v>45411</v>
      </c>
      <c r="S144" s="87">
        <v>8000000</v>
      </c>
      <c r="T144" s="88" t="s">
        <v>203</v>
      </c>
      <c r="U144" s="93">
        <v>1082939683</v>
      </c>
      <c r="V144" s="93" t="s">
        <v>266</v>
      </c>
      <c r="W144" s="345">
        <v>45408</v>
      </c>
      <c r="X144" s="345">
        <v>45411</v>
      </c>
      <c r="Y144" s="206" t="s">
        <v>74</v>
      </c>
      <c r="Z144" s="345">
        <v>45485</v>
      </c>
      <c r="AA144" s="93">
        <f t="shared" si="20"/>
        <v>74</v>
      </c>
      <c r="AB144" s="87">
        <v>0</v>
      </c>
      <c r="AC144" s="87">
        <v>0</v>
      </c>
      <c r="AD144" s="87">
        <v>0</v>
      </c>
      <c r="AE144" s="95" t="s">
        <v>74</v>
      </c>
      <c r="AF144" s="93">
        <f t="shared" si="21"/>
        <v>0</v>
      </c>
      <c r="AG144" s="87">
        <v>0</v>
      </c>
      <c r="AH144" s="87">
        <v>0</v>
      </c>
      <c r="AI144" s="92" t="s">
        <v>74</v>
      </c>
      <c r="AJ144" s="88">
        <v>0</v>
      </c>
      <c r="AK144" s="92" t="s">
        <v>74</v>
      </c>
      <c r="AL144" s="92" t="s">
        <v>74</v>
      </c>
      <c r="AM144" s="93">
        <f t="shared" si="22"/>
        <v>0</v>
      </c>
      <c r="AN144" s="93">
        <f>+K144+AC144-AH144</f>
        <v>8000000</v>
      </c>
      <c r="AO144" s="88" t="s">
        <v>85</v>
      </c>
      <c r="AP144" s="87">
        <v>8000000</v>
      </c>
      <c r="AQ144" s="88" t="s">
        <v>203</v>
      </c>
      <c r="AR144" s="87">
        <v>0</v>
      </c>
      <c r="AS144" s="96" t="s">
        <v>74</v>
      </c>
      <c r="AT144" s="97">
        <v>0</v>
      </c>
      <c r="AU144" s="126">
        <f t="shared" si="23"/>
        <v>8000000</v>
      </c>
      <c r="AV144" s="99">
        <f t="shared" si="24"/>
        <v>0</v>
      </c>
      <c r="AW144" s="96" t="s">
        <v>74</v>
      </c>
      <c r="AX144" s="88" t="s">
        <v>86</v>
      </c>
      <c r="AY144" s="124" t="s">
        <v>289</v>
      </c>
      <c r="AZ144" s="85" t="s">
        <v>66</v>
      </c>
      <c r="BA144" s="85" t="s">
        <v>66</v>
      </c>
    </row>
    <row r="145" spans="2:53" x14ac:dyDescent="0.25">
      <c r="B145" s="85">
        <v>2024</v>
      </c>
      <c r="C145" s="85">
        <v>891780111</v>
      </c>
      <c r="D145" s="86" t="s">
        <v>64</v>
      </c>
      <c r="E145" s="93" t="s">
        <v>288</v>
      </c>
      <c r="F145" s="87" t="s">
        <v>287</v>
      </c>
      <c r="G145" s="341">
        <v>0</v>
      </c>
      <c r="H145" s="88" t="s">
        <v>72</v>
      </c>
      <c r="I145" s="93" t="s">
        <v>154</v>
      </c>
      <c r="J145" s="93" t="s">
        <v>286</v>
      </c>
      <c r="K145" s="93">
        <v>10000000</v>
      </c>
      <c r="L145" s="85" t="s">
        <v>67</v>
      </c>
      <c r="M145" s="93" t="s">
        <v>285</v>
      </c>
      <c r="N145" s="93">
        <v>1102840462</v>
      </c>
      <c r="O145" s="91">
        <v>841</v>
      </c>
      <c r="P145" s="345">
        <v>45386</v>
      </c>
      <c r="Q145" s="87">
        <v>66600000</v>
      </c>
      <c r="R145" s="345">
        <v>45412</v>
      </c>
      <c r="S145" s="93">
        <v>10000000</v>
      </c>
      <c r="T145" s="88" t="s">
        <v>203</v>
      </c>
      <c r="U145" s="93">
        <v>1082939683</v>
      </c>
      <c r="V145" s="93" t="s">
        <v>266</v>
      </c>
      <c r="W145" s="345">
        <v>45411</v>
      </c>
      <c r="X145" s="345">
        <v>45412</v>
      </c>
      <c r="Y145" s="206" t="s">
        <v>74</v>
      </c>
      <c r="Z145" s="345">
        <v>45473</v>
      </c>
      <c r="AA145" s="93">
        <f t="shared" si="20"/>
        <v>61</v>
      </c>
      <c r="AB145" s="87">
        <v>0</v>
      </c>
      <c r="AC145" s="87">
        <v>0</v>
      </c>
      <c r="AD145" s="87">
        <v>0</v>
      </c>
      <c r="AE145" s="95" t="s">
        <v>74</v>
      </c>
      <c r="AF145" s="93">
        <f t="shared" si="21"/>
        <v>0</v>
      </c>
      <c r="AG145" s="87">
        <v>0</v>
      </c>
      <c r="AH145" s="87">
        <v>0</v>
      </c>
      <c r="AI145" s="92" t="s">
        <v>74</v>
      </c>
      <c r="AJ145" s="88">
        <v>0</v>
      </c>
      <c r="AK145" s="92" t="s">
        <v>74</v>
      </c>
      <c r="AL145" s="92" t="s">
        <v>74</v>
      </c>
      <c r="AM145" s="93">
        <f t="shared" si="22"/>
        <v>0</v>
      </c>
      <c r="AN145" s="93">
        <f>+K145+AC145-AH145</f>
        <v>10000000</v>
      </c>
      <c r="AO145" s="88" t="s">
        <v>85</v>
      </c>
      <c r="AP145" s="87">
        <v>10000000</v>
      </c>
      <c r="AQ145" s="88" t="s">
        <v>203</v>
      </c>
      <c r="AR145" s="87">
        <v>0</v>
      </c>
      <c r="AS145" s="96" t="s">
        <v>74</v>
      </c>
      <c r="AT145" s="97">
        <v>0</v>
      </c>
      <c r="AU145" s="126">
        <f t="shared" si="23"/>
        <v>10000000</v>
      </c>
      <c r="AV145" s="99">
        <f t="shared" si="24"/>
        <v>0</v>
      </c>
      <c r="AW145" s="96" t="s">
        <v>74</v>
      </c>
      <c r="AX145" s="88" t="s">
        <v>86</v>
      </c>
      <c r="AY145" s="124" t="s">
        <v>284</v>
      </c>
      <c r="AZ145" s="85" t="s">
        <v>66</v>
      </c>
      <c r="BA145" s="85" t="s">
        <v>66</v>
      </c>
    </row>
    <row r="146" spans="2:53" x14ac:dyDescent="0.25">
      <c r="B146" s="85">
        <v>2024</v>
      </c>
      <c r="C146" s="85">
        <v>891780111</v>
      </c>
      <c r="D146" s="86" t="s">
        <v>64</v>
      </c>
      <c r="E146" s="87" t="s">
        <v>283</v>
      </c>
      <c r="F146" s="87" t="s">
        <v>282</v>
      </c>
      <c r="G146" s="341">
        <v>2019000100064</v>
      </c>
      <c r="H146" s="88" t="s">
        <v>72</v>
      </c>
      <c r="I146" s="86" t="s">
        <v>154</v>
      </c>
      <c r="J146" s="87" t="s">
        <v>281</v>
      </c>
      <c r="K146" s="87">
        <v>4997000</v>
      </c>
      <c r="L146" s="85" t="s">
        <v>67</v>
      </c>
      <c r="M146" s="87" t="s">
        <v>280</v>
      </c>
      <c r="N146" s="93">
        <v>1083015782</v>
      </c>
      <c r="O146" s="91" t="s">
        <v>279</v>
      </c>
      <c r="P146" s="345">
        <v>45394</v>
      </c>
      <c r="Q146" s="87">
        <v>15434632</v>
      </c>
      <c r="R146" s="345">
        <v>45411</v>
      </c>
      <c r="S146" s="87">
        <v>4997000</v>
      </c>
      <c r="T146" s="88" t="s">
        <v>203</v>
      </c>
      <c r="U146" s="91">
        <v>7629414</v>
      </c>
      <c r="V146" s="93" t="s">
        <v>278</v>
      </c>
      <c r="W146" s="345">
        <v>45411</v>
      </c>
      <c r="X146" s="345">
        <v>45411</v>
      </c>
      <c r="Y146" s="206" t="s">
        <v>74</v>
      </c>
      <c r="Z146" s="345">
        <v>45462</v>
      </c>
      <c r="AA146" s="93">
        <f t="shared" si="20"/>
        <v>51</v>
      </c>
      <c r="AB146" s="87">
        <v>0</v>
      </c>
      <c r="AC146" s="87">
        <v>0</v>
      </c>
      <c r="AD146" s="87">
        <v>0</v>
      </c>
      <c r="AE146" s="95" t="s">
        <v>74</v>
      </c>
      <c r="AF146" s="93">
        <f t="shared" si="21"/>
        <v>0</v>
      </c>
      <c r="AG146" s="87">
        <v>0</v>
      </c>
      <c r="AH146" s="87">
        <v>0</v>
      </c>
      <c r="AI146" s="92" t="s">
        <v>74</v>
      </c>
      <c r="AJ146" s="88">
        <v>0</v>
      </c>
      <c r="AK146" s="92" t="s">
        <v>74</v>
      </c>
      <c r="AL146" s="92" t="s">
        <v>74</v>
      </c>
      <c r="AM146" s="93">
        <f t="shared" si="22"/>
        <v>0</v>
      </c>
      <c r="AN146" s="93">
        <f>+K146+AC146-AH146</f>
        <v>4997000</v>
      </c>
      <c r="AO146" s="88" t="s">
        <v>85</v>
      </c>
      <c r="AP146" s="87">
        <v>4997000</v>
      </c>
      <c r="AQ146" s="88" t="s">
        <v>203</v>
      </c>
      <c r="AR146" s="87">
        <v>0</v>
      </c>
      <c r="AS146" s="96" t="s">
        <v>74</v>
      </c>
      <c r="AT146" s="97">
        <v>0</v>
      </c>
      <c r="AU146" s="126">
        <f t="shared" si="23"/>
        <v>4997000</v>
      </c>
      <c r="AV146" s="99">
        <f t="shared" si="24"/>
        <v>0</v>
      </c>
      <c r="AW146" s="96" t="s">
        <v>74</v>
      </c>
      <c r="AX146" s="88" t="s">
        <v>86</v>
      </c>
      <c r="AY146" s="124" t="s">
        <v>277</v>
      </c>
      <c r="AZ146" s="85" t="s">
        <v>66</v>
      </c>
      <c r="BA146" s="85" t="s">
        <v>66</v>
      </c>
    </row>
    <row r="147" spans="2:53" x14ac:dyDescent="0.25">
      <c r="B147" s="85">
        <v>2024</v>
      </c>
      <c r="C147" s="85">
        <v>891780111</v>
      </c>
      <c r="D147" s="86" t="s">
        <v>64</v>
      </c>
      <c r="E147" s="87" t="s">
        <v>276</v>
      </c>
      <c r="F147" s="87" t="s">
        <v>275</v>
      </c>
      <c r="G147" s="341">
        <v>0</v>
      </c>
      <c r="H147" s="88" t="s">
        <v>72</v>
      </c>
      <c r="I147" s="86" t="s">
        <v>65</v>
      </c>
      <c r="J147" s="87" t="s">
        <v>274</v>
      </c>
      <c r="K147" s="87">
        <v>11245500</v>
      </c>
      <c r="L147" s="85" t="s">
        <v>67</v>
      </c>
      <c r="M147" s="87" t="s">
        <v>273</v>
      </c>
      <c r="N147" s="93">
        <v>890300625</v>
      </c>
      <c r="O147" s="91">
        <v>785</v>
      </c>
      <c r="P147" s="345">
        <v>45372</v>
      </c>
      <c r="Q147" s="87">
        <v>11245500</v>
      </c>
      <c r="R147" s="345">
        <v>45411</v>
      </c>
      <c r="S147" s="87">
        <v>11245500</v>
      </c>
      <c r="T147" s="88" t="s">
        <v>203</v>
      </c>
      <c r="U147" s="93">
        <v>57428039</v>
      </c>
      <c r="V147" s="93" t="s">
        <v>272</v>
      </c>
      <c r="W147" s="345">
        <v>45411</v>
      </c>
      <c r="X147" s="345">
        <v>45411</v>
      </c>
      <c r="Y147" s="206" t="s">
        <v>74</v>
      </c>
      <c r="Z147" s="345">
        <v>45503</v>
      </c>
      <c r="AA147" s="93">
        <f t="shared" si="20"/>
        <v>92</v>
      </c>
      <c r="AB147" s="87">
        <v>0</v>
      </c>
      <c r="AC147" s="87">
        <v>0</v>
      </c>
      <c r="AD147" s="87">
        <v>0</v>
      </c>
      <c r="AE147" s="95" t="s">
        <v>74</v>
      </c>
      <c r="AF147" s="93">
        <f t="shared" si="21"/>
        <v>0</v>
      </c>
      <c r="AG147" s="87">
        <v>0</v>
      </c>
      <c r="AH147" s="87">
        <v>0</v>
      </c>
      <c r="AI147" s="92" t="s">
        <v>74</v>
      </c>
      <c r="AJ147" s="88">
        <v>0</v>
      </c>
      <c r="AK147" s="92" t="s">
        <v>74</v>
      </c>
      <c r="AL147" s="92" t="s">
        <v>74</v>
      </c>
      <c r="AM147" s="93">
        <f t="shared" si="22"/>
        <v>0</v>
      </c>
      <c r="AN147" s="93">
        <f>+K147+AC147-AH147</f>
        <v>11245500</v>
      </c>
      <c r="AO147" s="88" t="s">
        <v>66</v>
      </c>
      <c r="AP147" s="87">
        <v>11245500</v>
      </c>
      <c r="AQ147" s="88" t="s">
        <v>203</v>
      </c>
      <c r="AR147" s="87">
        <v>0</v>
      </c>
      <c r="AS147" s="96" t="s">
        <v>74</v>
      </c>
      <c r="AT147" s="97">
        <v>0</v>
      </c>
      <c r="AU147" s="126">
        <f t="shared" si="23"/>
        <v>11245500</v>
      </c>
      <c r="AV147" s="99">
        <f t="shared" si="24"/>
        <v>0</v>
      </c>
      <c r="AW147" s="96" t="s">
        <v>74</v>
      </c>
      <c r="AX147" s="88" t="s">
        <v>86</v>
      </c>
      <c r="AY147" s="124" t="s">
        <v>271</v>
      </c>
      <c r="AZ147" s="85" t="s">
        <v>66</v>
      </c>
      <c r="BA147" s="85" t="s">
        <v>66</v>
      </c>
    </row>
    <row r="148" spans="2:53" ht="15.75" thickBot="1" x14ac:dyDescent="0.3">
      <c r="B148" s="100">
        <v>2024</v>
      </c>
      <c r="C148" s="100">
        <v>891780111</v>
      </c>
      <c r="D148" s="101" t="s">
        <v>64</v>
      </c>
      <c r="E148" s="102" t="s">
        <v>270</v>
      </c>
      <c r="F148" s="102" t="s">
        <v>269</v>
      </c>
      <c r="G148" s="350">
        <v>0</v>
      </c>
      <c r="H148" s="103" t="s">
        <v>72</v>
      </c>
      <c r="I148" s="101" t="s">
        <v>154</v>
      </c>
      <c r="J148" s="102" t="s">
        <v>268</v>
      </c>
      <c r="K148" s="102">
        <v>8000000</v>
      </c>
      <c r="L148" s="100" t="s">
        <v>67</v>
      </c>
      <c r="M148" s="106" t="s">
        <v>267</v>
      </c>
      <c r="N148" s="106">
        <v>1083021982</v>
      </c>
      <c r="O148" s="119">
        <v>841</v>
      </c>
      <c r="P148" s="351">
        <v>45386</v>
      </c>
      <c r="Q148" s="102">
        <v>66600000</v>
      </c>
      <c r="R148" s="351">
        <v>45412</v>
      </c>
      <c r="S148" s="102">
        <v>8000000</v>
      </c>
      <c r="T148" s="103" t="s">
        <v>203</v>
      </c>
      <c r="U148" s="106">
        <v>1082939683</v>
      </c>
      <c r="V148" s="106" t="s">
        <v>266</v>
      </c>
      <c r="W148" s="351">
        <v>45411</v>
      </c>
      <c r="X148" s="351">
        <v>45412</v>
      </c>
      <c r="Y148" s="219" t="s">
        <v>74</v>
      </c>
      <c r="Z148" s="351">
        <v>45457</v>
      </c>
      <c r="AA148" s="106">
        <f t="shared" si="20"/>
        <v>45</v>
      </c>
      <c r="AB148" s="102">
        <v>0</v>
      </c>
      <c r="AC148" s="102">
        <v>0</v>
      </c>
      <c r="AD148" s="102">
        <v>0</v>
      </c>
      <c r="AE148" s="108" t="s">
        <v>74</v>
      </c>
      <c r="AF148" s="106">
        <f t="shared" si="21"/>
        <v>0</v>
      </c>
      <c r="AG148" s="102">
        <v>0</v>
      </c>
      <c r="AH148" s="102">
        <v>0</v>
      </c>
      <c r="AI148" s="109" t="s">
        <v>74</v>
      </c>
      <c r="AJ148" s="103">
        <v>0</v>
      </c>
      <c r="AK148" s="109" t="s">
        <v>74</v>
      </c>
      <c r="AL148" s="109" t="s">
        <v>74</v>
      </c>
      <c r="AM148" s="106">
        <f t="shared" si="22"/>
        <v>0</v>
      </c>
      <c r="AN148" s="106">
        <f>+K148+AC148-AH148</f>
        <v>8000000</v>
      </c>
      <c r="AO148" s="103" t="s">
        <v>85</v>
      </c>
      <c r="AP148" s="102">
        <v>8000000</v>
      </c>
      <c r="AQ148" s="103" t="s">
        <v>203</v>
      </c>
      <c r="AR148" s="102">
        <v>0</v>
      </c>
      <c r="AS148" s="110" t="s">
        <v>74</v>
      </c>
      <c r="AT148" s="233">
        <v>0</v>
      </c>
      <c r="AU148" s="127">
        <f t="shared" si="23"/>
        <v>8000000</v>
      </c>
      <c r="AV148" s="128">
        <f t="shared" si="24"/>
        <v>0</v>
      </c>
      <c r="AW148" s="110" t="s">
        <v>74</v>
      </c>
      <c r="AX148" s="103" t="s">
        <v>86</v>
      </c>
      <c r="AY148" s="130" t="s">
        <v>265</v>
      </c>
      <c r="AZ148" s="100" t="s">
        <v>66</v>
      </c>
      <c r="BA148" s="100" t="s">
        <v>66</v>
      </c>
    </row>
    <row r="149" spans="2:53" s="23" customFormat="1" ht="15.75" thickBot="1" x14ac:dyDescent="0.3">
      <c r="B149" s="404" t="s">
        <v>68</v>
      </c>
      <c r="C149" s="405"/>
      <c r="D149" s="406"/>
      <c r="E149" s="31">
        <f>+SUBTOTAL(3,E8:E148)</f>
        <v>141</v>
      </c>
      <c r="F149" s="32"/>
      <c r="G149" s="33"/>
      <c r="H149" s="33"/>
      <c r="I149" s="33"/>
      <c r="J149" s="33"/>
      <c r="K149" s="34">
        <f>SUM(K8:K148)</f>
        <v>2485560728.8000002</v>
      </c>
      <c r="L149" s="407"/>
      <c r="M149" s="408"/>
      <c r="N149" s="408"/>
      <c r="O149" s="408"/>
      <c r="P149" s="408"/>
      <c r="Q149" s="408"/>
      <c r="R149" s="408"/>
      <c r="S149" s="408"/>
      <c r="T149" s="408"/>
      <c r="U149" s="408"/>
      <c r="V149" s="408"/>
      <c r="W149" s="408"/>
      <c r="X149" s="408"/>
      <c r="Y149" s="408"/>
      <c r="Z149" s="408"/>
      <c r="AA149" s="409"/>
      <c r="AB149" s="35">
        <f>SUM(AB8:AB148)</f>
        <v>3</v>
      </c>
      <c r="AC149" s="36">
        <f>SUM(AC8:AC148)</f>
        <v>17320000</v>
      </c>
      <c r="AD149" s="36">
        <f>SUM(AD8:AD106)</f>
        <v>2</v>
      </c>
      <c r="AE149" s="37"/>
      <c r="AF149" s="36">
        <f>SUM(AF8:AF148)</f>
        <v>55</v>
      </c>
      <c r="AG149" s="36">
        <f>SUM(AG8:AG148)</f>
        <v>0</v>
      </c>
      <c r="AH149" s="38">
        <f>SUM(AH8:AH148)</f>
        <v>0</v>
      </c>
      <c r="AI149" s="37"/>
      <c r="AJ149" s="39">
        <f>SUM(AJ8:AJ148)</f>
        <v>0</v>
      </c>
      <c r="AK149" s="407"/>
      <c r="AL149" s="408"/>
      <c r="AM149" s="409"/>
      <c r="AN149" s="35">
        <f>SUM(AN8:AN148)</f>
        <v>2502880728.8000002</v>
      </c>
      <c r="AO149" s="37"/>
      <c r="AP149" s="40">
        <f>SUM(AP8:AP148)</f>
        <v>2485560728.8000002</v>
      </c>
      <c r="AQ149" s="37"/>
      <c r="AR149" s="36">
        <f>SUM(AR8:AR148)</f>
        <v>0</v>
      </c>
      <c r="AS149" s="37"/>
      <c r="AT149" s="41">
        <f>SUM(AT8:AT148)</f>
        <v>234995000</v>
      </c>
      <c r="AU149" s="42">
        <f>SUM(AU8:AU148)</f>
        <v>2267885728.8000002</v>
      </c>
      <c r="AV149" s="407"/>
      <c r="AW149" s="408"/>
      <c r="AX149" s="408"/>
      <c r="AY149" s="408"/>
      <c r="AZ149" s="408"/>
      <c r="BA149" s="408"/>
    </row>
    <row r="151" spans="2:53" x14ac:dyDescent="0.25">
      <c r="E151" s="57"/>
    </row>
    <row r="152" spans="2:53" x14ac:dyDescent="0.25">
      <c r="E152" s="56"/>
    </row>
    <row r="153" spans="2:53" x14ac:dyDescent="0.25">
      <c r="E153" s="56"/>
    </row>
    <row r="154" spans="2:53" x14ac:dyDescent="0.25">
      <c r="E154" s="56"/>
    </row>
    <row r="155" spans="2:53" x14ac:dyDescent="0.25">
      <c r="E155" s="56"/>
    </row>
    <row r="156" spans="2:53" x14ac:dyDescent="0.25">
      <c r="E156" s="56"/>
    </row>
    <row r="157" spans="2:53" x14ac:dyDescent="0.25">
      <c r="E157" s="56"/>
    </row>
    <row r="158" spans="2:53" x14ac:dyDescent="0.25">
      <c r="E158" s="56"/>
    </row>
    <row r="159" spans="2:53" x14ac:dyDescent="0.25">
      <c r="E159" s="56"/>
    </row>
    <row r="160" spans="2:53" x14ac:dyDescent="0.25">
      <c r="E160" s="56"/>
    </row>
    <row r="161" spans="5:5" x14ac:dyDescent="0.25">
      <c r="E161" s="56"/>
    </row>
    <row r="162" spans="5:5" x14ac:dyDescent="0.25">
      <c r="E162" s="56"/>
    </row>
    <row r="163" spans="5:5" x14ac:dyDescent="0.25">
      <c r="E163" s="56"/>
    </row>
    <row r="164" spans="5:5" x14ac:dyDescent="0.25">
      <c r="E164" s="56"/>
    </row>
    <row r="165" spans="5:5" x14ac:dyDescent="0.25">
      <c r="E165" s="56"/>
    </row>
    <row r="166" spans="5:5" x14ac:dyDescent="0.25">
      <c r="E166" s="56"/>
    </row>
    <row r="167" spans="5:5" x14ac:dyDescent="0.25">
      <c r="E167" s="56"/>
    </row>
    <row r="168" spans="5:5" x14ac:dyDescent="0.25">
      <c r="E168" s="56"/>
    </row>
    <row r="169" spans="5:5" x14ac:dyDescent="0.25">
      <c r="E169" s="56"/>
    </row>
    <row r="170" spans="5:5" x14ac:dyDescent="0.25">
      <c r="E170" s="56"/>
    </row>
    <row r="171" spans="5:5" x14ac:dyDescent="0.25">
      <c r="E171" s="56"/>
    </row>
    <row r="172" spans="5:5" x14ac:dyDescent="0.25">
      <c r="E172" s="56"/>
    </row>
    <row r="173" spans="5:5" x14ac:dyDescent="0.25">
      <c r="E173" s="56"/>
    </row>
    <row r="174" spans="5:5" x14ac:dyDescent="0.25">
      <c r="E174" s="56"/>
    </row>
    <row r="175" spans="5:5" x14ac:dyDescent="0.25">
      <c r="E175" s="56"/>
    </row>
    <row r="176" spans="5:5" x14ac:dyDescent="0.25">
      <c r="E176" s="56"/>
    </row>
    <row r="177" spans="5:5" x14ac:dyDescent="0.25">
      <c r="E177" s="56"/>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49:BA149"/>
    <mergeCell ref="AO6:AP6"/>
    <mergeCell ref="B149:D149"/>
    <mergeCell ref="L149:AA149"/>
    <mergeCell ref="AY6:BA6"/>
    <mergeCell ref="M6:N6"/>
    <mergeCell ref="O6:Q6"/>
    <mergeCell ref="R6:S6"/>
    <mergeCell ref="AK149:AM149"/>
    <mergeCell ref="T6:V6"/>
    <mergeCell ref="H3:I5"/>
    <mergeCell ref="E6:G6"/>
    <mergeCell ref="AV6:AX6"/>
    <mergeCell ref="AQ6:AU6"/>
  </mergeCells>
  <conditionalFormatting sqref="E146:E1048576 E1:E144">
    <cfRule type="duplicateValues" dxfId="5" priority="1"/>
  </conditionalFormatting>
  <conditionalFormatting sqref="F5 E6">
    <cfRule type="containsText" dxfId="4"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M8:AP15 AA8:AA148 AF8:AF148 AU8:AV148 AM16:AO21 AM22:AP148">
    <cfRule type="expression" dxfId="3" priority="2">
      <formula>+_xlfn.ISFORMULA(AA8)</formula>
    </cfRule>
  </conditionalFormatting>
  <dataValidations count="9">
    <dataValidation type="list" allowBlank="1" showInputMessage="1" showErrorMessage="1" sqref="AX8:AX148" xr:uid="{00000000-0002-0000-0000-000008000000}">
      <formula1>"Por iniciar,En ejecucion,Suspendido,Terminado,Liquidado"</formula1>
    </dataValidation>
    <dataValidation type="list" allowBlank="1" showInputMessage="1" showErrorMessage="1" sqref="H8:H148" xr:uid="{00000000-0002-0000-0000-000007000000}">
      <formula1>"OTRO SECTOR"</formula1>
    </dataValidation>
    <dataValidation type="list" allowBlank="1" showInputMessage="1" showErrorMessage="1" sqref="L8:L148" xr:uid="{00000000-0002-0000-0000-000006000000}">
      <formula1>"DIRECTA"</formula1>
    </dataValidation>
    <dataValidation type="list" allowBlank="1" showInputMessage="1" showErrorMessage="1" sqref="BA8:BA148" xr:uid="{00000000-0002-0000-0000-000005000000}">
      <formula1>"SI,NA por TIPO Contrato"</formula1>
    </dataValidation>
    <dataValidation type="list" allowBlank="1" showInputMessage="1" showErrorMessage="1" sqref="AZ8:AZ148" xr:uid="{00000000-0002-0000-0000-000004000000}">
      <formula1>"SI,NO HA INICIADO"</formula1>
    </dataValidation>
    <dataValidation type="list" allowBlank="1" showInputMessage="1" showErrorMessage="1" sqref="AQ8:AQ148 AO8:AO148 T8:T148" xr:uid="{00000000-0002-0000-0000-000003000000}">
      <formula1>"SI,NO"</formula1>
    </dataValidation>
    <dataValidation type="list" allowBlank="1" showInputMessage="1" showErrorMessage="1" sqref="I8:I31 I63:I66 I75:I144 I146:I148" xr:uid="{00000000-0002-0000-0000-000002000000}">
      <formula1>"FUNCIONAMIENTO,INVERSION,OTROS"</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J4" xr:uid="{00000000-0002-0000-0000-000000000000}">
      <formula1>"42,250,1000,3000"</formula1>
    </dataValidation>
  </dataValidations>
  <hyperlinks>
    <hyperlink ref="AY8" r:id="rId1" xr:uid="{6944680D-EA3D-4C68-8CC2-1F38C51C4668}"/>
    <hyperlink ref="AY9" r:id="rId2" xr:uid="{E96F2D63-3683-4774-9190-85B5A9A4043E}"/>
    <hyperlink ref="AY10" r:id="rId3" xr:uid="{A41F60EE-8DC7-492E-8B02-94CEFEAB346D}"/>
    <hyperlink ref="AY11" r:id="rId4" xr:uid="{1A7632C2-4E0D-4F6A-8303-C1F4628D076A}"/>
    <hyperlink ref="AY12" r:id="rId5" xr:uid="{08336276-5C33-4D26-9493-D8422B5EDE57}"/>
    <hyperlink ref="AY13" r:id="rId6" xr:uid="{C1F819E6-8C97-4606-8C89-946309DB9865}"/>
    <hyperlink ref="AY14" r:id="rId7" xr:uid="{AFA89B90-C8FE-4650-B7FD-58A818BC3DE0}"/>
    <hyperlink ref="AY16" r:id="rId8" xr:uid="{3B87BEAF-D9B0-42E6-A45A-FC526B007E5B}"/>
    <hyperlink ref="AY17" r:id="rId9" xr:uid="{D8627E97-C100-4080-84D3-77E75156A640}"/>
    <hyperlink ref="AY18" r:id="rId10" xr:uid="{68200BB6-FDDF-47D9-8D93-CC1984BA133E}"/>
    <hyperlink ref="AY19" r:id="rId11" xr:uid="{7EFF9BEE-6E82-4A4D-A776-22FCBD10CFED}"/>
    <hyperlink ref="AY20" r:id="rId12" xr:uid="{AC540C7B-6B0B-45A1-8863-5EF341006E4A}"/>
    <hyperlink ref="AY21" r:id="rId13" xr:uid="{6533D049-9B42-4C4F-AB27-0A34D35C8534}"/>
    <hyperlink ref="AY22" r:id="rId14" xr:uid="{B06AC186-D7A0-480B-B127-CC805D80CDBA}"/>
    <hyperlink ref="AY23" r:id="rId15" xr:uid="{EBD3AB6C-D647-4DDD-B5B7-9E30C2CF19B5}"/>
    <hyperlink ref="AY24" r:id="rId16" xr:uid="{9403054E-AF26-4E93-8BC8-B599E4630DE2}"/>
    <hyperlink ref="AY25" r:id="rId17" xr:uid="{AD35DCD2-7514-4C53-AD6D-E7EF2C43D355}"/>
    <hyperlink ref="AY26" r:id="rId18" xr:uid="{9899BB70-A381-4E32-9C32-B85232F0DDF0}"/>
    <hyperlink ref="AY27" r:id="rId19" xr:uid="{5D781C9C-D03E-474F-858F-42E3CD34661E}"/>
    <hyperlink ref="AY28" r:id="rId20" xr:uid="{3C35F197-E99D-478D-BE5F-CBEA2EE8D25C}"/>
    <hyperlink ref="AY15" r:id="rId21" xr:uid="{84AB8C74-389F-4620-96B0-376B5299B94A}"/>
    <hyperlink ref="AY30" r:id="rId22" xr:uid="{2B22EFC3-DA3D-4A3C-A8DD-AA63CBD6C36C}"/>
    <hyperlink ref="AY29" r:id="rId23" xr:uid="{B1572896-FC8B-4AF1-BF34-B5237DCBD98E}"/>
    <hyperlink ref="AY31" r:id="rId24" xr:uid="{B855A01D-9E04-4D19-966A-991C647E2B62}"/>
    <hyperlink ref="AY32" r:id="rId25" xr:uid="{85B2FBBF-A078-4F3F-90BC-B6C7BBB26BAF}"/>
    <hyperlink ref="AY33" r:id="rId26" xr:uid="{A32547F3-90E5-41C5-B404-7D3E62FC64BE}"/>
    <hyperlink ref="AY35" r:id="rId27" xr:uid="{5D9EE5E6-C550-45D0-914D-EEAFDC5F90B1}"/>
    <hyperlink ref="AY36" r:id="rId28" xr:uid="{1BC9DE19-CE46-4885-A80E-614BF5D1FB63}"/>
    <hyperlink ref="AY34" r:id="rId29" xr:uid="{7C6A6D38-1802-410A-8945-6B7CE62CB3FA}"/>
    <hyperlink ref="AY37" r:id="rId30" xr:uid="{EB945101-9785-4FFE-972C-F85F20A75F2B}"/>
    <hyperlink ref="AY40" r:id="rId31" xr:uid="{D546D5C5-D966-47CC-BA0C-F56E4FDAAE22}"/>
    <hyperlink ref="AY38" r:id="rId32" xr:uid="{13118774-8AC9-4A60-9092-B6637CB6C632}"/>
    <hyperlink ref="AY39" r:id="rId33" xr:uid="{A599C558-8964-4324-A97A-824941EB8860}"/>
    <hyperlink ref="AY41" r:id="rId34" xr:uid="{289A4058-8EAD-4C4B-BF44-61C37A9B8558}"/>
    <hyperlink ref="AY42" r:id="rId35" xr:uid="{39DCD3A1-028D-43EE-BD87-868E8F098D06}"/>
    <hyperlink ref="AY43" r:id="rId36" xr:uid="{669C9F2B-F88A-4166-80FB-1C594A149C14}"/>
    <hyperlink ref="AY44" r:id="rId37" xr:uid="{8786F15C-7B56-4C34-8F08-55F38C9495A1}"/>
    <hyperlink ref="AY45" r:id="rId38" xr:uid="{104589B5-CE84-4C4B-AAA9-08906CD15550}"/>
    <hyperlink ref="AY46" r:id="rId39" xr:uid="{C225B410-396E-4A2D-876B-9E631C358396}"/>
    <hyperlink ref="AY47" r:id="rId40" xr:uid="{E2C4BC5C-6BA6-46EE-B7D9-463C418FD98F}"/>
    <hyperlink ref="AY48" r:id="rId41" xr:uid="{AFC7C4A6-F1A4-4B28-B9CC-4F78CDAE476D}"/>
    <hyperlink ref="AY49" r:id="rId42" xr:uid="{FF813643-A49C-4698-9A71-14CE0E522A2C}"/>
    <hyperlink ref="AY50" r:id="rId43" xr:uid="{EB2CC81D-3291-4CB3-9A80-A4CE8097D2A2}"/>
    <hyperlink ref="AY51" r:id="rId44" xr:uid="{D2FF6D0A-6F7A-46E0-BC90-89AA32965007}"/>
    <hyperlink ref="AY52" r:id="rId45" xr:uid="{5D6F6004-7C20-4625-AE8E-0A5FFF3DF58A}"/>
    <hyperlink ref="AY54" r:id="rId46" xr:uid="{EB39B15F-DB2F-4911-BA56-A64D0EAEDEBF}"/>
    <hyperlink ref="AY55" r:id="rId47" xr:uid="{2B3BEB58-23D8-4F42-9911-7BEDFAAB8A55}"/>
    <hyperlink ref="AY56" r:id="rId48" xr:uid="{82B0105C-5E51-4009-8937-31711BB6111C}"/>
    <hyperlink ref="AY57" r:id="rId49" xr:uid="{2242D113-D69C-4299-A6BF-9FF9FBFC4B2E}"/>
    <hyperlink ref="AY58" r:id="rId50" xr:uid="{09A72C60-C0DE-4C79-A66D-A0202A635D89}"/>
    <hyperlink ref="AY59" r:id="rId51" xr:uid="{E09ABE16-6D30-41CD-B41E-DE07CF6ACBB1}"/>
    <hyperlink ref="AY61" r:id="rId52" xr:uid="{A2290A4B-610C-4751-9897-FE4E0FBCC984}"/>
    <hyperlink ref="AY60" r:id="rId53" xr:uid="{1D4697CF-B096-4B30-A108-F8CE5B89D840}"/>
    <hyperlink ref="AY63" r:id="rId54" xr:uid="{701B2BE5-BA9E-4109-9DF7-8130521D5795}"/>
    <hyperlink ref="AY64" r:id="rId55" xr:uid="{64578739-F4AB-4202-A490-2E8E5038D323}"/>
    <hyperlink ref="AY53" r:id="rId56" xr:uid="{E1BE65F0-246B-44C2-8325-0941D1D480AF}"/>
    <hyperlink ref="AY62" r:id="rId57" xr:uid="{2EA2CD95-763E-45D2-B491-609B7BF7B8E4}"/>
    <hyperlink ref="AY67" r:id="rId58" xr:uid="{5C08946A-5074-423F-8113-92200FB6240E}"/>
    <hyperlink ref="AY66" r:id="rId59" xr:uid="{EF2710BB-0E23-4D14-9578-DC64F509BA87}"/>
    <hyperlink ref="AY68" r:id="rId60" xr:uid="{1BDEBC3A-C9E0-44B1-A6B4-7E19CDB704BF}"/>
    <hyperlink ref="AY69" r:id="rId61" xr:uid="{1E5A0A01-427A-43A7-91ED-4CE6DCAC79D3}"/>
    <hyperlink ref="AY65" r:id="rId62" xr:uid="{55C5B367-6BC7-44A2-81D0-878C880C733C}"/>
    <hyperlink ref="AY70" r:id="rId63" xr:uid="{C5079382-2830-43A6-94FC-4E59DD33C292}"/>
    <hyperlink ref="AY71" r:id="rId64" xr:uid="{8676EC7D-EB76-4DCF-BE84-9A90371A6D31}"/>
    <hyperlink ref="AY72" r:id="rId65" xr:uid="{65A12D40-601B-4D7C-9966-50A54F76875D}"/>
    <hyperlink ref="AY73" r:id="rId66" xr:uid="{593A12E3-7401-4387-BBF0-CACE83D89E70}"/>
    <hyperlink ref="AY75" r:id="rId67" xr:uid="{B4B7A420-111A-4E91-A132-71F065E2A6CD}"/>
    <hyperlink ref="AY76" r:id="rId68" xr:uid="{5FF1695D-CB53-48D7-9F7B-213902362D21}"/>
    <hyperlink ref="AY77" r:id="rId69" xr:uid="{40FD1E67-A825-4475-A0F2-6CDA3E030600}"/>
    <hyperlink ref="AY78" r:id="rId70" xr:uid="{0339D45C-E7EA-4875-AA57-2A428C55D531}"/>
    <hyperlink ref="AY79" r:id="rId71" xr:uid="{6872EEA6-1E0C-488B-93D4-BDD9A1D77D0A}"/>
    <hyperlink ref="AY74" r:id="rId72" xr:uid="{D2F20146-69CD-40FE-A072-62B97EEB3456}"/>
    <hyperlink ref="AY80" r:id="rId73" xr:uid="{241B6D4C-6DF1-4F65-A0ED-71549DD709BC}"/>
    <hyperlink ref="AY81" r:id="rId74" xr:uid="{14FEE2B3-BB72-44B5-85C3-60B0EF43680A}"/>
    <hyperlink ref="AY82" r:id="rId75" xr:uid="{A81BDA3B-6B5B-4499-82FB-7321E1851D5A}"/>
    <hyperlink ref="AY83" r:id="rId76" xr:uid="{2D1305B0-97A4-4133-92FA-9EB44AA45F2A}"/>
    <hyperlink ref="AY84" r:id="rId77" xr:uid="{25E0343D-8ADF-4646-8C65-4DB5115DB09A}"/>
    <hyperlink ref="AY85" r:id="rId78" xr:uid="{A959807F-B54C-4ED7-9AE8-EAC92CD00DF8}"/>
    <hyperlink ref="AY86" r:id="rId79" xr:uid="{3BF59558-AB52-4D03-9CBA-16BD0E7712FB}"/>
    <hyperlink ref="AY87" r:id="rId80" xr:uid="{A345E1C2-CAE2-4F38-AF8E-32F83FBC1CFF}"/>
    <hyperlink ref="AY88" r:id="rId81" xr:uid="{44E3DDAA-3FB5-47EF-9AAC-F81AC4B64D30}"/>
    <hyperlink ref="AY89" r:id="rId82" xr:uid="{B000EEDC-6D07-470D-8DE1-F735285394F5}"/>
    <hyperlink ref="AY90" r:id="rId83" xr:uid="{8B74BB53-6581-4C3C-8F52-DC228EFF3E09}"/>
    <hyperlink ref="AY91" r:id="rId84" xr:uid="{D216311C-FADD-478B-9835-9953D587B0F2}"/>
    <hyperlink ref="AY92" r:id="rId85" xr:uid="{82594E70-696E-4222-9B11-505DB248A5E9}"/>
    <hyperlink ref="AY93" r:id="rId86" xr:uid="{CADCC3E4-40A0-47CC-BF6A-BDB295D80CD9}"/>
    <hyperlink ref="AY94" r:id="rId87" xr:uid="{C27708D1-0317-40CE-83F4-94C2B02D379E}"/>
    <hyperlink ref="AY95" r:id="rId88" xr:uid="{A98C6773-CD35-4E6D-88AE-DEA71065FF7C}"/>
    <hyperlink ref="AY96" r:id="rId89" xr:uid="{FDE6A6C5-1ACD-453A-8EBC-60717298E2C3}"/>
    <hyperlink ref="AY97" r:id="rId90" xr:uid="{339CECBA-6F0F-4C28-95E4-5DEE8BA908E0}"/>
    <hyperlink ref="AY98" r:id="rId91" xr:uid="{A783E883-0FC9-4411-A9CF-03FB8E73F355}"/>
    <hyperlink ref="AY99" r:id="rId92" xr:uid="{7FDF4A53-E28F-424E-A273-53773AC8B592}"/>
    <hyperlink ref="AY100" r:id="rId93" xr:uid="{C730270D-FD92-4F92-8A5A-53FF2B58524E}"/>
    <hyperlink ref="AY101" r:id="rId94" xr:uid="{858DF79F-73FD-4D59-A7AC-F47B28D2BCCC}"/>
    <hyperlink ref="AY102" r:id="rId95" xr:uid="{34B35D30-24A0-48D5-B34C-DCEB2C03C722}"/>
    <hyperlink ref="AY103" r:id="rId96" xr:uid="{7411570A-086C-4048-90FC-353A426A7818}"/>
    <hyperlink ref="AY104" r:id="rId97" xr:uid="{18FD8D36-24AC-4F68-BC54-E091CA883D3F}"/>
    <hyperlink ref="AY105" r:id="rId98" xr:uid="{E8493FF2-1378-4454-95CD-434119BF0B32}"/>
    <hyperlink ref="AY106" r:id="rId99" xr:uid="{108E11BB-6305-4D54-AB1F-4453F52E3C59}"/>
    <hyperlink ref="AY107" r:id="rId100" xr:uid="{36AC3686-AEFB-46C2-882C-385FBB5CEED5}"/>
    <hyperlink ref="AY108" r:id="rId101" xr:uid="{4E63470A-15C0-48A9-A5EE-4D765738189A}"/>
    <hyperlink ref="AY110" r:id="rId102" xr:uid="{197EC8AB-F165-4260-95D8-5015F4594E8A}"/>
    <hyperlink ref="AY109" r:id="rId103" xr:uid="{65014B0D-A773-4EF8-A419-37DC1C245448}"/>
    <hyperlink ref="AY111" r:id="rId104" xr:uid="{358F502B-D9F3-41FE-9A25-A7ACAE42F7DA}"/>
    <hyperlink ref="AY112" r:id="rId105" xr:uid="{A349486D-680E-4393-B317-19EEECA91492}"/>
    <hyperlink ref="AY113" r:id="rId106" xr:uid="{41AB4B4B-90DA-4A9B-ACBA-891B85B4AC03}"/>
    <hyperlink ref="AY114" r:id="rId107" xr:uid="{9ECEC88B-2E74-4FC8-940B-D60478623CB8}"/>
    <hyperlink ref="AY115" r:id="rId108" xr:uid="{534FA696-DD33-4BDE-9AEF-4C98E0CDC793}"/>
    <hyperlink ref="AY116" r:id="rId109" xr:uid="{E4FBF601-4A33-4650-8326-806C8EEA23A2}"/>
    <hyperlink ref="AY117" r:id="rId110" xr:uid="{46C5BC27-ABE7-4944-806B-A686C02B62CB}"/>
    <hyperlink ref="AY118" r:id="rId111" xr:uid="{7EEF5400-7B39-4412-A9F8-A25C30CE20B6}"/>
    <hyperlink ref="AY119" r:id="rId112" xr:uid="{CC3A6A6F-F441-450F-A279-7B11C0F9AF45}"/>
    <hyperlink ref="AY120" r:id="rId113" xr:uid="{BC7D636C-0FE3-4121-957A-E404BE4EF9E8}"/>
    <hyperlink ref="AY122" r:id="rId114" xr:uid="{FE1D0D58-2DEE-472D-B3E9-9CA54AC497FD}"/>
    <hyperlink ref="AY123" r:id="rId115" xr:uid="{130AC56E-F7E7-4EA6-9F33-55F86E979E74}"/>
    <hyperlink ref="AY127" r:id="rId116" xr:uid="{4C406671-BA42-441B-9073-70C8B2A29DE0}"/>
    <hyperlink ref="AY124" r:id="rId117" xr:uid="{D7305A84-AF99-43E2-A4C0-431515643452}"/>
    <hyperlink ref="AY125" r:id="rId118" xr:uid="{6CB23E10-2DC3-427A-8A04-7259182A579C}"/>
    <hyperlink ref="AY121" r:id="rId119" xr:uid="{EE4328EE-2B47-4F45-B3CA-91C220E0DACE}"/>
    <hyperlink ref="AY126" r:id="rId120" xr:uid="{749CD05D-C012-41A7-B388-24A5D25E1A64}"/>
    <hyperlink ref="AY128" r:id="rId121" xr:uid="{B3D34EFC-D8A2-42BF-BC7A-7D05C2EEFF31}"/>
    <hyperlink ref="AY132" r:id="rId122" xr:uid="{D60DB77E-7BB0-4B6A-9659-339CD27A1A8F}"/>
    <hyperlink ref="AY133" r:id="rId123" xr:uid="{666559FF-976C-4A38-854D-5FA36368A172}"/>
    <hyperlink ref="AY129" r:id="rId124" xr:uid="{720B9B3F-F92B-4372-B1D7-8E9C779473F7}"/>
    <hyperlink ref="AY130" r:id="rId125" xr:uid="{54E48480-186A-4405-89AF-3A95E64BB935}"/>
    <hyperlink ref="AY131" r:id="rId126" xr:uid="{A292DF41-6020-4914-86EC-D7DA74E9F80F}"/>
    <hyperlink ref="AY134" r:id="rId127" xr:uid="{AE579503-EC4F-4AE8-8DC6-E117758D8D46}"/>
    <hyperlink ref="AY135" r:id="rId128" xr:uid="{FFB510CE-BD0D-4937-95E0-04D3B03F424C}"/>
    <hyperlink ref="AY137" r:id="rId129" xr:uid="{C323F987-B5F0-4CA1-B249-A8A976B2D4E2}"/>
    <hyperlink ref="AY136" r:id="rId130" xr:uid="{BA4B7EFB-EC19-4CC1-9A20-414310A6EB40}"/>
    <hyperlink ref="AY138" r:id="rId131" xr:uid="{3EC6B24E-F005-48EF-925F-38160A9818F4}"/>
    <hyperlink ref="AY139" r:id="rId132" xr:uid="{C975BCB1-B083-4B7F-A8E3-D9A8FD37DDE5}"/>
    <hyperlink ref="AY140" r:id="rId133" xr:uid="{3AF80894-B2CD-4560-8EA3-A6CE775076A7}"/>
    <hyperlink ref="AY142" r:id="rId134" xr:uid="{43BB290A-2519-4E9E-ADA2-D6C5C6A32433}"/>
    <hyperlink ref="AY143" r:id="rId135" xr:uid="{354FBBE0-C307-4083-A987-EA7921AB25BC}"/>
    <hyperlink ref="AY144" r:id="rId136" xr:uid="{E68A84CE-B1F5-43D6-A8F1-E25EA9187068}"/>
    <hyperlink ref="AY141" r:id="rId137" xr:uid="{B15DB04F-1C2B-4AC4-8F85-2DCD9560D618}"/>
    <hyperlink ref="AY145" r:id="rId138" xr:uid="{173232A8-5CCC-41FE-879D-3E1953277425}"/>
    <hyperlink ref="AY148" r:id="rId139" xr:uid="{2F9D2A29-9E20-46BF-83C8-930618BE7A63}"/>
    <hyperlink ref="AY147" r:id="rId140" xr:uid="{7D8915ED-651F-4C44-BE6B-6DD957B3775B}"/>
    <hyperlink ref="AY146" r:id="rId141" xr:uid="{BBE95B9A-32A7-4FA1-B375-D74220DFE6EC}"/>
  </hyperlinks>
  <pageMargins left="0.7" right="0.7" top="0.75" bottom="0.75" header="0.3" footer="0.3"/>
  <pageSetup orientation="portrait" horizontalDpi="300" verticalDpi="300" r:id="rId142"/>
  <drawing r:id="rId14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75AE-ABE6-46EB-AFDE-A74198D407AE}">
  <dimension ref="A1:BT221"/>
  <sheetViews>
    <sheetView showGridLines="0" zoomScaleNormal="100" workbookViewId="0">
      <selection activeCell="J11" sqref="J11"/>
    </sheetView>
  </sheetViews>
  <sheetFormatPr baseColWidth="10" defaultRowHeight="15" x14ac:dyDescent="0.25"/>
  <cols>
    <col min="1" max="1" width="2.5703125" customWidth="1"/>
    <col min="2" max="2" width="9.28515625" customWidth="1"/>
    <col min="3" max="3" width="13.5703125" customWidth="1"/>
    <col min="4" max="4" width="31" customWidth="1"/>
    <col min="5" max="5" width="21.42578125" customWidth="1"/>
    <col min="6" max="6" width="18.140625" style="115" customWidth="1"/>
    <col min="7" max="7" width="15" customWidth="1"/>
    <col min="8" max="8" width="13.140625" customWidth="1"/>
    <col min="9" max="9" width="13.7109375" style="113" customWidth="1"/>
    <col min="10" max="10" width="37" style="115" customWidth="1"/>
    <col min="11" max="11" width="14.28515625" style="115" customWidth="1"/>
    <col min="12" max="12" width="13.42578125" style="115" customWidth="1"/>
    <col min="13" max="13" width="20.85546875" style="115" customWidth="1"/>
    <col min="14" max="14" width="16.42578125" style="145" customWidth="1"/>
    <col min="15" max="15" width="11.85546875" style="144" bestFit="1" customWidth="1"/>
    <col min="16" max="16" width="12.42578125" style="143" customWidth="1"/>
    <col min="17" max="17" width="18.42578125" style="144" bestFit="1" customWidth="1"/>
    <col min="18" max="18" width="14.7109375" style="143" customWidth="1"/>
    <col min="19" max="19" width="15.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2" customWidth="1"/>
    <col min="28" max="29" width="11.7109375" bestFit="1"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0" width="18.5703125" style="142" customWidth="1"/>
    <col min="41" max="41" width="14.85546875" customWidth="1"/>
    <col min="42" max="42" width="14.85546875" style="142" customWidth="1"/>
    <col min="43" max="43" width="14.7109375" customWidth="1"/>
    <col min="44" max="45" width="14.28515625" customWidth="1"/>
    <col min="46" max="46" width="16.5703125" customWidth="1"/>
    <col min="47" max="47" width="16" customWidth="1"/>
    <col min="48" max="48" width="12" customWidth="1"/>
    <col min="49" max="49" width="14.42578125" customWidth="1"/>
    <col min="50" max="50" width="12.42578125" customWidth="1"/>
    <col min="51" max="51" width="11.42578125" style="115"/>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160" t="s">
        <v>75</v>
      </c>
      <c r="K3" s="162"/>
      <c r="L3" s="151"/>
      <c r="M3" s="151"/>
      <c r="N3" s="157"/>
      <c r="O3" s="156"/>
      <c r="P3" s="155"/>
      <c r="Q3" s="156"/>
      <c r="R3" s="155"/>
      <c r="S3" s="5"/>
      <c r="T3" s="5"/>
      <c r="U3" s="5"/>
      <c r="V3" s="6"/>
      <c r="W3" s="6"/>
      <c r="X3" s="5"/>
      <c r="Y3" s="6"/>
      <c r="Z3" s="5"/>
      <c r="AA3" s="6"/>
      <c r="AB3" s="5"/>
      <c r="AC3" s="6"/>
      <c r="AD3" s="5"/>
      <c r="AE3" s="6"/>
      <c r="AF3" s="5"/>
      <c r="AG3" s="6"/>
      <c r="AH3" s="5"/>
      <c r="AI3" s="6"/>
      <c r="AJ3" s="5"/>
      <c r="AK3" s="6"/>
      <c r="AL3" s="5"/>
      <c r="AM3" s="6"/>
      <c r="AN3" s="150"/>
      <c r="AO3" s="5"/>
      <c r="AP3" s="150"/>
      <c r="AQ3" s="5"/>
      <c r="AR3" s="5"/>
      <c r="AS3" s="5"/>
      <c r="AT3" s="6"/>
      <c r="AU3" s="5"/>
      <c r="AV3" s="6"/>
      <c r="AW3" s="5"/>
      <c r="AX3" s="6"/>
      <c r="AY3" s="151"/>
      <c r="AZ3" s="6"/>
      <c r="BA3" s="5"/>
    </row>
    <row r="4" spans="1:72" ht="28.5" customHeight="1" thickBot="1" x14ac:dyDescent="0.3">
      <c r="B4" s="414"/>
      <c r="C4" s="415"/>
      <c r="D4" s="421"/>
      <c r="E4" s="422"/>
      <c r="F4" s="422"/>
      <c r="G4" s="423"/>
      <c r="H4" s="391"/>
      <c r="I4" s="392"/>
      <c r="J4" s="161">
        <v>1000</v>
      </c>
      <c r="K4" s="160" t="s">
        <v>1</v>
      </c>
      <c r="L4" s="151"/>
      <c r="M4" s="151"/>
      <c r="N4" s="157"/>
      <c r="O4" s="156"/>
      <c r="P4" s="155"/>
      <c r="Q4" s="156"/>
      <c r="R4" s="155"/>
      <c r="S4" s="5"/>
      <c r="T4" s="5"/>
      <c r="U4" s="5"/>
      <c r="V4" s="6"/>
      <c r="W4" s="6"/>
      <c r="X4" s="5"/>
      <c r="Y4" s="6"/>
      <c r="Z4" s="5"/>
      <c r="AA4" s="6"/>
      <c r="AB4" s="5"/>
      <c r="AC4" s="6"/>
      <c r="AD4" s="5"/>
      <c r="AE4" s="6"/>
      <c r="AF4" s="5"/>
      <c r="AG4" s="6"/>
      <c r="AH4" s="5"/>
      <c r="AI4" s="6"/>
      <c r="AJ4" s="5"/>
      <c r="AK4" s="6"/>
      <c r="AL4" s="5"/>
      <c r="AM4" s="6"/>
      <c r="AN4" s="150"/>
      <c r="AO4" s="5"/>
      <c r="AP4" s="150"/>
      <c r="AQ4" s="5"/>
      <c r="AR4" s="5"/>
      <c r="AS4" s="5"/>
      <c r="AT4" s="6"/>
      <c r="AU4" s="5"/>
      <c r="AV4" s="6"/>
      <c r="AW4" s="5"/>
      <c r="AX4" s="6"/>
      <c r="AY4" s="151"/>
      <c r="AZ4" s="6"/>
      <c r="BA4" s="5"/>
    </row>
    <row r="5" spans="1:72" ht="23.25" customHeight="1" thickBot="1" x14ac:dyDescent="0.3">
      <c r="B5" s="414"/>
      <c r="C5" s="415"/>
      <c r="D5" s="7" t="s">
        <v>2</v>
      </c>
      <c r="E5" s="8"/>
      <c r="F5" s="395" t="s">
        <v>193</v>
      </c>
      <c r="G5" s="395"/>
      <c r="H5" s="393"/>
      <c r="I5" s="394"/>
      <c r="J5" s="159">
        <f>+K6*J4</f>
        <v>1300000000</v>
      </c>
      <c r="K5" s="158" t="s">
        <v>3</v>
      </c>
      <c r="L5" s="151"/>
      <c r="M5" s="151"/>
      <c r="N5" s="157"/>
      <c r="O5" s="156"/>
      <c r="P5" s="155"/>
      <c r="Q5" s="156"/>
      <c r="R5" s="155"/>
      <c r="S5" s="5"/>
      <c r="T5" s="5"/>
      <c r="U5" s="5"/>
      <c r="V5" s="6"/>
      <c r="W5" s="6"/>
      <c r="X5" s="6"/>
      <c r="Y5" s="6"/>
      <c r="Z5" s="6"/>
      <c r="AA5" s="6"/>
      <c r="AB5" s="396" t="s">
        <v>4</v>
      </c>
      <c r="AC5" s="397"/>
      <c r="AD5" s="397"/>
      <c r="AE5" s="397"/>
      <c r="AF5" s="397"/>
      <c r="AG5" s="397"/>
      <c r="AH5" s="397"/>
      <c r="AI5" s="397"/>
      <c r="AJ5" s="397"/>
      <c r="AK5" s="397"/>
      <c r="AL5" s="397"/>
      <c r="AM5" s="398"/>
      <c r="AN5" s="150"/>
      <c r="AO5" s="5"/>
      <c r="AP5" s="150"/>
      <c r="AQ5" s="5"/>
      <c r="AR5" s="5"/>
      <c r="AS5" s="5"/>
      <c r="AT5" s="5"/>
      <c r="AU5" s="5"/>
      <c r="AV5" s="5"/>
      <c r="AW5" s="5"/>
      <c r="AX5" s="5"/>
      <c r="AY5" s="151"/>
      <c r="AZ5" s="5"/>
      <c r="BA5" s="5"/>
    </row>
    <row r="6" spans="1:72" s="12" customFormat="1" ht="23.25" customHeight="1" thickBot="1" x14ac:dyDescent="0.3">
      <c r="B6" s="416"/>
      <c r="C6" s="417"/>
      <c r="D6" s="13" t="s">
        <v>5</v>
      </c>
      <c r="E6" s="399" t="s">
        <v>3473</v>
      </c>
      <c r="F6" s="399"/>
      <c r="G6" s="400"/>
      <c r="H6" s="25" t="s">
        <v>76</v>
      </c>
      <c r="I6" s="154"/>
      <c r="J6" s="153"/>
      <c r="K6" s="152">
        <v>1300000</v>
      </c>
      <c r="L6" s="151"/>
      <c r="M6" s="442" t="s">
        <v>6</v>
      </c>
      <c r="N6" s="443"/>
      <c r="O6" s="442" t="s">
        <v>7</v>
      </c>
      <c r="P6" s="443"/>
      <c r="Q6" s="444"/>
      <c r="R6" s="445" t="s">
        <v>8</v>
      </c>
      <c r="S6" s="446"/>
      <c r="T6" s="401" t="s">
        <v>9</v>
      </c>
      <c r="U6" s="402"/>
      <c r="V6" s="403"/>
      <c r="W6" s="396" t="s">
        <v>10</v>
      </c>
      <c r="X6" s="397"/>
      <c r="Y6" s="397"/>
      <c r="Z6" s="397"/>
      <c r="AA6" s="398"/>
      <c r="AB6" s="396" t="s">
        <v>11</v>
      </c>
      <c r="AC6" s="397"/>
      <c r="AD6" s="397"/>
      <c r="AE6" s="397"/>
      <c r="AF6" s="398"/>
      <c r="AG6" s="401" t="s">
        <v>12</v>
      </c>
      <c r="AH6" s="402"/>
      <c r="AI6" s="403"/>
      <c r="AJ6" s="401" t="s">
        <v>13</v>
      </c>
      <c r="AK6" s="402"/>
      <c r="AL6" s="402"/>
      <c r="AM6" s="403"/>
      <c r="AN6" s="150"/>
      <c r="AO6" s="401" t="s">
        <v>77</v>
      </c>
      <c r="AP6" s="403"/>
      <c r="AQ6" s="401" t="s">
        <v>14</v>
      </c>
      <c r="AR6" s="402"/>
      <c r="AS6" s="402"/>
      <c r="AT6" s="402"/>
      <c r="AU6" s="403"/>
      <c r="AV6" s="401" t="s">
        <v>73</v>
      </c>
      <c r="AW6" s="402"/>
      <c r="AX6" s="403"/>
      <c r="AY6" s="401" t="s">
        <v>15</v>
      </c>
      <c r="AZ6" s="402"/>
      <c r="BA6" s="403"/>
    </row>
    <row r="7" spans="1:72" s="179" customFormat="1" ht="77.25" thickBot="1" x14ac:dyDescent="0.3">
      <c r="A7" s="166"/>
      <c r="B7" s="167" t="s">
        <v>16</v>
      </c>
      <c r="C7" s="168" t="s">
        <v>17</v>
      </c>
      <c r="D7" s="169" t="s">
        <v>18</v>
      </c>
      <c r="E7" s="149" t="s">
        <v>19</v>
      </c>
      <c r="F7" s="149" t="s">
        <v>20</v>
      </c>
      <c r="G7" s="169" t="s">
        <v>21</v>
      </c>
      <c r="H7" s="167" t="s">
        <v>22</v>
      </c>
      <c r="I7" s="167" t="s">
        <v>71</v>
      </c>
      <c r="J7" s="167" t="s">
        <v>23</v>
      </c>
      <c r="K7" s="167" t="s">
        <v>24</v>
      </c>
      <c r="L7" s="167" t="s">
        <v>25</v>
      </c>
      <c r="M7" s="167" t="s">
        <v>26</v>
      </c>
      <c r="N7" s="170" t="s">
        <v>27</v>
      </c>
      <c r="O7" s="168" t="s">
        <v>28</v>
      </c>
      <c r="P7" s="171" t="s">
        <v>29</v>
      </c>
      <c r="Q7" s="167" t="s">
        <v>30</v>
      </c>
      <c r="R7" s="171" t="s">
        <v>31</v>
      </c>
      <c r="S7" s="167" t="s">
        <v>32</v>
      </c>
      <c r="T7" s="167" t="s">
        <v>33</v>
      </c>
      <c r="U7" s="168" t="s">
        <v>34</v>
      </c>
      <c r="V7" s="167" t="s">
        <v>35</v>
      </c>
      <c r="W7" s="167" t="s">
        <v>69</v>
      </c>
      <c r="X7" s="167" t="s">
        <v>36</v>
      </c>
      <c r="Y7" s="167" t="s">
        <v>37</v>
      </c>
      <c r="Z7" s="172" t="s">
        <v>38</v>
      </c>
      <c r="AA7" s="173" t="s">
        <v>39</v>
      </c>
      <c r="AB7" s="167" t="s">
        <v>40</v>
      </c>
      <c r="AC7" s="167" t="s">
        <v>41</v>
      </c>
      <c r="AD7" s="167" t="s">
        <v>42</v>
      </c>
      <c r="AE7" s="172" t="s">
        <v>43</v>
      </c>
      <c r="AF7" s="173" t="s">
        <v>44</v>
      </c>
      <c r="AG7" s="167" t="s">
        <v>45</v>
      </c>
      <c r="AH7" s="167" t="s">
        <v>46</v>
      </c>
      <c r="AI7" s="172" t="s">
        <v>47</v>
      </c>
      <c r="AJ7" s="167" t="s">
        <v>48</v>
      </c>
      <c r="AK7" s="172" t="s">
        <v>49</v>
      </c>
      <c r="AL7" s="172" t="s">
        <v>50</v>
      </c>
      <c r="AM7" s="173" t="s">
        <v>51</v>
      </c>
      <c r="AN7" s="174" t="s">
        <v>52</v>
      </c>
      <c r="AO7" s="167" t="s">
        <v>78</v>
      </c>
      <c r="AP7" s="175" t="s">
        <v>79</v>
      </c>
      <c r="AQ7" s="167" t="s">
        <v>53</v>
      </c>
      <c r="AR7" s="167" t="s">
        <v>54</v>
      </c>
      <c r="AS7" s="167" t="s">
        <v>55</v>
      </c>
      <c r="AT7" s="176" t="s">
        <v>56</v>
      </c>
      <c r="AU7" s="177" t="s">
        <v>57</v>
      </c>
      <c r="AV7" s="178" t="s">
        <v>58</v>
      </c>
      <c r="AW7" s="167" t="s">
        <v>59</v>
      </c>
      <c r="AX7" s="167" t="s">
        <v>60</v>
      </c>
      <c r="AY7" s="168" t="s">
        <v>61</v>
      </c>
      <c r="AZ7" s="168" t="s">
        <v>62</v>
      </c>
      <c r="BA7" s="168" t="s">
        <v>63</v>
      </c>
      <c r="BB7" s="166"/>
      <c r="BC7" s="166"/>
      <c r="BD7" s="166"/>
      <c r="BE7" s="166"/>
      <c r="BF7" s="166"/>
      <c r="BG7" s="166"/>
      <c r="BH7" s="166"/>
      <c r="BI7" s="166"/>
      <c r="BJ7" s="166"/>
      <c r="BK7" s="166"/>
      <c r="BL7" s="166"/>
      <c r="BM7" s="166"/>
      <c r="BN7" s="166"/>
      <c r="BO7" s="166"/>
      <c r="BP7" s="166"/>
      <c r="BQ7" s="166"/>
      <c r="BR7" s="166"/>
      <c r="BS7" s="166"/>
      <c r="BT7" s="166"/>
    </row>
    <row r="8" spans="1:72" s="148" customFormat="1" x14ac:dyDescent="0.25">
      <c r="B8" s="71">
        <v>2024</v>
      </c>
      <c r="C8" s="71">
        <v>891780111</v>
      </c>
      <c r="D8" s="72" t="s">
        <v>64</v>
      </c>
      <c r="E8" s="73" t="s">
        <v>3472</v>
      </c>
      <c r="F8" s="129" t="s">
        <v>3471</v>
      </c>
      <c r="G8" s="74">
        <v>0</v>
      </c>
      <c r="H8" s="74" t="s">
        <v>72</v>
      </c>
      <c r="I8" s="71" t="s">
        <v>154</v>
      </c>
      <c r="J8" s="73" t="s">
        <v>3470</v>
      </c>
      <c r="K8" s="352">
        <v>24510000</v>
      </c>
      <c r="L8" s="71" t="s">
        <v>67</v>
      </c>
      <c r="M8" s="73" t="s">
        <v>3135</v>
      </c>
      <c r="N8" s="353">
        <v>1082944860</v>
      </c>
      <c r="O8" s="354">
        <v>35</v>
      </c>
      <c r="P8" s="355">
        <v>45306</v>
      </c>
      <c r="Q8" s="242">
        <v>807300000</v>
      </c>
      <c r="R8" s="355">
        <v>45306</v>
      </c>
      <c r="S8" s="356">
        <f>+K8</f>
        <v>24510000</v>
      </c>
      <c r="T8" s="74" t="s">
        <v>203</v>
      </c>
      <c r="U8" s="354">
        <v>57461852</v>
      </c>
      <c r="V8" s="73" t="s">
        <v>2569</v>
      </c>
      <c r="W8" s="355">
        <v>45306</v>
      </c>
      <c r="X8" s="355">
        <v>45306</v>
      </c>
      <c r="Y8" s="357" t="s">
        <v>74</v>
      </c>
      <c r="Z8" s="355">
        <v>45473</v>
      </c>
      <c r="AA8" s="79">
        <f t="shared" ref="AA8:AA71" si="0">+IF(Y8="1800-01-01",Z8-X8,Z8-Y8)</f>
        <v>167</v>
      </c>
      <c r="AB8" s="73">
        <v>0</v>
      </c>
      <c r="AC8" s="73">
        <v>0</v>
      </c>
      <c r="AD8" s="73">
        <v>0</v>
      </c>
      <c r="AE8" s="81" t="s">
        <v>74</v>
      </c>
      <c r="AF8" s="79">
        <f t="shared" ref="AF8:AF71" si="1">+IF(AE8="1800-01-01",0,AE8-Z8)</f>
        <v>0</v>
      </c>
      <c r="AG8" s="73">
        <v>0</v>
      </c>
      <c r="AH8" s="73">
        <v>0</v>
      </c>
      <c r="AI8" s="78" t="s">
        <v>74</v>
      </c>
      <c r="AJ8" s="73">
        <v>0</v>
      </c>
      <c r="AK8" s="78" t="s">
        <v>74</v>
      </c>
      <c r="AL8" s="78" t="s">
        <v>74</v>
      </c>
      <c r="AM8" s="79">
        <f t="shared" ref="AM8:AM71" si="2">+IF(AK8="1800-01-01",0,AL8-AK8)</f>
        <v>0</v>
      </c>
      <c r="AN8" s="358">
        <f>+K8+AC8-AH8</f>
        <v>24510000</v>
      </c>
      <c r="AO8" s="74" t="s">
        <v>66</v>
      </c>
      <c r="AP8" s="356">
        <v>24510000</v>
      </c>
      <c r="AQ8" s="74" t="s">
        <v>85</v>
      </c>
      <c r="AR8" s="73">
        <v>0</v>
      </c>
      <c r="AS8" s="82" t="s">
        <v>74</v>
      </c>
      <c r="AT8" s="359">
        <f t="shared" ref="AT8:AT71" si="3">+AN8-AU8</f>
        <v>15910000</v>
      </c>
      <c r="AU8" s="360">
        <v>8600000</v>
      </c>
      <c r="AV8" s="123">
        <f t="shared" ref="AV8:AV71" si="4">+IFERROR(AT8/AN8,"_")</f>
        <v>0.64912280701754388</v>
      </c>
      <c r="AW8" s="82" t="s">
        <v>74</v>
      </c>
      <c r="AX8" s="74" t="s">
        <v>86</v>
      </c>
      <c r="AY8" s="361" t="s">
        <v>3469</v>
      </c>
      <c r="AZ8" s="71" t="s">
        <v>66</v>
      </c>
      <c r="BA8" s="71" t="s">
        <v>66</v>
      </c>
    </row>
    <row r="9" spans="1:72" s="148" customFormat="1" x14ac:dyDescent="0.25">
      <c r="B9" s="85">
        <v>2024</v>
      </c>
      <c r="C9" s="85">
        <v>891780111</v>
      </c>
      <c r="D9" s="86" t="s">
        <v>64</v>
      </c>
      <c r="E9" s="87" t="s">
        <v>3468</v>
      </c>
      <c r="F9" s="125" t="s">
        <v>3467</v>
      </c>
      <c r="G9" s="88">
        <v>0</v>
      </c>
      <c r="H9" s="88" t="s">
        <v>72</v>
      </c>
      <c r="I9" s="85" t="s">
        <v>154</v>
      </c>
      <c r="J9" s="87" t="s">
        <v>3466</v>
      </c>
      <c r="K9" s="362">
        <v>32300000</v>
      </c>
      <c r="L9" s="85" t="s">
        <v>67</v>
      </c>
      <c r="M9" s="87" t="s">
        <v>3465</v>
      </c>
      <c r="N9" s="218">
        <v>80766019</v>
      </c>
      <c r="O9" s="197">
        <v>35</v>
      </c>
      <c r="P9" s="363">
        <v>45306</v>
      </c>
      <c r="Q9" s="245">
        <v>807300000</v>
      </c>
      <c r="R9" s="363">
        <v>45306</v>
      </c>
      <c r="S9" s="283">
        <f>+K9</f>
        <v>32300000</v>
      </c>
      <c r="T9" s="88" t="s">
        <v>203</v>
      </c>
      <c r="U9" s="197">
        <v>57461852</v>
      </c>
      <c r="V9" s="87" t="s">
        <v>2569</v>
      </c>
      <c r="W9" s="363">
        <v>45306</v>
      </c>
      <c r="X9" s="363">
        <v>45306</v>
      </c>
      <c r="Y9" s="199" t="s">
        <v>74</v>
      </c>
      <c r="Z9" s="363">
        <v>45473</v>
      </c>
      <c r="AA9" s="93">
        <f t="shared" si="0"/>
        <v>167</v>
      </c>
      <c r="AB9" s="87">
        <v>0</v>
      </c>
      <c r="AC9" s="87">
        <v>0</v>
      </c>
      <c r="AD9" s="87">
        <v>0</v>
      </c>
      <c r="AE9" s="95" t="s">
        <v>74</v>
      </c>
      <c r="AF9" s="93">
        <f t="shared" si="1"/>
        <v>0</v>
      </c>
      <c r="AG9" s="87">
        <v>0</v>
      </c>
      <c r="AH9" s="87">
        <v>0</v>
      </c>
      <c r="AI9" s="92" t="s">
        <v>74</v>
      </c>
      <c r="AJ9" s="87">
        <v>0</v>
      </c>
      <c r="AK9" s="92" t="s">
        <v>74</v>
      </c>
      <c r="AL9" s="92" t="s">
        <v>74</v>
      </c>
      <c r="AM9" s="93">
        <f t="shared" si="2"/>
        <v>0</v>
      </c>
      <c r="AN9" s="364">
        <f>+K9+AC9-AH9</f>
        <v>32300000</v>
      </c>
      <c r="AO9" s="88" t="s">
        <v>66</v>
      </c>
      <c r="AP9" s="283">
        <v>32300000</v>
      </c>
      <c r="AQ9" s="88" t="s">
        <v>85</v>
      </c>
      <c r="AR9" s="87">
        <v>0</v>
      </c>
      <c r="AS9" s="96" t="s">
        <v>74</v>
      </c>
      <c r="AT9" s="365">
        <f t="shared" si="3"/>
        <v>20900000</v>
      </c>
      <c r="AU9" s="366">
        <v>11400000</v>
      </c>
      <c r="AV9" s="99">
        <f t="shared" si="4"/>
        <v>0.6470588235294118</v>
      </c>
      <c r="AW9" s="96" t="s">
        <v>74</v>
      </c>
      <c r="AX9" s="88" t="s">
        <v>86</v>
      </c>
      <c r="AY9" s="165" t="s">
        <v>3464</v>
      </c>
      <c r="AZ9" s="85" t="s">
        <v>66</v>
      </c>
      <c r="BA9" s="85" t="s">
        <v>66</v>
      </c>
    </row>
    <row r="10" spans="1:72" s="148" customFormat="1" x14ac:dyDescent="0.25">
      <c r="B10" s="85">
        <v>2024</v>
      </c>
      <c r="C10" s="85">
        <v>891780111</v>
      </c>
      <c r="D10" s="86" t="s">
        <v>64</v>
      </c>
      <c r="E10" s="87" t="s">
        <v>3463</v>
      </c>
      <c r="F10" s="125" t="s">
        <v>3462</v>
      </c>
      <c r="G10" s="88">
        <v>0</v>
      </c>
      <c r="H10" s="88" t="s">
        <v>72</v>
      </c>
      <c r="I10" s="85" t="s">
        <v>154</v>
      </c>
      <c r="J10" s="87" t="s">
        <v>3461</v>
      </c>
      <c r="K10" s="362">
        <v>21533333</v>
      </c>
      <c r="L10" s="85" t="s">
        <v>67</v>
      </c>
      <c r="M10" s="87" t="s">
        <v>3460</v>
      </c>
      <c r="N10" s="218">
        <v>1082981781</v>
      </c>
      <c r="O10" s="197">
        <v>35</v>
      </c>
      <c r="P10" s="363">
        <v>45306</v>
      </c>
      <c r="Q10" s="245">
        <v>807300000</v>
      </c>
      <c r="R10" s="363">
        <v>45306</v>
      </c>
      <c r="S10" s="283">
        <f>+K10</f>
        <v>21533333</v>
      </c>
      <c r="T10" s="88" t="s">
        <v>203</v>
      </c>
      <c r="U10" s="197">
        <v>57461852</v>
      </c>
      <c r="V10" s="87" t="s">
        <v>2569</v>
      </c>
      <c r="W10" s="363">
        <v>45306</v>
      </c>
      <c r="X10" s="363">
        <v>45306</v>
      </c>
      <c r="Y10" s="199" t="s">
        <v>74</v>
      </c>
      <c r="Z10" s="363">
        <v>45473</v>
      </c>
      <c r="AA10" s="93">
        <f t="shared" si="0"/>
        <v>167</v>
      </c>
      <c r="AB10" s="87">
        <v>0</v>
      </c>
      <c r="AC10" s="87">
        <v>0</v>
      </c>
      <c r="AD10" s="87">
        <v>0</v>
      </c>
      <c r="AE10" s="95" t="s">
        <v>74</v>
      </c>
      <c r="AF10" s="93">
        <f t="shared" si="1"/>
        <v>0</v>
      </c>
      <c r="AG10" s="87">
        <v>0</v>
      </c>
      <c r="AH10" s="87">
        <v>0</v>
      </c>
      <c r="AI10" s="92" t="s">
        <v>74</v>
      </c>
      <c r="AJ10" s="87">
        <v>0</v>
      </c>
      <c r="AK10" s="92" t="s">
        <v>74</v>
      </c>
      <c r="AL10" s="92" t="s">
        <v>74</v>
      </c>
      <c r="AM10" s="93">
        <f t="shared" si="2"/>
        <v>0</v>
      </c>
      <c r="AN10" s="364">
        <f>+K10+AC10-AH10</f>
        <v>21533333</v>
      </c>
      <c r="AO10" s="88" t="s">
        <v>66</v>
      </c>
      <c r="AP10" s="283">
        <v>21533333</v>
      </c>
      <c r="AQ10" s="88" t="s">
        <v>85</v>
      </c>
      <c r="AR10" s="87">
        <v>0</v>
      </c>
      <c r="AS10" s="96" t="s">
        <v>74</v>
      </c>
      <c r="AT10" s="365">
        <f t="shared" si="3"/>
        <v>13933333</v>
      </c>
      <c r="AU10" s="366">
        <v>7600000</v>
      </c>
      <c r="AV10" s="99">
        <f t="shared" si="4"/>
        <v>0.64705881806592602</v>
      </c>
      <c r="AW10" s="96" t="s">
        <v>74</v>
      </c>
      <c r="AX10" s="88" t="s">
        <v>86</v>
      </c>
      <c r="AY10" s="165" t="s">
        <v>3459</v>
      </c>
      <c r="AZ10" s="85" t="s">
        <v>66</v>
      </c>
      <c r="BA10" s="85" t="s">
        <v>66</v>
      </c>
    </row>
    <row r="11" spans="1:72" s="148" customFormat="1" x14ac:dyDescent="0.25">
      <c r="B11" s="85">
        <v>2024</v>
      </c>
      <c r="C11" s="85">
        <v>891780111</v>
      </c>
      <c r="D11" s="86" t="s">
        <v>64</v>
      </c>
      <c r="E11" s="87" t="s">
        <v>3458</v>
      </c>
      <c r="F11" s="125" t="s">
        <v>3457</v>
      </c>
      <c r="G11" s="88">
        <v>0</v>
      </c>
      <c r="H11" s="88" t="s">
        <v>72</v>
      </c>
      <c r="I11" s="85" t="s">
        <v>154</v>
      </c>
      <c r="J11" s="87" t="s">
        <v>3456</v>
      </c>
      <c r="K11" s="362">
        <v>21153333</v>
      </c>
      <c r="L11" s="85" t="s">
        <v>67</v>
      </c>
      <c r="M11" s="87" t="s">
        <v>3455</v>
      </c>
      <c r="N11" s="218">
        <v>1082943812</v>
      </c>
      <c r="O11" s="197">
        <v>35</v>
      </c>
      <c r="P11" s="363">
        <v>45306</v>
      </c>
      <c r="Q11" s="245">
        <v>807300000</v>
      </c>
      <c r="R11" s="363">
        <v>45306</v>
      </c>
      <c r="S11" s="283">
        <f>+K11</f>
        <v>21153333</v>
      </c>
      <c r="T11" s="88" t="s">
        <v>203</v>
      </c>
      <c r="U11" s="197">
        <v>57461852</v>
      </c>
      <c r="V11" s="87" t="s">
        <v>2569</v>
      </c>
      <c r="W11" s="363">
        <v>45306</v>
      </c>
      <c r="X11" s="363">
        <v>45306</v>
      </c>
      <c r="Y11" s="199" t="s">
        <v>74</v>
      </c>
      <c r="Z11" s="363">
        <v>45473</v>
      </c>
      <c r="AA11" s="93">
        <f t="shared" si="0"/>
        <v>167</v>
      </c>
      <c r="AB11" s="87">
        <v>0</v>
      </c>
      <c r="AC11" s="87">
        <v>0</v>
      </c>
      <c r="AD11" s="87">
        <v>0</v>
      </c>
      <c r="AE11" s="95" t="s">
        <v>74</v>
      </c>
      <c r="AF11" s="93">
        <f t="shared" si="1"/>
        <v>0</v>
      </c>
      <c r="AG11" s="87">
        <v>0</v>
      </c>
      <c r="AH11" s="87">
        <v>0</v>
      </c>
      <c r="AI11" s="92" t="s">
        <v>74</v>
      </c>
      <c r="AJ11" s="87">
        <v>0</v>
      </c>
      <c r="AK11" s="92" t="s">
        <v>74</v>
      </c>
      <c r="AL11" s="92" t="s">
        <v>74</v>
      </c>
      <c r="AM11" s="93">
        <f t="shared" si="2"/>
        <v>0</v>
      </c>
      <c r="AN11" s="364">
        <f>+K11+AC11-AH11</f>
        <v>21153333</v>
      </c>
      <c r="AO11" s="88" t="s">
        <v>66</v>
      </c>
      <c r="AP11" s="283">
        <v>21153333</v>
      </c>
      <c r="AQ11" s="88" t="s">
        <v>85</v>
      </c>
      <c r="AR11" s="87">
        <v>0</v>
      </c>
      <c r="AS11" s="96" t="s">
        <v>74</v>
      </c>
      <c r="AT11" s="365">
        <f t="shared" si="3"/>
        <v>13553333</v>
      </c>
      <c r="AU11" s="366">
        <v>7600000</v>
      </c>
      <c r="AV11" s="99">
        <f t="shared" si="4"/>
        <v>0.64071855721270965</v>
      </c>
      <c r="AW11" s="96" t="s">
        <v>74</v>
      </c>
      <c r="AX11" s="88" t="s">
        <v>86</v>
      </c>
      <c r="AY11" s="165" t="s">
        <v>3454</v>
      </c>
      <c r="AZ11" s="85" t="s">
        <v>66</v>
      </c>
      <c r="BA11" s="85" t="s">
        <v>66</v>
      </c>
    </row>
    <row r="12" spans="1:72" s="148" customFormat="1" x14ac:dyDescent="0.25">
      <c r="B12" s="85">
        <v>2024</v>
      </c>
      <c r="C12" s="85">
        <v>891780111</v>
      </c>
      <c r="D12" s="86" t="s">
        <v>64</v>
      </c>
      <c r="E12" s="87" t="s">
        <v>3453</v>
      </c>
      <c r="F12" s="125" t="s">
        <v>3452</v>
      </c>
      <c r="G12" s="88">
        <v>0</v>
      </c>
      <c r="H12" s="88" t="s">
        <v>72</v>
      </c>
      <c r="I12" s="85" t="s">
        <v>154</v>
      </c>
      <c r="J12" s="87" t="s">
        <v>3451</v>
      </c>
      <c r="K12" s="362">
        <v>21026667</v>
      </c>
      <c r="L12" s="85" t="s">
        <v>67</v>
      </c>
      <c r="M12" s="87" t="s">
        <v>3450</v>
      </c>
      <c r="N12" s="218">
        <v>1082984183</v>
      </c>
      <c r="O12" s="197">
        <v>36</v>
      </c>
      <c r="P12" s="363">
        <v>45306</v>
      </c>
      <c r="Q12" s="245">
        <v>734700000</v>
      </c>
      <c r="R12" s="363">
        <v>45306</v>
      </c>
      <c r="S12" s="283">
        <f>+K12</f>
        <v>21026667</v>
      </c>
      <c r="T12" s="88" t="s">
        <v>203</v>
      </c>
      <c r="U12" s="197">
        <v>85155551</v>
      </c>
      <c r="V12" s="87" t="s">
        <v>2403</v>
      </c>
      <c r="W12" s="363">
        <v>45306</v>
      </c>
      <c r="X12" s="363">
        <v>45306</v>
      </c>
      <c r="Y12" s="199" t="s">
        <v>74</v>
      </c>
      <c r="Z12" s="363">
        <v>45473</v>
      </c>
      <c r="AA12" s="93">
        <f t="shared" si="0"/>
        <v>167</v>
      </c>
      <c r="AB12" s="87">
        <v>0</v>
      </c>
      <c r="AC12" s="87">
        <v>0</v>
      </c>
      <c r="AD12" s="87">
        <v>0</v>
      </c>
      <c r="AE12" s="95" t="s">
        <v>74</v>
      </c>
      <c r="AF12" s="93">
        <f t="shared" si="1"/>
        <v>0</v>
      </c>
      <c r="AG12" s="87">
        <v>0</v>
      </c>
      <c r="AH12" s="87">
        <v>0</v>
      </c>
      <c r="AI12" s="92" t="s">
        <v>74</v>
      </c>
      <c r="AJ12" s="87">
        <v>0</v>
      </c>
      <c r="AK12" s="92" t="s">
        <v>74</v>
      </c>
      <c r="AL12" s="92" t="s">
        <v>74</v>
      </c>
      <c r="AM12" s="93">
        <f t="shared" si="2"/>
        <v>0</v>
      </c>
      <c r="AN12" s="364">
        <f>+K12+AC12-AH12</f>
        <v>21026667</v>
      </c>
      <c r="AO12" s="88" t="s">
        <v>66</v>
      </c>
      <c r="AP12" s="283">
        <v>21026667</v>
      </c>
      <c r="AQ12" s="88" t="s">
        <v>85</v>
      </c>
      <c r="AR12" s="87">
        <v>0</v>
      </c>
      <c r="AS12" s="96" t="s">
        <v>74</v>
      </c>
      <c r="AT12" s="365">
        <f t="shared" si="3"/>
        <v>13426667</v>
      </c>
      <c r="AU12" s="366">
        <v>7600000</v>
      </c>
      <c r="AV12" s="99">
        <f t="shared" si="4"/>
        <v>0.63855422259742833</v>
      </c>
      <c r="AW12" s="96" t="s">
        <v>74</v>
      </c>
      <c r="AX12" s="88" t="s">
        <v>86</v>
      </c>
      <c r="AY12" s="165" t="s">
        <v>3449</v>
      </c>
      <c r="AZ12" s="85" t="s">
        <v>66</v>
      </c>
      <c r="BA12" s="85" t="s">
        <v>66</v>
      </c>
    </row>
    <row r="13" spans="1:72" s="148" customFormat="1" x14ac:dyDescent="0.25">
      <c r="B13" s="85">
        <v>2024</v>
      </c>
      <c r="C13" s="85">
        <v>891780111</v>
      </c>
      <c r="D13" s="86" t="s">
        <v>64</v>
      </c>
      <c r="E13" s="87" t="s">
        <v>3448</v>
      </c>
      <c r="F13" s="125" t="s">
        <v>3447</v>
      </c>
      <c r="G13" s="88">
        <v>0</v>
      </c>
      <c r="H13" s="88" t="s">
        <v>72</v>
      </c>
      <c r="I13" s="85" t="s">
        <v>154</v>
      </c>
      <c r="J13" s="87" t="s">
        <v>3446</v>
      </c>
      <c r="K13" s="362">
        <v>21153333</v>
      </c>
      <c r="L13" s="85" t="s">
        <v>67</v>
      </c>
      <c r="M13" s="87" t="s">
        <v>3445</v>
      </c>
      <c r="N13" s="218">
        <v>1082966865</v>
      </c>
      <c r="O13" s="197">
        <v>35</v>
      </c>
      <c r="P13" s="363">
        <v>45306</v>
      </c>
      <c r="Q13" s="245">
        <v>807300000</v>
      </c>
      <c r="R13" s="363">
        <v>45306</v>
      </c>
      <c r="S13" s="283">
        <f>+K13</f>
        <v>21153333</v>
      </c>
      <c r="T13" s="88" t="s">
        <v>203</v>
      </c>
      <c r="U13" s="197">
        <v>57461852</v>
      </c>
      <c r="V13" s="87" t="s">
        <v>2569</v>
      </c>
      <c r="W13" s="363">
        <v>45306</v>
      </c>
      <c r="X13" s="363">
        <v>45306</v>
      </c>
      <c r="Y13" s="199" t="s">
        <v>74</v>
      </c>
      <c r="Z13" s="363">
        <v>45473</v>
      </c>
      <c r="AA13" s="93">
        <f t="shared" si="0"/>
        <v>167</v>
      </c>
      <c r="AB13" s="87">
        <v>0</v>
      </c>
      <c r="AC13" s="87">
        <v>0</v>
      </c>
      <c r="AD13" s="87">
        <v>0</v>
      </c>
      <c r="AE13" s="95" t="s">
        <v>74</v>
      </c>
      <c r="AF13" s="93">
        <f t="shared" si="1"/>
        <v>0</v>
      </c>
      <c r="AG13" s="87">
        <v>0</v>
      </c>
      <c r="AH13" s="87">
        <v>0</v>
      </c>
      <c r="AI13" s="92" t="s">
        <v>74</v>
      </c>
      <c r="AJ13" s="87">
        <v>0</v>
      </c>
      <c r="AK13" s="92" t="s">
        <v>74</v>
      </c>
      <c r="AL13" s="92" t="s">
        <v>74</v>
      </c>
      <c r="AM13" s="93">
        <f t="shared" si="2"/>
        <v>0</v>
      </c>
      <c r="AN13" s="364">
        <f>+K13+AC13-AH13</f>
        <v>21153333</v>
      </c>
      <c r="AO13" s="88" t="s">
        <v>66</v>
      </c>
      <c r="AP13" s="283">
        <v>21153333</v>
      </c>
      <c r="AQ13" s="88" t="s">
        <v>85</v>
      </c>
      <c r="AR13" s="87">
        <v>0</v>
      </c>
      <c r="AS13" s="96" t="s">
        <v>74</v>
      </c>
      <c r="AT13" s="365">
        <f t="shared" si="3"/>
        <v>13553333</v>
      </c>
      <c r="AU13" s="366">
        <v>7600000</v>
      </c>
      <c r="AV13" s="99">
        <f t="shared" si="4"/>
        <v>0.64071855721270965</v>
      </c>
      <c r="AW13" s="96" t="s">
        <v>74</v>
      </c>
      <c r="AX13" s="88" t="s">
        <v>86</v>
      </c>
      <c r="AY13" s="165" t="s">
        <v>3444</v>
      </c>
      <c r="AZ13" s="85" t="s">
        <v>66</v>
      </c>
      <c r="BA13" s="85" t="s">
        <v>66</v>
      </c>
    </row>
    <row r="14" spans="1:72" s="148" customFormat="1" x14ac:dyDescent="0.25">
      <c r="B14" s="85">
        <v>2024</v>
      </c>
      <c r="C14" s="85">
        <v>891780111</v>
      </c>
      <c r="D14" s="86" t="s">
        <v>64</v>
      </c>
      <c r="E14" s="87" t="s">
        <v>3443</v>
      </c>
      <c r="F14" s="125" t="s">
        <v>3442</v>
      </c>
      <c r="G14" s="88">
        <v>0</v>
      </c>
      <c r="H14" s="88" t="s">
        <v>72</v>
      </c>
      <c r="I14" s="85" t="s">
        <v>154</v>
      </c>
      <c r="J14" s="87" t="s">
        <v>3441</v>
      </c>
      <c r="K14" s="362">
        <v>21153333</v>
      </c>
      <c r="L14" s="85" t="s">
        <v>67</v>
      </c>
      <c r="M14" s="87" t="s">
        <v>3440</v>
      </c>
      <c r="N14" s="218">
        <v>1082966245</v>
      </c>
      <c r="O14" s="197">
        <v>35</v>
      </c>
      <c r="P14" s="363">
        <v>45306</v>
      </c>
      <c r="Q14" s="245">
        <v>807300000</v>
      </c>
      <c r="R14" s="363">
        <v>45306</v>
      </c>
      <c r="S14" s="283">
        <f>+K14</f>
        <v>21153333</v>
      </c>
      <c r="T14" s="88" t="s">
        <v>203</v>
      </c>
      <c r="U14" s="197">
        <v>57461852</v>
      </c>
      <c r="V14" s="87" t="s">
        <v>2569</v>
      </c>
      <c r="W14" s="363">
        <v>45306</v>
      </c>
      <c r="X14" s="363">
        <v>45306</v>
      </c>
      <c r="Y14" s="199" t="s">
        <v>74</v>
      </c>
      <c r="Z14" s="363">
        <v>45473</v>
      </c>
      <c r="AA14" s="93">
        <f t="shared" si="0"/>
        <v>167</v>
      </c>
      <c r="AB14" s="87">
        <v>0</v>
      </c>
      <c r="AC14" s="87">
        <v>0</v>
      </c>
      <c r="AD14" s="87">
        <v>0</v>
      </c>
      <c r="AE14" s="95" t="s">
        <v>74</v>
      </c>
      <c r="AF14" s="93">
        <f t="shared" si="1"/>
        <v>0</v>
      </c>
      <c r="AG14" s="87">
        <v>0</v>
      </c>
      <c r="AH14" s="87">
        <v>0</v>
      </c>
      <c r="AI14" s="92" t="s">
        <v>74</v>
      </c>
      <c r="AJ14" s="87">
        <v>0</v>
      </c>
      <c r="AK14" s="92" t="s">
        <v>74</v>
      </c>
      <c r="AL14" s="92" t="s">
        <v>74</v>
      </c>
      <c r="AM14" s="93">
        <f t="shared" si="2"/>
        <v>0</v>
      </c>
      <c r="AN14" s="364">
        <f>+K14+AC14-AH14</f>
        <v>21153333</v>
      </c>
      <c r="AO14" s="88" t="s">
        <v>66</v>
      </c>
      <c r="AP14" s="283">
        <v>21153333</v>
      </c>
      <c r="AQ14" s="88" t="s">
        <v>85</v>
      </c>
      <c r="AR14" s="87">
        <v>0</v>
      </c>
      <c r="AS14" s="96" t="s">
        <v>74</v>
      </c>
      <c r="AT14" s="365">
        <f t="shared" si="3"/>
        <v>13553333</v>
      </c>
      <c r="AU14" s="366">
        <v>7600000</v>
      </c>
      <c r="AV14" s="99">
        <f t="shared" si="4"/>
        <v>0.64071855721270965</v>
      </c>
      <c r="AW14" s="96" t="s">
        <v>74</v>
      </c>
      <c r="AX14" s="88" t="s">
        <v>86</v>
      </c>
      <c r="AY14" s="165" t="s">
        <v>3439</v>
      </c>
      <c r="AZ14" s="85" t="s">
        <v>66</v>
      </c>
      <c r="BA14" s="85" t="s">
        <v>66</v>
      </c>
    </row>
    <row r="15" spans="1:72" s="148" customFormat="1" x14ac:dyDescent="0.25">
      <c r="B15" s="85">
        <v>2024</v>
      </c>
      <c r="C15" s="85">
        <v>891780111</v>
      </c>
      <c r="D15" s="86" t="s">
        <v>64</v>
      </c>
      <c r="E15" s="87" t="s">
        <v>3438</v>
      </c>
      <c r="F15" s="125" t="s">
        <v>3437</v>
      </c>
      <c r="G15" s="88">
        <v>0</v>
      </c>
      <c r="H15" s="88" t="s">
        <v>72</v>
      </c>
      <c r="I15" s="85" t="s">
        <v>154</v>
      </c>
      <c r="J15" s="87" t="s">
        <v>3436</v>
      </c>
      <c r="K15" s="362">
        <v>21153333</v>
      </c>
      <c r="L15" s="85" t="s">
        <v>67</v>
      </c>
      <c r="M15" s="87" t="s">
        <v>3435</v>
      </c>
      <c r="N15" s="218">
        <v>1075258984</v>
      </c>
      <c r="O15" s="197">
        <v>35</v>
      </c>
      <c r="P15" s="363">
        <v>45306</v>
      </c>
      <c r="Q15" s="245">
        <v>807300000</v>
      </c>
      <c r="R15" s="363">
        <v>45306</v>
      </c>
      <c r="S15" s="283">
        <f>+K15</f>
        <v>21153333</v>
      </c>
      <c r="T15" s="88" t="s">
        <v>203</v>
      </c>
      <c r="U15" s="197">
        <v>57461852</v>
      </c>
      <c r="V15" s="87" t="s">
        <v>2569</v>
      </c>
      <c r="W15" s="363">
        <v>45306</v>
      </c>
      <c r="X15" s="363">
        <v>45306</v>
      </c>
      <c r="Y15" s="199" t="s">
        <v>74</v>
      </c>
      <c r="Z15" s="363">
        <v>45473</v>
      </c>
      <c r="AA15" s="93">
        <f t="shared" si="0"/>
        <v>167</v>
      </c>
      <c r="AB15" s="87">
        <v>0</v>
      </c>
      <c r="AC15" s="87">
        <v>0</v>
      </c>
      <c r="AD15" s="87">
        <v>0</v>
      </c>
      <c r="AE15" s="95" t="s">
        <v>74</v>
      </c>
      <c r="AF15" s="93">
        <f t="shared" si="1"/>
        <v>0</v>
      </c>
      <c r="AG15" s="87">
        <v>0</v>
      </c>
      <c r="AH15" s="87">
        <v>0</v>
      </c>
      <c r="AI15" s="92" t="s">
        <v>74</v>
      </c>
      <c r="AJ15" s="87">
        <v>0</v>
      </c>
      <c r="AK15" s="92" t="s">
        <v>74</v>
      </c>
      <c r="AL15" s="92" t="s">
        <v>74</v>
      </c>
      <c r="AM15" s="93">
        <f t="shared" si="2"/>
        <v>0</v>
      </c>
      <c r="AN15" s="364">
        <f>+K15+AC15-AH15</f>
        <v>21153333</v>
      </c>
      <c r="AO15" s="88" t="s">
        <v>66</v>
      </c>
      <c r="AP15" s="283">
        <v>21153333</v>
      </c>
      <c r="AQ15" s="88" t="s">
        <v>85</v>
      </c>
      <c r="AR15" s="87">
        <v>0</v>
      </c>
      <c r="AS15" s="96" t="s">
        <v>74</v>
      </c>
      <c r="AT15" s="365">
        <f t="shared" si="3"/>
        <v>13553333</v>
      </c>
      <c r="AU15" s="366">
        <v>7600000</v>
      </c>
      <c r="AV15" s="99">
        <f t="shared" si="4"/>
        <v>0.64071855721270965</v>
      </c>
      <c r="AW15" s="96" t="s">
        <v>74</v>
      </c>
      <c r="AX15" s="88" t="s">
        <v>86</v>
      </c>
      <c r="AY15" s="125" t="s">
        <v>3434</v>
      </c>
      <c r="AZ15" s="85" t="s">
        <v>66</v>
      </c>
      <c r="BA15" s="85" t="s">
        <v>66</v>
      </c>
    </row>
    <row r="16" spans="1:72" s="148" customFormat="1" x14ac:dyDescent="0.25">
      <c r="B16" s="85">
        <v>2024</v>
      </c>
      <c r="C16" s="85">
        <v>891780111</v>
      </c>
      <c r="D16" s="86" t="s">
        <v>64</v>
      </c>
      <c r="E16" s="87" t="s">
        <v>3433</v>
      </c>
      <c r="F16" s="125" t="s">
        <v>3432</v>
      </c>
      <c r="G16" s="88">
        <v>0</v>
      </c>
      <c r="H16" s="88" t="s">
        <v>72</v>
      </c>
      <c r="I16" s="85" t="s">
        <v>154</v>
      </c>
      <c r="J16" s="87" t="s">
        <v>3431</v>
      </c>
      <c r="K16" s="362">
        <v>21153333</v>
      </c>
      <c r="L16" s="85" t="s">
        <v>67</v>
      </c>
      <c r="M16" s="87" t="s">
        <v>3430</v>
      </c>
      <c r="N16" s="218">
        <v>1082931591</v>
      </c>
      <c r="O16" s="197">
        <v>35</v>
      </c>
      <c r="P16" s="363">
        <v>45306</v>
      </c>
      <c r="Q16" s="245">
        <v>807300000</v>
      </c>
      <c r="R16" s="363">
        <v>45306</v>
      </c>
      <c r="S16" s="283">
        <f>+K16</f>
        <v>21153333</v>
      </c>
      <c r="T16" s="88" t="s">
        <v>203</v>
      </c>
      <c r="U16" s="197">
        <v>57461852</v>
      </c>
      <c r="V16" s="87" t="s">
        <v>2569</v>
      </c>
      <c r="W16" s="363">
        <v>45306</v>
      </c>
      <c r="X16" s="363">
        <v>45306</v>
      </c>
      <c r="Y16" s="199" t="s">
        <v>74</v>
      </c>
      <c r="Z16" s="363">
        <v>45473</v>
      </c>
      <c r="AA16" s="93">
        <f t="shared" si="0"/>
        <v>167</v>
      </c>
      <c r="AB16" s="87">
        <v>0</v>
      </c>
      <c r="AC16" s="87">
        <v>0</v>
      </c>
      <c r="AD16" s="87">
        <v>0</v>
      </c>
      <c r="AE16" s="95" t="s">
        <v>74</v>
      </c>
      <c r="AF16" s="93">
        <f t="shared" si="1"/>
        <v>0</v>
      </c>
      <c r="AG16" s="87">
        <v>0</v>
      </c>
      <c r="AH16" s="87">
        <v>0</v>
      </c>
      <c r="AI16" s="92" t="s">
        <v>74</v>
      </c>
      <c r="AJ16" s="87">
        <v>0</v>
      </c>
      <c r="AK16" s="92" t="s">
        <v>74</v>
      </c>
      <c r="AL16" s="92" t="s">
        <v>74</v>
      </c>
      <c r="AM16" s="93">
        <f t="shared" si="2"/>
        <v>0</v>
      </c>
      <c r="AN16" s="364">
        <f>+K16+AC16-AH16</f>
        <v>21153333</v>
      </c>
      <c r="AO16" s="88" t="s">
        <v>66</v>
      </c>
      <c r="AP16" s="283">
        <v>21153333</v>
      </c>
      <c r="AQ16" s="88" t="s">
        <v>85</v>
      </c>
      <c r="AR16" s="87">
        <v>0</v>
      </c>
      <c r="AS16" s="96" t="s">
        <v>74</v>
      </c>
      <c r="AT16" s="365">
        <f t="shared" si="3"/>
        <v>13553333</v>
      </c>
      <c r="AU16" s="366">
        <v>7600000</v>
      </c>
      <c r="AV16" s="99">
        <f t="shared" si="4"/>
        <v>0.64071855721270965</v>
      </c>
      <c r="AW16" s="96" t="s">
        <v>74</v>
      </c>
      <c r="AX16" s="88" t="s">
        <v>86</v>
      </c>
      <c r="AY16" s="165" t="s">
        <v>3429</v>
      </c>
      <c r="AZ16" s="85" t="s">
        <v>66</v>
      </c>
      <c r="BA16" s="85" t="s">
        <v>66</v>
      </c>
    </row>
    <row r="17" spans="2:53" s="148" customFormat="1" x14ac:dyDescent="0.25">
      <c r="B17" s="85">
        <v>2024</v>
      </c>
      <c r="C17" s="85">
        <v>891780111</v>
      </c>
      <c r="D17" s="86" t="s">
        <v>64</v>
      </c>
      <c r="E17" s="87" t="s">
        <v>3428</v>
      </c>
      <c r="F17" s="125" t="s">
        <v>3427</v>
      </c>
      <c r="G17" s="88">
        <v>0</v>
      </c>
      <c r="H17" s="88" t="s">
        <v>72</v>
      </c>
      <c r="I17" s="85" t="s">
        <v>154</v>
      </c>
      <c r="J17" s="87" t="s">
        <v>3426</v>
      </c>
      <c r="K17" s="362">
        <v>21026667</v>
      </c>
      <c r="L17" s="85" t="s">
        <v>67</v>
      </c>
      <c r="M17" s="87" t="s">
        <v>3425</v>
      </c>
      <c r="N17" s="218">
        <v>1082934092</v>
      </c>
      <c r="O17" s="197">
        <v>35</v>
      </c>
      <c r="P17" s="363">
        <v>45306</v>
      </c>
      <c r="Q17" s="245">
        <v>807300000</v>
      </c>
      <c r="R17" s="363">
        <v>45306</v>
      </c>
      <c r="S17" s="283">
        <f>+K17</f>
        <v>21026667</v>
      </c>
      <c r="T17" s="88" t="s">
        <v>203</v>
      </c>
      <c r="U17" s="197">
        <v>57435262</v>
      </c>
      <c r="V17" s="87" t="s">
        <v>3424</v>
      </c>
      <c r="W17" s="363">
        <v>45306</v>
      </c>
      <c r="X17" s="363">
        <v>45306</v>
      </c>
      <c r="Y17" s="199" t="s">
        <v>74</v>
      </c>
      <c r="Z17" s="363">
        <v>45473</v>
      </c>
      <c r="AA17" s="93">
        <f t="shared" si="0"/>
        <v>167</v>
      </c>
      <c r="AB17" s="87">
        <v>0</v>
      </c>
      <c r="AC17" s="87">
        <v>0</v>
      </c>
      <c r="AD17" s="87">
        <v>0</v>
      </c>
      <c r="AE17" s="95" t="s">
        <v>74</v>
      </c>
      <c r="AF17" s="93">
        <f t="shared" si="1"/>
        <v>0</v>
      </c>
      <c r="AG17" s="87">
        <v>0</v>
      </c>
      <c r="AH17" s="87">
        <v>0</v>
      </c>
      <c r="AI17" s="92" t="s">
        <v>74</v>
      </c>
      <c r="AJ17" s="87">
        <v>0</v>
      </c>
      <c r="AK17" s="92" t="s">
        <v>74</v>
      </c>
      <c r="AL17" s="92" t="s">
        <v>74</v>
      </c>
      <c r="AM17" s="93">
        <f t="shared" si="2"/>
        <v>0</v>
      </c>
      <c r="AN17" s="364">
        <f>+K17+AC17-AH17</f>
        <v>21026667</v>
      </c>
      <c r="AO17" s="88" t="s">
        <v>66</v>
      </c>
      <c r="AP17" s="283">
        <v>21026667</v>
      </c>
      <c r="AQ17" s="88" t="s">
        <v>85</v>
      </c>
      <c r="AR17" s="87">
        <v>0</v>
      </c>
      <c r="AS17" s="96" t="s">
        <v>74</v>
      </c>
      <c r="AT17" s="365">
        <f t="shared" si="3"/>
        <v>13426667</v>
      </c>
      <c r="AU17" s="366">
        <v>7600000</v>
      </c>
      <c r="AV17" s="99">
        <f t="shared" si="4"/>
        <v>0.63855422259742833</v>
      </c>
      <c r="AW17" s="96" t="s">
        <v>74</v>
      </c>
      <c r="AX17" s="88" t="s">
        <v>86</v>
      </c>
      <c r="AY17" s="165" t="s">
        <v>3423</v>
      </c>
      <c r="AZ17" s="85" t="s">
        <v>66</v>
      </c>
      <c r="BA17" s="85" t="s">
        <v>66</v>
      </c>
    </row>
    <row r="18" spans="2:53" s="148" customFormat="1" x14ac:dyDescent="0.25">
      <c r="B18" s="85">
        <v>2024</v>
      </c>
      <c r="C18" s="85">
        <v>891780111</v>
      </c>
      <c r="D18" s="86" t="s">
        <v>64</v>
      </c>
      <c r="E18" s="87" t="s">
        <v>3422</v>
      </c>
      <c r="F18" s="125" t="s">
        <v>3421</v>
      </c>
      <c r="G18" s="88">
        <v>0</v>
      </c>
      <c r="H18" s="88" t="s">
        <v>72</v>
      </c>
      <c r="I18" s="85" t="s">
        <v>154</v>
      </c>
      <c r="J18" s="87" t="s">
        <v>3420</v>
      </c>
      <c r="K18" s="362">
        <v>21026667</v>
      </c>
      <c r="L18" s="85" t="s">
        <v>67</v>
      </c>
      <c r="M18" s="87" t="s">
        <v>3419</v>
      </c>
      <c r="N18" s="218">
        <v>1082374545</v>
      </c>
      <c r="O18" s="197">
        <v>35</v>
      </c>
      <c r="P18" s="363">
        <v>45306</v>
      </c>
      <c r="Q18" s="245">
        <v>807300000</v>
      </c>
      <c r="R18" s="363">
        <v>45306</v>
      </c>
      <c r="S18" s="283">
        <f>+K18</f>
        <v>21026667</v>
      </c>
      <c r="T18" s="88" t="s">
        <v>203</v>
      </c>
      <c r="U18" s="197">
        <v>36694483</v>
      </c>
      <c r="V18" s="87" t="s">
        <v>3418</v>
      </c>
      <c r="W18" s="363">
        <v>45306</v>
      </c>
      <c r="X18" s="363">
        <v>45306</v>
      </c>
      <c r="Y18" s="199" t="s">
        <v>74</v>
      </c>
      <c r="Z18" s="363">
        <v>45473</v>
      </c>
      <c r="AA18" s="93">
        <f t="shared" si="0"/>
        <v>167</v>
      </c>
      <c r="AB18" s="87">
        <v>0</v>
      </c>
      <c r="AC18" s="87">
        <v>0</v>
      </c>
      <c r="AD18" s="87">
        <v>0</v>
      </c>
      <c r="AE18" s="95" t="s">
        <v>74</v>
      </c>
      <c r="AF18" s="93">
        <f t="shared" si="1"/>
        <v>0</v>
      </c>
      <c r="AG18" s="87">
        <v>0</v>
      </c>
      <c r="AH18" s="87">
        <v>0</v>
      </c>
      <c r="AI18" s="92" t="s">
        <v>74</v>
      </c>
      <c r="AJ18" s="87">
        <v>0</v>
      </c>
      <c r="AK18" s="92" t="s">
        <v>74</v>
      </c>
      <c r="AL18" s="92" t="s">
        <v>74</v>
      </c>
      <c r="AM18" s="93">
        <f t="shared" si="2"/>
        <v>0</v>
      </c>
      <c r="AN18" s="364">
        <f>+K18+AC18-AH18</f>
        <v>21026667</v>
      </c>
      <c r="AO18" s="88" t="s">
        <v>66</v>
      </c>
      <c r="AP18" s="283">
        <v>21026667</v>
      </c>
      <c r="AQ18" s="88" t="s">
        <v>85</v>
      </c>
      <c r="AR18" s="87">
        <v>0</v>
      </c>
      <c r="AS18" s="96" t="s">
        <v>74</v>
      </c>
      <c r="AT18" s="365">
        <f t="shared" si="3"/>
        <v>13426667</v>
      </c>
      <c r="AU18" s="366">
        <v>7600000</v>
      </c>
      <c r="AV18" s="99">
        <f t="shared" si="4"/>
        <v>0.63855422259742833</v>
      </c>
      <c r="AW18" s="96" t="s">
        <v>74</v>
      </c>
      <c r="AX18" s="88" t="s">
        <v>86</v>
      </c>
      <c r="AY18" s="165" t="s">
        <v>3417</v>
      </c>
      <c r="AZ18" s="85" t="s">
        <v>66</v>
      </c>
      <c r="BA18" s="85" t="s">
        <v>66</v>
      </c>
    </row>
    <row r="19" spans="2:53" s="148" customFormat="1" x14ac:dyDescent="0.25">
      <c r="B19" s="85">
        <v>2024</v>
      </c>
      <c r="C19" s="85">
        <v>891780111</v>
      </c>
      <c r="D19" s="86" t="s">
        <v>64</v>
      </c>
      <c r="E19" s="87" t="s">
        <v>3416</v>
      </c>
      <c r="F19" s="125" t="s">
        <v>3415</v>
      </c>
      <c r="G19" s="88">
        <v>0</v>
      </c>
      <c r="H19" s="88" t="s">
        <v>72</v>
      </c>
      <c r="I19" s="85" t="s">
        <v>154</v>
      </c>
      <c r="J19" s="87" t="s">
        <v>3414</v>
      </c>
      <c r="K19" s="362">
        <v>36520000</v>
      </c>
      <c r="L19" s="85" t="s">
        <v>67</v>
      </c>
      <c r="M19" s="87" t="s">
        <v>3413</v>
      </c>
      <c r="N19" s="218">
        <v>52695882</v>
      </c>
      <c r="O19" s="197">
        <v>36</v>
      </c>
      <c r="P19" s="363">
        <v>45306</v>
      </c>
      <c r="Q19" s="245">
        <v>734700000</v>
      </c>
      <c r="R19" s="363">
        <v>45306</v>
      </c>
      <c r="S19" s="283">
        <f>+K19</f>
        <v>36520000</v>
      </c>
      <c r="T19" s="88" t="s">
        <v>203</v>
      </c>
      <c r="U19" s="197">
        <v>85155551</v>
      </c>
      <c r="V19" s="87" t="s">
        <v>2403</v>
      </c>
      <c r="W19" s="363">
        <v>45306</v>
      </c>
      <c r="X19" s="363">
        <v>45306</v>
      </c>
      <c r="Y19" s="199" t="s">
        <v>74</v>
      </c>
      <c r="Z19" s="363">
        <v>45473</v>
      </c>
      <c r="AA19" s="93">
        <f t="shared" si="0"/>
        <v>167</v>
      </c>
      <c r="AB19" s="87">
        <v>0</v>
      </c>
      <c r="AC19" s="87">
        <v>0</v>
      </c>
      <c r="AD19" s="87">
        <v>0</v>
      </c>
      <c r="AE19" s="95" t="s">
        <v>74</v>
      </c>
      <c r="AF19" s="93">
        <f t="shared" si="1"/>
        <v>0</v>
      </c>
      <c r="AG19" s="87">
        <v>0</v>
      </c>
      <c r="AH19" s="87">
        <v>0</v>
      </c>
      <c r="AI19" s="92" t="s">
        <v>74</v>
      </c>
      <c r="AJ19" s="87">
        <v>0</v>
      </c>
      <c r="AK19" s="92" t="s">
        <v>74</v>
      </c>
      <c r="AL19" s="92" t="s">
        <v>74</v>
      </c>
      <c r="AM19" s="93">
        <f t="shared" si="2"/>
        <v>0</v>
      </c>
      <c r="AN19" s="364">
        <f>+K19+AC19-AH19</f>
        <v>36520000</v>
      </c>
      <c r="AO19" s="88" t="s">
        <v>66</v>
      </c>
      <c r="AP19" s="283">
        <v>36520000</v>
      </c>
      <c r="AQ19" s="88" t="s">
        <v>85</v>
      </c>
      <c r="AR19" s="87">
        <v>0</v>
      </c>
      <c r="AS19" s="96" t="s">
        <v>74</v>
      </c>
      <c r="AT19" s="365">
        <f t="shared" si="3"/>
        <v>23320000</v>
      </c>
      <c r="AU19" s="366">
        <v>13200000</v>
      </c>
      <c r="AV19" s="99">
        <f t="shared" si="4"/>
        <v>0.63855421686746983</v>
      </c>
      <c r="AW19" s="96" t="s">
        <v>74</v>
      </c>
      <c r="AX19" s="88" t="s">
        <v>86</v>
      </c>
      <c r="AY19" s="165" t="s">
        <v>3412</v>
      </c>
      <c r="AZ19" s="85" t="s">
        <v>66</v>
      </c>
      <c r="BA19" s="85" t="s">
        <v>66</v>
      </c>
    </row>
    <row r="20" spans="2:53" s="148" customFormat="1" x14ac:dyDescent="0.25">
      <c r="B20" s="85">
        <v>2024</v>
      </c>
      <c r="C20" s="85">
        <v>891780111</v>
      </c>
      <c r="D20" s="86" t="s">
        <v>64</v>
      </c>
      <c r="E20" s="87" t="s">
        <v>3411</v>
      </c>
      <c r="F20" s="125" t="s">
        <v>3410</v>
      </c>
      <c r="G20" s="88">
        <v>0</v>
      </c>
      <c r="H20" s="88" t="s">
        <v>72</v>
      </c>
      <c r="I20" s="85" t="s">
        <v>154</v>
      </c>
      <c r="J20" s="87" t="s">
        <v>3405</v>
      </c>
      <c r="K20" s="362">
        <v>21026667</v>
      </c>
      <c r="L20" s="85" t="s">
        <v>67</v>
      </c>
      <c r="M20" s="87" t="s">
        <v>3409</v>
      </c>
      <c r="N20" s="218">
        <v>1084788615</v>
      </c>
      <c r="O20" s="197">
        <v>35</v>
      </c>
      <c r="P20" s="363">
        <v>45306</v>
      </c>
      <c r="Q20" s="245">
        <v>807300000</v>
      </c>
      <c r="R20" s="363">
        <v>45306</v>
      </c>
      <c r="S20" s="283">
        <f>+K20</f>
        <v>21026667</v>
      </c>
      <c r="T20" s="88" t="s">
        <v>203</v>
      </c>
      <c r="U20" s="197">
        <v>72004252</v>
      </c>
      <c r="V20" s="87" t="s">
        <v>2844</v>
      </c>
      <c r="W20" s="363">
        <v>45306</v>
      </c>
      <c r="X20" s="363">
        <v>45306</v>
      </c>
      <c r="Y20" s="199" t="s">
        <v>74</v>
      </c>
      <c r="Z20" s="363">
        <v>45473</v>
      </c>
      <c r="AA20" s="93">
        <f t="shared" si="0"/>
        <v>167</v>
      </c>
      <c r="AB20" s="87">
        <v>0</v>
      </c>
      <c r="AC20" s="87">
        <v>0</v>
      </c>
      <c r="AD20" s="87">
        <v>0</v>
      </c>
      <c r="AE20" s="95" t="s">
        <v>74</v>
      </c>
      <c r="AF20" s="93">
        <f t="shared" si="1"/>
        <v>0</v>
      </c>
      <c r="AG20" s="87">
        <v>0</v>
      </c>
      <c r="AH20" s="87">
        <v>0</v>
      </c>
      <c r="AI20" s="92" t="s">
        <v>74</v>
      </c>
      <c r="AJ20" s="87">
        <v>0</v>
      </c>
      <c r="AK20" s="92" t="s">
        <v>74</v>
      </c>
      <c r="AL20" s="92" t="s">
        <v>74</v>
      </c>
      <c r="AM20" s="93">
        <f t="shared" si="2"/>
        <v>0</v>
      </c>
      <c r="AN20" s="364">
        <f>+K20+AC20-AH20</f>
        <v>21026667</v>
      </c>
      <c r="AO20" s="88" t="s">
        <v>66</v>
      </c>
      <c r="AP20" s="283">
        <v>21026667</v>
      </c>
      <c r="AQ20" s="88" t="s">
        <v>85</v>
      </c>
      <c r="AR20" s="87">
        <v>0</v>
      </c>
      <c r="AS20" s="96" t="s">
        <v>74</v>
      </c>
      <c r="AT20" s="365">
        <f t="shared" si="3"/>
        <v>13426667</v>
      </c>
      <c r="AU20" s="366">
        <v>7600000</v>
      </c>
      <c r="AV20" s="99">
        <f t="shared" si="4"/>
        <v>0.63855422259742833</v>
      </c>
      <c r="AW20" s="96" t="s">
        <v>74</v>
      </c>
      <c r="AX20" s="88" t="s">
        <v>86</v>
      </c>
      <c r="AY20" s="165" t="s">
        <v>3408</v>
      </c>
      <c r="AZ20" s="85" t="s">
        <v>66</v>
      </c>
      <c r="BA20" s="85" t="s">
        <v>66</v>
      </c>
    </row>
    <row r="21" spans="2:53" s="148" customFormat="1" x14ac:dyDescent="0.25">
      <c r="B21" s="85">
        <v>2024</v>
      </c>
      <c r="C21" s="85">
        <v>891780111</v>
      </c>
      <c r="D21" s="86" t="s">
        <v>64</v>
      </c>
      <c r="E21" s="87" t="s">
        <v>3407</v>
      </c>
      <c r="F21" s="125" t="s">
        <v>3406</v>
      </c>
      <c r="G21" s="88">
        <v>0</v>
      </c>
      <c r="H21" s="88" t="s">
        <v>72</v>
      </c>
      <c r="I21" s="85" t="s">
        <v>154</v>
      </c>
      <c r="J21" s="87" t="s">
        <v>3405</v>
      </c>
      <c r="K21" s="362">
        <v>21026667</v>
      </c>
      <c r="L21" s="85" t="s">
        <v>67</v>
      </c>
      <c r="M21" s="87" t="s">
        <v>3404</v>
      </c>
      <c r="N21" s="218">
        <v>57422539</v>
      </c>
      <c r="O21" s="197">
        <v>35</v>
      </c>
      <c r="P21" s="363">
        <v>45306</v>
      </c>
      <c r="Q21" s="245">
        <v>807300000</v>
      </c>
      <c r="R21" s="363">
        <v>45306</v>
      </c>
      <c r="S21" s="283">
        <f>+K21</f>
        <v>21026667</v>
      </c>
      <c r="T21" s="88" t="s">
        <v>203</v>
      </c>
      <c r="U21" s="197">
        <v>72004252</v>
      </c>
      <c r="V21" s="87" t="s">
        <v>2844</v>
      </c>
      <c r="W21" s="363">
        <v>45306</v>
      </c>
      <c r="X21" s="363">
        <v>45306</v>
      </c>
      <c r="Y21" s="199" t="s">
        <v>74</v>
      </c>
      <c r="Z21" s="363">
        <v>45473</v>
      </c>
      <c r="AA21" s="93">
        <f t="shared" si="0"/>
        <v>167</v>
      </c>
      <c r="AB21" s="87">
        <v>0</v>
      </c>
      <c r="AC21" s="87">
        <v>0</v>
      </c>
      <c r="AD21" s="87">
        <v>0</v>
      </c>
      <c r="AE21" s="95" t="s">
        <v>74</v>
      </c>
      <c r="AF21" s="93">
        <f t="shared" si="1"/>
        <v>0</v>
      </c>
      <c r="AG21" s="87">
        <v>0</v>
      </c>
      <c r="AH21" s="87">
        <v>0</v>
      </c>
      <c r="AI21" s="92" t="s">
        <v>74</v>
      </c>
      <c r="AJ21" s="87">
        <v>0</v>
      </c>
      <c r="AK21" s="92" t="s">
        <v>74</v>
      </c>
      <c r="AL21" s="92" t="s">
        <v>74</v>
      </c>
      <c r="AM21" s="93">
        <f t="shared" si="2"/>
        <v>0</v>
      </c>
      <c r="AN21" s="364">
        <f>+K21+AC21-AH21</f>
        <v>21026667</v>
      </c>
      <c r="AO21" s="88" t="s">
        <v>66</v>
      </c>
      <c r="AP21" s="283">
        <v>21026667</v>
      </c>
      <c r="AQ21" s="88" t="s">
        <v>85</v>
      </c>
      <c r="AR21" s="87">
        <v>0</v>
      </c>
      <c r="AS21" s="96" t="s">
        <v>74</v>
      </c>
      <c r="AT21" s="365">
        <f t="shared" si="3"/>
        <v>13426667</v>
      </c>
      <c r="AU21" s="366">
        <v>7600000</v>
      </c>
      <c r="AV21" s="99">
        <f t="shared" si="4"/>
        <v>0.63855422259742833</v>
      </c>
      <c r="AW21" s="96" t="s">
        <v>74</v>
      </c>
      <c r="AX21" s="88" t="s">
        <v>86</v>
      </c>
      <c r="AY21" s="165" t="s">
        <v>3403</v>
      </c>
      <c r="AZ21" s="85" t="s">
        <v>66</v>
      </c>
      <c r="BA21" s="85" t="s">
        <v>66</v>
      </c>
    </row>
    <row r="22" spans="2:53" s="148" customFormat="1" x14ac:dyDescent="0.25">
      <c r="B22" s="85">
        <v>2024</v>
      </c>
      <c r="C22" s="85">
        <v>891780111</v>
      </c>
      <c r="D22" s="86" t="s">
        <v>64</v>
      </c>
      <c r="E22" s="87" t="s">
        <v>3402</v>
      </c>
      <c r="F22" s="125" t="s">
        <v>3401</v>
      </c>
      <c r="G22" s="88">
        <v>0</v>
      </c>
      <c r="H22" s="88" t="s">
        <v>72</v>
      </c>
      <c r="I22" s="85" t="s">
        <v>154</v>
      </c>
      <c r="J22" s="87" t="s">
        <v>3400</v>
      </c>
      <c r="K22" s="362">
        <v>3800000</v>
      </c>
      <c r="L22" s="85" t="s">
        <v>67</v>
      </c>
      <c r="M22" s="87" t="s">
        <v>3399</v>
      </c>
      <c r="N22" s="218">
        <v>1083002889</v>
      </c>
      <c r="O22" s="197">
        <v>35</v>
      </c>
      <c r="P22" s="363">
        <v>45306</v>
      </c>
      <c r="Q22" s="245">
        <v>807300000</v>
      </c>
      <c r="R22" s="363">
        <v>45306</v>
      </c>
      <c r="S22" s="283">
        <f>+K22</f>
        <v>3800000</v>
      </c>
      <c r="T22" s="88" t="s">
        <v>203</v>
      </c>
      <c r="U22" s="197">
        <v>85081920</v>
      </c>
      <c r="V22" s="87" t="s">
        <v>2508</v>
      </c>
      <c r="W22" s="363">
        <v>45306</v>
      </c>
      <c r="X22" s="363">
        <v>45306</v>
      </c>
      <c r="Y22" s="199" t="s">
        <v>74</v>
      </c>
      <c r="Z22" s="363">
        <v>45336</v>
      </c>
      <c r="AA22" s="93">
        <f t="shared" si="0"/>
        <v>30</v>
      </c>
      <c r="AB22" s="87">
        <v>0</v>
      </c>
      <c r="AC22" s="87">
        <v>0</v>
      </c>
      <c r="AD22" s="87">
        <v>0</v>
      </c>
      <c r="AE22" s="95" t="s">
        <v>74</v>
      </c>
      <c r="AF22" s="93">
        <f t="shared" si="1"/>
        <v>0</v>
      </c>
      <c r="AG22" s="87">
        <v>0</v>
      </c>
      <c r="AH22" s="87">
        <v>0</v>
      </c>
      <c r="AI22" s="92" t="s">
        <v>74</v>
      </c>
      <c r="AJ22" s="87">
        <v>0</v>
      </c>
      <c r="AK22" s="92" t="s">
        <v>74</v>
      </c>
      <c r="AL22" s="92" t="s">
        <v>74</v>
      </c>
      <c r="AM22" s="93">
        <f t="shared" si="2"/>
        <v>0</v>
      </c>
      <c r="AN22" s="364">
        <f>+K22+AC22-AH22</f>
        <v>3800000</v>
      </c>
      <c r="AO22" s="88" t="s">
        <v>66</v>
      </c>
      <c r="AP22" s="283">
        <v>3800000</v>
      </c>
      <c r="AQ22" s="88" t="s">
        <v>85</v>
      </c>
      <c r="AR22" s="87">
        <v>0</v>
      </c>
      <c r="AS22" s="96" t="s">
        <v>74</v>
      </c>
      <c r="AT22" s="365">
        <f t="shared" si="3"/>
        <v>3800000</v>
      </c>
      <c r="AU22" s="366">
        <v>0</v>
      </c>
      <c r="AV22" s="99">
        <f t="shared" si="4"/>
        <v>1</v>
      </c>
      <c r="AW22" s="96" t="s">
        <v>74</v>
      </c>
      <c r="AX22" s="88" t="s">
        <v>156</v>
      </c>
      <c r="AY22" s="165" t="s">
        <v>3398</v>
      </c>
      <c r="AZ22" s="85" t="s">
        <v>66</v>
      </c>
      <c r="BA22" s="85" t="s">
        <v>66</v>
      </c>
    </row>
    <row r="23" spans="2:53" s="148" customFormat="1" x14ac:dyDescent="0.25">
      <c r="B23" s="85">
        <v>2024</v>
      </c>
      <c r="C23" s="85">
        <v>891780111</v>
      </c>
      <c r="D23" s="86" t="s">
        <v>64</v>
      </c>
      <c r="E23" s="87" t="s">
        <v>3397</v>
      </c>
      <c r="F23" s="125" t="s">
        <v>3396</v>
      </c>
      <c r="G23" s="88">
        <v>0</v>
      </c>
      <c r="H23" s="88" t="s">
        <v>72</v>
      </c>
      <c r="I23" s="85" t="s">
        <v>154</v>
      </c>
      <c r="J23" s="87" t="s">
        <v>3395</v>
      </c>
      <c r="K23" s="362">
        <v>1900000</v>
      </c>
      <c r="L23" s="85" t="s">
        <v>67</v>
      </c>
      <c r="M23" s="87" t="s">
        <v>2978</v>
      </c>
      <c r="N23" s="218">
        <v>1081918985</v>
      </c>
      <c r="O23" s="197">
        <v>36</v>
      </c>
      <c r="P23" s="363">
        <v>45306</v>
      </c>
      <c r="Q23" s="245">
        <v>734700000</v>
      </c>
      <c r="R23" s="363">
        <v>45308</v>
      </c>
      <c r="S23" s="283">
        <f>+K23</f>
        <v>1900000</v>
      </c>
      <c r="T23" s="88" t="s">
        <v>203</v>
      </c>
      <c r="U23" s="197">
        <v>85155551</v>
      </c>
      <c r="V23" s="87" t="s">
        <v>2403</v>
      </c>
      <c r="W23" s="363">
        <v>45308</v>
      </c>
      <c r="X23" s="363">
        <v>45308</v>
      </c>
      <c r="Y23" s="199" t="s">
        <v>74</v>
      </c>
      <c r="Z23" s="363">
        <v>45321</v>
      </c>
      <c r="AA23" s="93">
        <f t="shared" si="0"/>
        <v>13</v>
      </c>
      <c r="AB23" s="87">
        <v>0</v>
      </c>
      <c r="AC23" s="87">
        <v>0</v>
      </c>
      <c r="AD23" s="87">
        <v>0</v>
      </c>
      <c r="AE23" s="95" t="s">
        <v>74</v>
      </c>
      <c r="AF23" s="93">
        <f t="shared" si="1"/>
        <v>0</v>
      </c>
      <c r="AG23" s="87">
        <v>0</v>
      </c>
      <c r="AH23" s="87">
        <v>0</v>
      </c>
      <c r="AI23" s="92" t="s">
        <v>74</v>
      </c>
      <c r="AJ23" s="87">
        <v>0</v>
      </c>
      <c r="AK23" s="92" t="s">
        <v>74</v>
      </c>
      <c r="AL23" s="92" t="s">
        <v>74</v>
      </c>
      <c r="AM23" s="93">
        <f t="shared" si="2"/>
        <v>0</v>
      </c>
      <c r="AN23" s="364">
        <f>+K23+AC23-AH23</f>
        <v>1900000</v>
      </c>
      <c r="AO23" s="88" t="s">
        <v>66</v>
      </c>
      <c r="AP23" s="283">
        <v>1900000</v>
      </c>
      <c r="AQ23" s="88" t="s">
        <v>85</v>
      </c>
      <c r="AR23" s="87">
        <v>0</v>
      </c>
      <c r="AS23" s="96" t="s">
        <v>74</v>
      </c>
      <c r="AT23" s="365">
        <f t="shared" si="3"/>
        <v>1900000</v>
      </c>
      <c r="AU23" s="366">
        <v>0</v>
      </c>
      <c r="AV23" s="99">
        <f t="shared" si="4"/>
        <v>1</v>
      </c>
      <c r="AW23" s="96" t="s">
        <v>74</v>
      </c>
      <c r="AX23" s="88" t="s">
        <v>156</v>
      </c>
      <c r="AY23" s="165" t="s">
        <v>3394</v>
      </c>
      <c r="AZ23" s="85" t="s">
        <v>66</v>
      </c>
      <c r="BA23" s="85" t="s">
        <v>66</v>
      </c>
    </row>
    <row r="24" spans="2:53" s="148" customFormat="1" x14ac:dyDescent="0.25">
      <c r="B24" s="85">
        <v>2024</v>
      </c>
      <c r="C24" s="85">
        <v>891780111</v>
      </c>
      <c r="D24" s="86" t="s">
        <v>64</v>
      </c>
      <c r="E24" s="87" t="s">
        <v>3393</v>
      </c>
      <c r="F24" s="125" t="s">
        <v>3392</v>
      </c>
      <c r="G24" s="88">
        <v>0</v>
      </c>
      <c r="H24" s="88" t="s">
        <v>72</v>
      </c>
      <c r="I24" s="85" t="s">
        <v>154</v>
      </c>
      <c r="J24" s="87" t="s">
        <v>3391</v>
      </c>
      <c r="K24" s="362">
        <v>20773333</v>
      </c>
      <c r="L24" s="85" t="s">
        <v>67</v>
      </c>
      <c r="M24" s="87" t="s">
        <v>2784</v>
      </c>
      <c r="N24" s="218">
        <v>1020794175</v>
      </c>
      <c r="O24" s="197">
        <v>39</v>
      </c>
      <c r="P24" s="363">
        <v>45306</v>
      </c>
      <c r="Q24" s="245">
        <v>524300000</v>
      </c>
      <c r="R24" s="363">
        <v>45308</v>
      </c>
      <c r="S24" s="283">
        <f>+K24</f>
        <v>20773333</v>
      </c>
      <c r="T24" s="88" t="s">
        <v>203</v>
      </c>
      <c r="U24" s="197">
        <v>39049658</v>
      </c>
      <c r="V24" s="87" t="s">
        <v>2777</v>
      </c>
      <c r="W24" s="363">
        <v>45308</v>
      </c>
      <c r="X24" s="363">
        <v>45308</v>
      </c>
      <c r="Y24" s="199" t="s">
        <v>74</v>
      </c>
      <c r="Z24" s="363">
        <v>45473</v>
      </c>
      <c r="AA24" s="93">
        <f t="shared" si="0"/>
        <v>165</v>
      </c>
      <c r="AB24" s="87">
        <v>0</v>
      </c>
      <c r="AC24" s="87">
        <v>0</v>
      </c>
      <c r="AD24" s="87">
        <v>0</v>
      </c>
      <c r="AE24" s="95" t="s">
        <v>74</v>
      </c>
      <c r="AF24" s="93">
        <f t="shared" si="1"/>
        <v>0</v>
      </c>
      <c r="AG24" s="87">
        <v>0</v>
      </c>
      <c r="AH24" s="87">
        <v>0</v>
      </c>
      <c r="AI24" s="92" t="s">
        <v>74</v>
      </c>
      <c r="AJ24" s="87">
        <v>0</v>
      </c>
      <c r="AK24" s="92" t="s">
        <v>74</v>
      </c>
      <c r="AL24" s="92" t="s">
        <v>74</v>
      </c>
      <c r="AM24" s="93">
        <f t="shared" si="2"/>
        <v>0</v>
      </c>
      <c r="AN24" s="364">
        <f>+K24+AC24-AH24</f>
        <v>20773333</v>
      </c>
      <c r="AO24" s="88" t="s">
        <v>66</v>
      </c>
      <c r="AP24" s="283">
        <v>20773333</v>
      </c>
      <c r="AQ24" s="88" t="s">
        <v>85</v>
      </c>
      <c r="AR24" s="87">
        <v>0</v>
      </c>
      <c r="AS24" s="96" t="s">
        <v>74</v>
      </c>
      <c r="AT24" s="365">
        <f t="shared" si="3"/>
        <v>13173333</v>
      </c>
      <c r="AU24" s="366">
        <v>7600000</v>
      </c>
      <c r="AV24" s="99">
        <f t="shared" si="4"/>
        <v>0.63414633559284872</v>
      </c>
      <c r="AW24" s="96" t="s">
        <v>74</v>
      </c>
      <c r="AX24" s="88" t="s">
        <v>86</v>
      </c>
      <c r="AY24" s="165" t="s">
        <v>3390</v>
      </c>
      <c r="AZ24" s="85" t="s">
        <v>66</v>
      </c>
      <c r="BA24" s="85" t="s">
        <v>66</v>
      </c>
    </row>
    <row r="25" spans="2:53" s="148" customFormat="1" x14ac:dyDescent="0.25">
      <c r="B25" s="85">
        <v>2024</v>
      </c>
      <c r="C25" s="85">
        <v>891780111</v>
      </c>
      <c r="D25" s="86" t="s">
        <v>64</v>
      </c>
      <c r="E25" s="87" t="s">
        <v>3389</v>
      </c>
      <c r="F25" s="125" t="s">
        <v>3388</v>
      </c>
      <c r="G25" s="88">
        <v>0</v>
      </c>
      <c r="H25" s="88" t="s">
        <v>72</v>
      </c>
      <c r="I25" s="85" t="s">
        <v>154</v>
      </c>
      <c r="J25" s="87" t="s">
        <v>3387</v>
      </c>
      <c r="K25" s="362">
        <v>22960000</v>
      </c>
      <c r="L25" s="85" t="s">
        <v>67</v>
      </c>
      <c r="M25" s="87" t="s">
        <v>3386</v>
      </c>
      <c r="N25" s="218">
        <v>84454392</v>
      </c>
      <c r="O25" s="197">
        <v>36</v>
      </c>
      <c r="P25" s="363">
        <v>45306</v>
      </c>
      <c r="Q25" s="245">
        <v>734700000</v>
      </c>
      <c r="R25" s="363">
        <v>45308</v>
      </c>
      <c r="S25" s="283">
        <f>+K25</f>
        <v>22960000</v>
      </c>
      <c r="T25" s="88" t="s">
        <v>203</v>
      </c>
      <c r="U25" s="197">
        <v>85155551</v>
      </c>
      <c r="V25" s="87" t="s">
        <v>2403</v>
      </c>
      <c r="W25" s="363">
        <v>45308</v>
      </c>
      <c r="X25" s="363">
        <v>45308</v>
      </c>
      <c r="Y25" s="199" t="s">
        <v>74</v>
      </c>
      <c r="Z25" s="363">
        <v>45473</v>
      </c>
      <c r="AA25" s="93">
        <f t="shared" si="0"/>
        <v>165</v>
      </c>
      <c r="AB25" s="87">
        <v>0</v>
      </c>
      <c r="AC25" s="87">
        <v>0</v>
      </c>
      <c r="AD25" s="87">
        <v>0</v>
      </c>
      <c r="AE25" s="95" t="s">
        <v>74</v>
      </c>
      <c r="AF25" s="93">
        <f t="shared" si="1"/>
        <v>0</v>
      </c>
      <c r="AG25" s="87">
        <v>0</v>
      </c>
      <c r="AH25" s="87">
        <v>0</v>
      </c>
      <c r="AI25" s="92" t="s">
        <v>74</v>
      </c>
      <c r="AJ25" s="87">
        <v>0</v>
      </c>
      <c r="AK25" s="92" t="s">
        <v>74</v>
      </c>
      <c r="AL25" s="92" t="s">
        <v>74</v>
      </c>
      <c r="AM25" s="93">
        <f t="shared" si="2"/>
        <v>0</v>
      </c>
      <c r="AN25" s="364">
        <f>+K25+AC25-AH25</f>
        <v>22960000</v>
      </c>
      <c r="AO25" s="88" t="s">
        <v>66</v>
      </c>
      <c r="AP25" s="283">
        <v>22960000</v>
      </c>
      <c r="AQ25" s="88" t="s">
        <v>85</v>
      </c>
      <c r="AR25" s="87">
        <v>0</v>
      </c>
      <c r="AS25" s="96" t="s">
        <v>74</v>
      </c>
      <c r="AT25" s="365">
        <f t="shared" si="3"/>
        <v>14560000</v>
      </c>
      <c r="AU25" s="366">
        <v>8400000</v>
      </c>
      <c r="AV25" s="99">
        <f t="shared" si="4"/>
        <v>0.63414634146341464</v>
      </c>
      <c r="AW25" s="96" t="s">
        <v>74</v>
      </c>
      <c r="AX25" s="88" t="s">
        <v>86</v>
      </c>
      <c r="AY25" s="165" t="s">
        <v>3385</v>
      </c>
      <c r="AZ25" s="85" t="s">
        <v>66</v>
      </c>
      <c r="BA25" s="85" t="s">
        <v>66</v>
      </c>
    </row>
    <row r="26" spans="2:53" s="148" customFormat="1" x14ac:dyDescent="0.25">
      <c r="B26" s="85">
        <v>2024</v>
      </c>
      <c r="C26" s="85">
        <v>891780111</v>
      </c>
      <c r="D26" s="86" t="s">
        <v>64</v>
      </c>
      <c r="E26" s="87" t="s">
        <v>3384</v>
      </c>
      <c r="F26" s="125" t="s">
        <v>3383</v>
      </c>
      <c r="G26" s="88">
        <v>0</v>
      </c>
      <c r="H26" s="88" t="s">
        <v>72</v>
      </c>
      <c r="I26" s="85" t="s">
        <v>154</v>
      </c>
      <c r="J26" s="87" t="s">
        <v>3382</v>
      </c>
      <c r="K26" s="362">
        <v>22960000</v>
      </c>
      <c r="L26" s="85" t="s">
        <v>67</v>
      </c>
      <c r="M26" s="87" t="s">
        <v>3381</v>
      </c>
      <c r="N26" s="218">
        <v>1082925044</v>
      </c>
      <c r="O26" s="197">
        <v>36</v>
      </c>
      <c r="P26" s="363">
        <v>45306</v>
      </c>
      <c r="Q26" s="245">
        <v>734700000</v>
      </c>
      <c r="R26" s="363">
        <v>45308</v>
      </c>
      <c r="S26" s="283">
        <f>+K26</f>
        <v>22960000</v>
      </c>
      <c r="T26" s="88" t="s">
        <v>203</v>
      </c>
      <c r="U26" s="197">
        <v>85155551</v>
      </c>
      <c r="V26" s="87" t="s">
        <v>2403</v>
      </c>
      <c r="W26" s="363">
        <v>45308</v>
      </c>
      <c r="X26" s="363">
        <v>45308</v>
      </c>
      <c r="Y26" s="199" t="s">
        <v>74</v>
      </c>
      <c r="Z26" s="363">
        <v>45473</v>
      </c>
      <c r="AA26" s="93">
        <f t="shared" si="0"/>
        <v>165</v>
      </c>
      <c r="AB26" s="87">
        <v>0</v>
      </c>
      <c r="AC26" s="87">
        <v>0</v>
      </c>
      <c r="AD26" s="87">
        <v>0</v>
      </c>
      <c r="AE26" s="95" t="s">
        <v>74</v>
      </c>
      <c r="AF26" s="93">
        <f t="shared" si="1"/>
        <v>0</v>
      </c>
      <c r="AG26" s="87">
        <v>0</v>
      </c>
      <c r="AH26" s="87">
        <v>0</v>
      </c>
      <c r="AI26" s="92" t="s">
        <v>74</v>
      </c>
      <c r="AJ26" s="87">
        <v>0</v>
      </c>
      <c r="AK26" s="92" t="s">
        <v>74</v>
      </c>
      <c r="AL26" s="92" t="s">
        <v>74</v>
      </c>
      <c r="AM26" s="93">
        <f t="shared" si="2"/>
        <v>0</v>
      </c>
      <c r="AN26" s="364">
        <f>+K26+AC26-AH26</f>
        <v>22960000</v>
      </c>
      <c r="AO26" s="88" t="s">
        <v>66</v>
      </c>
      <c r="AP26" s="283">
        <v>22960000</v>
      </c>
      <c r="AQ26" s="88" t="s">
        <v>85</v>
      </c>
      <c r="AR26" s="87">
        <v>0</v>
      </c>
      <c r="AS26" s="96" t="s">
        <v>74</v>
      </c>
      <c r="AT26" s="365">
        <f t="shared" si="3"/>
        <v>14560000</v>
      </c>
      <c r="AU26" s="366">
        <v>8400000</v>
      </c>
      <c r="AV26" s="99">
        <f t="shared" si="4"/>
        <v>0.63414634146341464</v>
      </c>
      <c r="AW26" s="96" t="s">
        <v>74</v>
      </c>
      <c r="AX26" s="88" t="s">
        <v>86</v>
      </c>
      <c r="AY26" s="165" t="s">
        <v>3380</v>
      </c>
      <c r="AZ26" s="85" t="s">
        <v>66</v>
      </c>
      <c r="BA26" s="85" t="s">
        <v>66</v>
      </c>
    </row>
    <row r="27" spans="2:53" s="148" customFormat="1" x14ac:dyDescent="0.25">
      <c r="B27" s="85">
        <v>2024</v>
      </c>
      <c r="C27" s="85">
        <v>891780111</v>
      </c>
      <c r="D27" s="86" t="s">
        <v>64</v>
      </c>
      <c r="E27" s="87" t="s">
        <v>3379</v>
      </c>
      <c r="F27" s="218" t="s">
        <v>3378</v>
      </c>
      <c r="G27" s="88">
        <v>0</v>
      </c>
      <c r="H27" s="88" t="s">
        <v>72</v>
      </c>
      <c r="I27" s="85" t="s">
        <v>154</v>
      </c>
      <c r="J27" s="87" t="s">
        <v>3377</v>
      </c>
      <c r="K27" s="362">
        <v>20140000</v>
      </c>
      <c r="L27" s="85" t="s">
        <v>67</v>
      </c>
      <c r="M27" s="87" t="s">
        <v>3376</v>
      </c>
      <c r="N27" s="218">
        <v>1082875832</v>
      </c>
      <c r="O27" s="197">
        <v>39</v>
      </c>
      <c r="P27" s="363">
        <v>45306</v>
      </c>
      <c r="Q27" s="245">
        <v>524300000</v>
      </c>
      <c r="R27" s="363">
        <v>45310</v>
      </c>
      <c r="S27" s="283">
        <f>+K27</f>
        <v>20140000</v>
      </c>
      <c r="T27" s="88" t="s">
        <v>203</v>
      </c>
      <c r="U27" s="197">
        <v>39049658</v>
      </c>
      <c r="V27" s="87" t="s">
        <v>2777</v>
      </c>
      <c r="W27" s="363">
        <v>45310</v>
      </c>
      <c r="X27" s="363">
        <v>45313</v>
      </c>
      <c r="Y27" s="199" t="s">
        <v>74</v>
      </c>
      <c r="Z27" s="363">
        <v>45473</v>
      </c>
      <c r="AA27" s="93">
        <f t="shared" si="0"/>
        <v>160</v>
      </c>
      <c r="AB27" s="87">
        <v>0</v>
      </c>
      <c r="AC27" s="87">
        <v>0</v>
      </c>
      <c r="AD27" s="87">
        <v>0</v>
      </c>
      <c r="AE27" s="95" t="s">
        <v>74</v>
      </c>
      <c r="AF27" s="93">
        <f t="shared" si="1"/>
        <v>0</v>
      </c>
      <c r="AG27" s="87">
        <v>0</v>
      </c>
      <c r="AH27" s="87">
        <v>0</v>
      </c>
      <c r="AI27" s="92" t="s">
        <v>74</v>
      </c>
      <c r="AJ27" s="87">
        <v>0</v>
      </c>
      <c r="AK27" s="92" t="s">
        <v>74</v>
      </c>
      <c r="AL27" s="92" t="s">
        <v>74</v>
      </c>
      <c r="AM27" s="93">
        <f t="shared" si="2"/>
        <v>0</v>
      </c>
      <c r="AN27" s="364">
        <f>+K27+AC27-AH27</f>
        <v>20140000</v>
      </c>
      <c r="AO27" s="88" t="s">
        <v>66</v>
      </c>
      <c r="AP27" s="283">
        <v>20140000</v>
      </c>
      <c r="AQ27" s="88" t="s">
        <v>85</v>
      </c>
      <c r="AR27" s="87">
        <v>0</v>
      </c>
      <c r="AS27" s="96" t="s">
        <v>74</v>
      </c>
      <c r="AT27" s="365">
        <f t="shared" si="3"/>
        <v>12540000</v>
      </c>
      <c r="AU27" s="366">
        <v>7600000</v>
      </c>
      <c r="AV27" s="99">
        <f t="shared" si="4"/>
        <v>0.62264150943396224</v>
      </c>
      <c r="AW27" s="96" t="s">
        <v>74</v>
      </c>
      <c r="AX27" s="88" t="s">
        <v>86</v>
      </c>
      <c r="AY27" s="218" t="s">
        <v>3375</v>
      </c>
      <c r="AZ27" s="85" t="s">
        <v>66</v>
      </c>
      <c r="BA27" s="85" t="s">
        <v>66</v>
      </c>
    </row>
    <row r="28" spans="2:53" s="148" customFormat="1" x14ac:dyDescent="0.25">
      <c r="B28" s="85">
        <v>2024</v>
      </c>
      <c r="C28" s="85">
        <v>891780111</v>
      </c>
      <c r="D28" s="86" t="s">
        <v>64</v>
      </c>
      <c r="E28" s="87" t="s">
        <v>3374</v>
      </c>
      <c r="F28" s="218" t="s">
        <v>3373</v>
      </c>
      <c r="G28" s="88">
        <v>0</v>
      </c>
      <c r="H28" s="88" t="s">
        <v>72</v>
      </c>
      <c r="I28" s="85" t="s">
        <v>154</v>
      </c>
      <c r="J28" s="87" t="s">
        <v>3372</v>
      </c>
      <c r="K28" s="362">
        <v>8740000</v>
      </c>
      <c r="L28" s="85" t="s">
        <v>67</v>
      </c>
      <c r="M28" s="87" t="s">
        <v>2778</v>
      </c>
      <c r="N28" s="218">
        <v>1004461196</v>
      </c>
      <c r="O28" s="197">
        <v>39</v>
      </c>
      <c r="P28" s="363">
        <v>45306</v>
      </c>
      <c r="Q28" s="245">
        <v>524300000</v>
      </c>
      <c r="R28" s="363">
        <v>45310</v>
      </c>
      <c r="S28" s="283">
        <f>+K28</f>
        <v>8740000</v>
      </c>
      <c r="T28" s="88" t="s">
        <v>203</v>
      </c>
      <c r="U28" s="197">
        <v>39049658</v>
      </c>
      <c r="V28" s="87" t="s">
        <v>2777</v>
      </c>
      <c r="W28" s="363">
        <v>45310</v>
      </c>
      <c r="X28" s="363">
        <v>45313</v>
      </c>
      <c r="Y28" s="199" t="s">
        <v>74</v>
      </c>
      <c r="Z28" s="363">
        <v>45381</v>
      </c>
      <c r="AA28" s="93">
        <f t="shared" si="0"/>
        <v>68</v>
      </c>
      <c r="AB28" s="87">
        <v>0</v>
      </c>
      <c r="AC28" s="87">
        <v>0</v>
      </c>
      <c r="AD28" s="87">
        <v>0</v>
      </c>
      <c r="AE28" s="95" t="s">
        <v>74</v>
      </c>
      <c r="AF28" s="93">
        <f t="shared" si="1"/>
        <v>0</v>
      </c>
      <c r="AG28" s="87">
        <v>0</v>
      </c>
      <c r="AH28" s="87">
        <v>0</v>
      </c>
      <c r="AI28" s="92" t="s">
        <v>74</v>
      </c>
      <c r="AJ28" s="87">
        <v>0</v>
      </c>
      <c r="AK28" s="92" t="s">
        <v>74</v>
      </c>
      <c r="AL28" s="92" t="s">
        <v>74</v>
      </c>
      <c r="AM28" s="93">
        <f t="shared" si="2"/>
        <v>0</v>
      </c>
      <c r="AN28" s="364">
        <f>+K28+AC28-AH28</f>
        <v>8740000</v>
      </c>
      <c r="AO28" s="88" t="s">
        <v>66</v>
      </c>
      <c r="AP28" s="283">
        <v>8740000</v>
      </c>
      <c r="AQ28" s="88" t="s">
        <v>85</v>
      </c>
      <c r="AR28" s="87">
        <v>0</v>
      </c>
      <c r="AS28" s="96" t="s">
        <v>74</v>
      </c>
      <c r="AT28" s="365">
        <f t="shared" si="3"/>
        <v>8740000</v>
      </c>
      <c r="AU28" s="366">
        <v>0</v>
      </c>
      <c r="AV28" s="99">
        <f t="shared" si="4"/>
        <v>1</v>
      </c>
      <c r="AW28" s="96" t="s">
        <v>74</v>
      </c>
      <c r="AX28" s="88" t="s">
        <v>156</v>
      </c>
      <c r="AY28" s="218" t="s">
        <v>3371</v>
      </c>
      <c r="AZ28" s="85" t="s">
        <v>66</v>
      </c>
      <c r="BA28" s="85" t="s">
        <v>66</v>
      </c>
    </row>
    <row r="29" spans="2:53" s="148" customFormat="1" x14ac:dyDescent="0.25">
      <c r="B29" s="85">
        <v>2024</v>
      </c>
      <c r="C29" s="85">
        <v>891780111</v>
      </c>
      <c r="D29" s="86" t="s">
        <v>64</v>
      </c>
      <c r="E29" s="87" t="s">
        <v>3370</v>
      </c>
      <c r="F29" s="218" t="s">
        <v>3369</v>
      </c>
      <c r="G29" s="88">
        <v>0</v>
      </c>
      <c r="H29" s="88" t="s">
        <v>72</v>
      </c>
      <c r="I29" s="85" t="s">
        <v>154</v>
      </c>
      <c r="J29" s="87" t="s">
        <v>3368</v>
      </c>
      <c r="K29" s="362">
        <v>19080000</v>
      </c>
      <c r="L29" s="85" t="s">
        <v>67</v>
      </c>
      <c r="M29" s="87" t="s">
        <v>3367</v>
      </c>
      <c r="N29" s="218">
        <v>1083024229</v>
      </c>
      <c r="O29" s="197">
        <v>35</v>
      </c>
      <c r="P29" s="363">
        <v>45306</v>
      </c>
      <c r="Q29" s="245">
        <v>807300000</v>
      </c>
      <c r="R29" s="363">
        <v>45310</v>
      </c>
      <c r="S29" s="283">
        <f>+K29</f>
        <v>19080000</v>
      </c>
      <c r="T29" s="88" t="s">
        <v>203</v>
      </c>
      <c r="U29" s="197">
        <v>1082903415</v>
      </c>
      <c r="V29" s="87" t="s">
        <v>2691</v>
      </c>
      <c r="W29" s="363">
        <v>45310</v>
      </c>
      <c r="X29" s="363">
        <v>45313</v>
      </c>
      <c r="Y29" s="199" t="s">
        <v>74</v>
      </c>
      <c r="Z29" s="363">
        <v>45473</v>
      </c>
      <c r="AA29" s="93">
        <f t="shared" si="0"/>
        <v>160</v>
      </c>
      <c r="AB29" s="87">
        <v>0</v>
      </c>
      <c r="AC29" s="87">
        <v>0</v>
      </c>
      <c r="AD29" s="87">
        <v>0</v>
      </c>
      <c r="AE29" s="95" t="s">
        <v>74</v>
      </c>
      <c r="AF29" s="93">
        <f t="shared" si="1"/>
        <v>0</v>
      </c>
      <c r="AG29" s="87">
        <v>0</v>
      </c>
      <c r="AH29" s="87">
        <v>0</v>
      </c>
      <c r="AI29" s="92" t="s">
        <v>74</v>
      </c>
      <c r="AJ29" s="87">
        <v>0</v>
      </c>
      <c r="AK29" s="92" t="s">
        <v>74</v>
      </c>
      <c r="AL29" s="92" t="s">
        <v>74</v>
      </c>
      <c r="AM29" s="93">
        <f t="shared" si="2"/>
        <v>0</v>
      </c>
      <c r="AN29" s="364">
        <f>+K29+AC29-AH29</f>
        <v>19080000</v>
      </c>
      <c r="AO29" s="88" t="s">
        <v>66</v>
      </c>
      <c r="AP29" s="283">
        <v>19080000</v>
      </c>
      <c r="AQ29" s="88" t="s">
        <v>85</v>
      </c>
      <c r="AR29" s="87">
        <v>0</v>
      </c>
      <c r="AS29" s="96" t="s">
        <v>74</v>
      </c>
      <c r="AT29" s="365">
        <f t="shared" si="3"/>
        <v>11880000</v>
      </c>
      <c r="AU29" s="366">
        <v>7200000</v>
      </c>
      <c r="AV29" s="99">
        <f t="shared" si="4"/>
        <v>0.62264150943396224</v>
      </c>
      <c r="AW29" s="96" t="s">
        <v>74</v>
      </c>
      <c r="AX29" s="88" t="s">
        <v>86</v>
      </c>
      <c r="AY29" s="218" t="s">
        <v>3366</v>
      </c>
      <c r="AZ29" s="85" t="s">
        <v>66</v>
      </c>
      <c r="BA29" s="85" t="s">
        <v>66</v>
      </c>
    </row>
    <row r="30" spans="2:53" s="148" customFormat="1" x14ac:dyDescent="0.25">
      <c r="B30" s="85">
        <v>2024</v>
      </c>
      <c r="C30" s="85">
        <v>891780111</v>
      </c>
      <c r="D30" s="86" t="s">
        <v>64</v>
      </c>
      <c r="E30" s="87" t="s">
        <v>3365</v>
      </c>
      <c r="F30" s="218" t="s">
        <v>3364</v>
      </c>
      <c r="G30" s="88">
        <v>0</v>
      </c>
      <c r="H30" s="88" t="s">
        <v>72</v>
      </c>
      <c r="I30" s="85" t="s">
        <v>154</v>
      </c>
      <c r="J30" s="87" t="s">
        <v>3363</v>
      </c>
      <c r="K30" s="362">
        <v>19080000</v>
      </c>
      <c r="L30" s="85" t="s">
        <v>67</v>
      </c>
      <c r="M30" s="87" t="s">
        <v>3362</v>
      </c>
      <c r="N30" s="218">
        <v>1104435442</v>
      </c>
      <c r="O30" s="197">
        <v>35</v>
      </c>
      <c r="P30" s="363">
        <v>45306</v>
      </c>
      <c r="Q30" s="245">
        <v>807300000</v>
      </c>
      <c r="R30" s="363">
        <v>45310</v>
      </c>
      <c r="S30" s="283">
        <f>+K30</f>
        <v>19080000</v>
      </c>
      <c r="T30" s="88" t="s">
        <v>203</v>
      </c>
      <c r="U30" s="197">
        <v>1082903415</v>
      </c>
      <c r="V30" s="87" t="s">
        <v>2691</v>
      </c>
      <c r="W30" s="363">
        <v>45310</v>
      </c>
      <c r="X30" s="363">
        <v>45313</v>
      </c>
      <c r="Y30" s="199" t="s">
        <v>74</v>
      </c>
      <c r="Z30" s="363">
        <v>45473</v>
      </c>
      <c r="AA30" s="93">
        <f t="shared" si="0"/>
        <v>160</v>
      </c>
      <c r="AB30" s="87">
        <v>0</v>
      </c>
      <c r="AC30" s="87">
        <v>0</v>
      </c>
      <c r="AD30" s="87">
        <v>0</v>
      </c>
      <c r="AE30" s="95" t="s">
        <v>74</v>
      </c>
      <c r="AF30" s="93">
        <f t="shared" si="1"/>
        <v>0</v>
      </c>
      <c r="AG30" s="87">
        <v>0</v>
      </c>
      <c r="AH30" s="87">
        <v>0</v>
      </c>
      <c r="AI30" s="92" t="s">
        <v>74</v>
      </c>
      <c r="AJ30" s="87">
        <v>0</v>
      </c>
      <c r="AK30" s="92" t="s">
        <v>74</v>
      </c>
      <c r="AL30" s="92" t="s">
        <v>74</v>
      </c>
      <c r="AM30" s="93">
        <f t="shared" si="2"/>
        <v>0</v>
      </c>
      <c r="AN30" s="364">
        <f>+K30+AC30-AH30</f>
        <v>19080000</v>
      </c>
      <c r="AO30" s="88" t="s">
        <v>66</v>
      </c>
      <c r="AP30" s="283">
        <v>19080000</v>
      </c>
      <c r="AQ30" s="88" t="s">
        <v>85</v>
      </c>
      <c r="AR30" s="87">
        <v>0</v>
      </c>
      <c r="AS30" s="96" t="s">
        <v>74</v>
      </c>
      <c r="AT30" s="365">
        <f t="shared" si="3"/>
        <v>11880000</v>
      </c>
      <c r="AU30" s="366">
        <v>7200000</v>
      </c>
      <c r="AV30" s="99">
        <f t="shared" si="4"/>
        <v>0.62264150943396224</v>
      </c>
      <c r="AW30" s="96" t="s">
        <v>74</v>
      </c>
      <c r="AX30" s="88" t="s">
        <v>86</v>
      </c>
      <c r="AY30" s="218" t="s">
        <v>3361</v>
      </c>
      <c r="AZ30" s="85" t="s">
        <v>66</v>
      </c>
      <c r="BA30" s="85" t="s">
        <v>66</v>
      </c>
    </row>
    <row r="31" spans="2:53" s="148" customFormat="1" x14ac:dyDescent="0.25">
      <c r="B31" s="85">
        <v>2024</v>
      </c>
      <c r="C31" s="85">
        <v>891780111</v>
      </c>
      <c r="D31" s="86" t="s">
        <v>64</v>
      </c>
      <c r="E31" s="87" t="s">
        <v>3360</v>
      </c>
      <c r="F31" s="218" t="s">
        <v>3359</v>
      </c>
      <c r="G31" s="88">
        <v>0</v>
      </c>
      <c r="H31" s="88" t="s">
        <v>72</v>
      </c>
      <c r="I31" s="85" t="s">
        <v>154</v>
      </c>
      <c r="J31" s="87" t="s">
        <v>3358</v>
      </c>
      <c r="K31" s="362">
        <v>20140000</v>
      </c>
      <c r="L31" s="85" t="s">
        <v>67</v>
      </c>
      <c r="M31" s="87" t="s">
        <v>3357</v>
      </c>
      <c r="N31" s="218">
        <v>36386177</v>
      </c>
      <c r="O31" s="197">
        <v>39</v>
      </c>
      <c r="P31" s="363">
        <v>45306</v>
      </c>
      <c r="Q31" s="245">
        <v>524300000</v>
      </c>
      <c r="R31" s="363">
        <v>45310</v>
      </c>
      <c r="S31" s="283">
        <f>+K31</f>
        <v>20140000</v>
      </c>
      <c r="T31" s="88" t="s">
        <v>203</v>
      </c>
      <c r="U31" s="197">
        <v>39049658</v>
      </c>
      <c r="V31" s="87" t="s">
        <v>2777</v>
      </c>
      <c r="W31" s="363">
        <v>45310</v>
      </c>
      <c r="X31" s="363">
        <v>45313</v>
      </c>
      <c r="Y31" s="199" t="s">
        <v>74</v>
      </c>
      <c r="Z31" s="363">
        <v>45473</v>
      </c>
      <c r="AA31" s="93">
        <f t="shared" si="0"/>
        <v>160</v>
      </c>
      <c r="AB31" s="87">
        <v>0</v>
      </c>
      <c r="AC31" s="87">
        <v>0</v>
      </c>
      <c r="AD31" s="87">
        <v>0</v>
      </c>
      <c r="AE31" s="95" t="s">
        <v>74</v>
      </c>
      <c r="AF31" s="93">
        <f t="shared" si="1"/>
        <v>0</v>
      </c>
      <c r="AG31" s="87">
        <v>0</v>
      </c>
      <c r="AH31" s="87">
        <v>0</v>
      </c>
      <c r="AI31" s="92" t="s">
        <v>74</v>
      </c>
      <c r="AJ31" s="87">
        <v>0</v>
      </c>
      <c r="AK31" s="92" t="s">
        <v>74</v>
      </c>
      <c r="AL31" s="92" t="s">
        <v>74</v>
      </c>
      <c r="AM31" s="93">
        <f t="shared" si="2"/>
        <v>0</v>
      </c>
      <c r="AN31" s="364">
        <f>+K31+AC31-AH31</f>
        <v>20140000</v>
      </c>
      <c r="AO31" s="88" t="s">
        <v>66</v>
      </c>
      <c r="AP31" s="283">
        <v>20140000</v>
      </c>
      <c r="AQ31" s="88" t="s">
        <v>85</v>
      </c>
      <c r="AR31" s="87">
        <v>0</v>
      </c>
      <c r="AS31" s="96" t="s">
        <v>74</v>
      </c>
      <c r="AT31" s="365">
        <f t="shared" si="3"/>
        <v>12540000</v>
      </c>
      <c r="AU31" s="366">
        <v>7600000</v>
      </c>
      <c r="AV31" s="99">
        <f t="shared" si="4"/>
        <v>0.62264150943396224</v>
      </c>
      <c r="AW31" s="96" t="s">
        <v>74</v>
      </c>
      <c r="AX31" s="88" t="s">
        <v>86</v>
      </c>
      <c r="AY31" s="218" t="s">
        <v>3356</v>
      </c>
      <c r="AZ31" s="85" t="s">
        <v>66</v>
      </c>
      <c r="BA31" s="85" t="s">
        <v>66</v>
      </c>
    </row>
    <row r="32" spans="2:53" s="148" customFormat="1" x14ac:dyDescent="0.25">
      <c r="B32" s="85">
        <v>2024</v>
      </c>
      <c r="C32" s="85">
        <v>891780111</v>
      </c>
      <c r="D32" s="86" t="s">
        <v>64</v>
      </c>
      <c r="E32" s="87" t="s">
        <v>3355</v>
      </c>
      <c r="F32" s="218" t="s">
        <v>3354</v>
      </c>
      <c r="G32" s="88">
        <v>0</v>
      </c>
      <c r="H32" s="88" t="s">
        <v>72</v>
      </c>
      <c r="I32" s="85" t="s">
        <v>154</v>
      </c>
      <c r="J32" s="87" t="s">
        <v>3353</v>
      </c>
      <c r="K32" s="362">
        <v>20140000</v>
      </c>
      <c r="L32" s="85" t="s">
        <v>67</v>
      </c>
      <c r="M32" s="87" t="s">
        <v>3352</v>
      </c>
      <c r="N32" s="218">
        <v>1082984449</v>
      </c>
      <c r="O32" s="197">
        <v>39</v>
      </c>
      <c r="P32" s="363">
        <v>45306</v>
      </c>
      <c r="Q32" s="245">
        <v>524300000</v>
      </c>
      <c r="R32" s="363">
        <v>45310</v>
      </c>
      <c r="S32" s="283">
        <f>+K32</f>
        <v>20140000</v>
      </c>
      <c r="T32" s="88" t="s">
        <v>203</v>
      </c>
      <c r="U32" s="197">
        <v>39049658</v>
      </c>
      <c r="V32" s="87" t="s">
        <v>2777</v>
      </c>
      <c r="W32" s="363">
        <v>45310</v>
      </c>
      <c r="X32" s="363">
        <v>45313</v>
      </c>
      <c r="Y32" s="199" t="s">
        <v>74</v>
      </c>
      <c r="Z32" s="363">
        <v>45473</v>
      </c>
      <c r="AA32" s="93">
        <f t="shared" si="0"/>
        <v>160</v>
      </c>
      <c r="AB32" s="87">
        <v>0</v>
      </c>
      <c r="AC32" s="87">
        <v>0</v>
      </c>
      <c r="AD32" s="87">
        <v>0</v>
      </c>
      <c r="AE32" s="95" t="s">
        <v>74</v>
      </c>
      <c r="AF32" s="93">
        <f t="shared" si="1"/>
        <v>0</v>
      </c>
      <c r="AG32" s="87">
        <v>0</v>
      </c>
      <c r="AH32" s="87">
        <v>0</v>
      </c>
      <c r="AI32" s="92" t="s">
        <v>74</v>
      </c>
      <c r="AJ32" s="87">
        <v>0</v>
      </c>
      <c r="AK32" s="92" t="s">
        <v>74</v>
      </c>
      <c r="AL32" s="92" t="s">
        <v>74</v>
      </c>
      <c r="AM32" s="93">
        <f t="shared" si="2"/>
        <v>0</v>
      </c>
      <c r="AN32" s="364">
        <f>+K32+AC32-AH32</f>
        <v>20140000</v>
      </c>
      <c r="AO32" s="88" t="s">
        <v>66</v>
      </c>
      <c r="AP32" s="283">
        <v>20140000</v>
      </c>
      <c r="AQ32" s="88" t="s">
        <v>85</v>
      </c>
      <c r="AR32" s="87">
        <v>0</v>
      </c>
      <c r="AS32" s="96" t="s">
        <v>74</v>
      </c>
      <c r="AT32" s="365">
        <f t="shared" si="3"/>
        <v>12540000</v>
      </c>
      <c r="AU32" s="366">
        <v>7600000</v>
      </c>
      <c r="AV32" s="99">
        <f t="shared" si="4"/>
        <v>0.62264150943396224</v>
      </c>
      <c r="AW32" s="96" t="s">
        <v>74</v>
      </c>
      <c r="AX32" s="88" t="s">
        <v>86</v>
      </c>
      <c r="AY32" s="218" t="s">
        <v>3351</v>
      </c>
      <c r="AZ32" s="85" t="s">
        <v>66</v>
      </c>
      <c r="BA32" s="85" t="s">
        <v>66</v>
      </c>
    </row>
    <row r="33" spans="2:53" s="148" customFormat="1" x14ac:dyDescent="0.25">
      <c r="B33" s="85">
        <v>2024</v>
      </c>
      <c r="C33" s="85">
        <v>891780111</v>
      </c>
      <c r="D33" s="86" t="s">
        <v>64</v>
      </c>
      <c r="E33" s="87" t="s">
        <v>3350</v>
      </c>
      <c r="F33" s="218" t="s">
        <v>3349</v>
      </c>
      <c r="G33" s="88">
        <v>0</v>
      </c>
      <c r="H33" s="88" t="s">
        <v>72</v>
      </c>
      <c r="I33" s="85" t="s">
        <v>154</v>
      </c>
      <c r="J33" s="87" t="s">
        <v>3348</v>
      </c>
      <c r="K33" s="362">
        <v>18550000</v>
      </c>
      <c r="L33" s="85" t="s">
        <v>67</v>
      </c>
      <c r="M33" s="87" t="s">
        <v>3347</v>
      </c>
      <c r="N33" s="218">
        <v>1045710831</v>
      </c>
      <c r="O33" s="197">
        <v>36</v>
      </c>
      <c r="P33" s="363">
        <v>45306</v>
      </c>
      <c r="Q33" s="245">
        <v>734700000</v>
      </c>
      <c r="R33" s="363">
        <v>45310</v>
      </c>
      <c r="S33" s="283">
        <f>+K33</f>
        <v>18550000</v>
      </c>
      <c r="T33" s="88" t="s">
        <v>203</v>
      </c>
      <c r="U33" s="197">
        <v>85155551</v>
      </c>
      <c r="V33" s="87" t="s">
        <v>2403</v>
      </c>
      <c r="W33" s="363">
        <v>45310</v>
      </c>
      <c r="X33" s="363">
        <v>45313</v>
      </c>
      <c r="Y33" s="199" t="s">
        <v>74</v>
      </c>
      <c r="Z33" s="363">
        <v>45473</v>
      </c>
      <c r="AA33" s="93">
        <f t="shared" si="0"/>
        <v>160</v>
      </c>
      <c r="AB33" s="87">
        <v>0</v>
      </c>
      <c r="AC33" s="87">
        <v>0</v>
      </c>
      <c r="AD33" s="87">
        <v>0</v>
      </c>
      <c r="AE33" s="95" t="s">
        <v>74</v>
      </c>
      <c r="AF33" s="93">
        <f t="shared" si="1"/>
        <v>0</v>
      </c>
      <c r="AG33" s="87">
        <v>0</v>
      </c>
      <c r="AH33" s="87">
        <v>0</v>
      </c>
      <c r="AI33" s="92" t="s">
        <v>74</v>
      </c>
      <c r="AJ33" s="87">
        <v>0</v>
      </c>
      <c r="AK33" s="92" t="s">
        <v>74</v>
      </c>
      <c r="AL33" s="92" t="s">
        <v>74</v>
      </c>
      <c r="AM33" s="93">
        <f t="shared" si="2"/>
        <v>0</v>
      </c>
      <c r="AN33" s="364">
        <f>+K33+AC33-AH33</f>
        <v>18550000</v>
      </c>
      <c r="AO33" s="88" t="s">
        <v>66</v>
      </c>
      <c r="AP33" s="283">
        <v>18550000</v>
      </c>
      <c r="AQ33" s="88" t="s">
        <v>85</v>
      </c>
      <c r="AR33" s="87">
        <v>0</v>
      </c>
      <c r="AS33" s="96" t="s">
        <v>74</v>
      </c>
      <c r="AT33" s="365">
        <f t="shared" si="3"/>
        <v>11550000</v>
      </c>
      <c r="AU33" s="366">
        <v>7000000</v>
      </c>
      <c r="AV33" s="99">
        <f t="shared" si="4"/>
        <v>0.62264150943396224</v>
      </c>
      <c r="AW33" s="96" t="s">
        <v>74</v>
      </c>
      <c r="AX33" s="88" t="s">
        <v>86</v>
      </c>
      <c r="AY33" s="218" t="s">
        <v>3346</v>
      </c>
      <c r="AZ33" s="85" t="s">
        <v>66</v>
      </c>
      <c r="BA33" s="85" t="s">
        <v>66</v>
      </c>
    </row>
    <row r="34" spans="2:53" s="148" customFormat="1" x14ac:dyDescent="0.25">
      <c r="B34" s="85">
        <v>2024</v>
      </c>
      <c r="C34" s="85">
        <v>891780111</v>
      </c>
      <c r="D34" s="86" t="s">
        <v>64</v>
      </c>
      <c r="E34" s="87" t="s">
        <v>3345</v>
      </c>
      <c r="F34" s="218" t="s">
        <v>3344</v>
      </c>
      <c r="G34" s="88">
        <v>0</v>
      </c>
      <c r="H34" s="88" t="s">
        <v>72</v>
      </c>
      <c r="I34" s="85" t="s">
        <v>154</v>
      </c>
      <c r="J34" s="87" t="s">
        <v>3343</v>
      </c>
      <c r="K34" s="362">
        <v>29790000</v>
      </c>
      <c r="L34" s="85" t="s">
        <v>67</v>
      </c>
      <c r="M34" s="87" t="s">
        <v>3342</v>
      </c>
      <c r="N34" s="218">
        <v>85155278</v>
      </c>
      <c r="O34" s="197">
        <v>38</v>
      </c>
      <c r="P34" s="363">
        <v>45306</v>
      </c>
      <c r="Q34" s="245">
        <v>585250000</v>
      </c>
      <c r="R34" s="363">
        <v>45310</v>
      </c>
      <c r="S34" s="283">
        <f>+K34</f>
        <v>29790000</v>
      </c>
      <c r="T34" s="88" t="s">
        <v>203</v>
      </c>
      <c r="U34" s="197">
        <v>1082884010</v>
      </c>
      <c r="V34" s="87" t="s">
        <v>2928</v>
      </c>
      <c r="W34" s="363">
        <v>45310</v>
      </c>
      <c r="X34" s="363">
        <v>45313</v>
      </c>
      <c r="Y34" s="199" t="s">
        <v>74</v>
      </c>
      <c r="Z34" s="363">
        <v>45473</v>
      </c>
      <c r="AA34" s="93">
        <f t="shared" si="0"/>
        <v>160</v>
      </c>
      <c r="AB34" s="87">
        <v>0</v>
      </c>
      <c r="AC34" s="87">
        <v>0</v>
      </c>
      <c r="AD34" s="87">
        <v>0</v>
      </c>
      <c r="AE34" s="95" t="s">
        <v>74</v>
      </c>
      <c r="AF34" s="93">
        <f t="shared" si="1"/>
        <v>0</v>
      </c>
      <c r="AG34" s="87">
        <v>0</v>
      </c>
      <c r="AH34" s="87">
        <v>0</v>
      </c>
      <c r="AI34" s="92" t="s">
        <v>74</v>
      </c>
      <c r="AJ34" s="87">
        <v>0</v>
      </c>
      <c r="AK34" s="92" t="s">
        <v>74</v>
      </c>
      <c r="AL34" s="92" t="s">
        <v>74</v>
      </c>
      <c r="AM34" s="93">
        <f t="shared" si="2"/>
        <v>0</v>
      </c>
      <c r="AN34" s="364">
        <f>+K34+AC34-AH34</f>
        <v>29790000</v>
      </c>
      <c r="AO34" s="88" t="s">
        <v>66</v>
      </c>
      <c r="AP34" s="283">
        <v>29790000</v>
      </c>
      <c r="AQ34" s="88" t="s">
        <v>85</v>
      </c>
      <c r="AR34" s="87">
        <v>0</v>
      </c>
      <c r="AS34" s="96" t="s">
        <v>74</v>
      </c>
      <c r="AT34" s="365">
        <f t="shared" si="3"/>
        <v>18190000</v>
      </c>
      <c r="AU34" s="366">
        <v>11600000</v>
      </c>
      <c r="AV34" s="99">
        <f t="shared" si="4"/>
        <v>0.61060758643840218</v>
      </c>
      <c r="AW34" s="96" t="s">
        <v>74</v>
      </c>
      <c r="AX34" s="88" t="s">
        <v>86</v>
      </c>
      <c r="AY34" s="218" t="s">
        <v>3341</v>
      </c>
      <c r="AZ34" s="85" t="s">
        <v>66</v>
      </c>
      <c r="BA34" s="85" t="s">
        <v>66</v>
      </c>
    </row>
    <row r="35" spans="2:53" s="148" customFormat="1" x14ac:dyDescent="0.25">
      <c r="B35" s="85">
        <v>2024</v>
      </c>
      <c r="C35" s="85">
        <v>891780111</v>
      </c>
      <c r="D35" s="86" t="s">
        <v>64</v>
      </c>
      <c r="E35" s="87" t="s">
        <v>3340</v>
      </c>
      <c r="F35" s="218" t="s">
        <v>3339</v>
      </c>
      <c r="G35" s="88">
        <v>0</v>
      </c>
      <c r="H35" s="88" t="s">
        <v>72</v>
      </c>
      <c r="I35" s="85" t="s">
        <v>154</v>
      </c>
      <c r="J35" s="87" t="s">
        <v>3338</v>
      </c>
      <c r="K35" s="362">
        <v>18550000</v>
      </c>
      <c r="L35" s="85" t="s">
        <v>67</v>
      </c>
      <c r="M35" s="87" t="s">
        <v>3337</v>
      </c>
      <c r="N35" s="218">
        <v>1083023702</v>
      </c>
      <c r="O35" s="197">
        <v>35</v>
      </c>
      <c r="P35" s="363">
        <v>45306</v>
      </c>
      <c r="Q35" s="245">
        <v>807300000</v>
      </c>
      <c r="R35" s="363">
        <v>45310</v>
      </c>
      <c r="S35" s="283">
        <f>+K35</f>
        <v>18550000</v>
      </c>
      <c r="T35" s="88" t="s">
        <v>203</v>
      </c>
      <c r="U35" s="197">
        <v>1082903415</v>
      </c>
      <c r="V35" s="87" t="s">
        <v>2691</v>
      </c>
      <c r="W35" s="363">
        <v>45310</v>
      </c>
      <c r="X35" s="363">
        <v>45313</v>
      </c>
      <c r="Y35" s="199" t="s">
        <v>74</v>
      </c>
      <c r="Z35" s="363">
        <v>45473</v>
      </c>
      <c r="AA35" s="93">
        <f t="shared" si="0"/>
        <v>160</v>
      </c>
      <c r="AB35" s="87">
        <v>0</v>
      </c>
      <c r="AC35" s="87">
        <v>0</v>
      </c>
      <c r="AD35" s="87">
        <v>0</v>
      </c>
      <c r="AE35" s="95" t="s">
        <v>74</v>
      </c>
      <c r="AF35" s="93">
        <f t="shared" si="1"/>
        <v>0</v>
      </c>
      <c r="AG35" s="87">
        <v>0</v>
      </c>
      <c r="AH35" s="87">
        <v>0</v>
      </c>
      <c r="AI35" s="92" t="s">
        <v>74</v>
      </c>
      <c r="AJ35" s="87">
        <v>0</v>
      </c>
      <c r="AK35" s="92" t="s">
        <v>74</v>
      </c>
      <c r="AL35" s="92" t="s">
        <v>74</v>
      </c>
      <c r="AM35" s="93">
        <f t="shared" si="2"/>
        <v>0</v>
      </c>
      <c r="AN35" s="364">
        <f>+K35+AC35-AH35</f>
        <v>18550000</v>
      </c>
      <c r="AO35" s="88" t="s">
        <v>66</v>
      </c>
      <c r="AP35" s="283">
        <v>18550000</v>
      </c>
      <c r="AQ35" s="88" t="s">
        <v>85</v>
      </c>
      <c r="AR35" s="87">
        <v>0</v>
      </c>
      <c r="AS35" s="96" t="s">
        <v>74</v>
      </c>
      <c r="AT35" s="365">
        <f t="shared" si="3"/>
        <v>11550000</v>
      </c>
      <c r="AU35" s="366">
        <v>7000000</v>
      </c>
      <c r="AV35" s="99">
        <f t="shared" si="4"/>
        <v>0.62264150943396224</v>
      </c>
      <c r="AW35" s="96" t="s">
        <v>74</v>
      </c>
      <c r="AX35" s="88" t="s">
        <v>86</v>
      </c>
      <c r="AY35" s="218" t="s">
        <v>3336</v>
      </c>
      <c r="AZ35" s="85" t="s">
        <v>66</v>
      </c>
      <c r="BA35" s="85" t="s">
        <v>66</v>
      </c>
    </row>
    <row r="36" spans="2:53" s="148" customFormat="1" x14ac:dyDescent="0.25">
      <c r="B36" s="85">
        <v>2024</v>
      </c>
      <c r="C36" s="85">
        <v>891780111</v>
      </c>
      <c r="D36" s="86" t="s">
        <v>64</v>
      </c>
      <c r="E36" s="87" t="s">
        <v>3335</v>
      </c>
      <c r="F36" s="218" t="s">
        <v>3334</v>
      </c>
      <c r="G36" s="88">
        <v>0</v>
      </c>
      <c r="H36" s="88" t="s">
        <v>72</v>
      </c>
      <c r="I36" s="85" t="s">
        <v>154</v>
      </c>
      <c r="J36" s="87" t="s">
        <v>3333</v>
      </c>
      <c r="K36" s="362">
        <v>19080000</v>
      </c>
      <c r="L36" s="85" t="s">
        <v>67</v>
      </c>
      <c r="M36" s="87" t="s">
        <v>3332</v>
      </c>
      <c r="N36" s="218">
        <v>1082990677</v>
      </c>
      <c r="O36" s="197">
        <v>38</v>
      </c>
      <c r="P36" s="363">
        <v>45306</v>
      </c>
      <c r="Q36" s="245">
        <v>585250000</v>
      </c>
      <c r="R36" s="363">
        <v>45310</v>
      </c>
      <c r="S36" s="283">
        <f>+K36</f>
        <v>19080000</v>
      </c>
      <c r="T36" s="88" t="s">
        <v>203</v>
      </c>
      <c r="U36" s="197">
        <v>1082884010</v>
      </c>
      <c r="V36" s="87" t="s">
        <v>2928</v>
      </c>
      <c r="W36" s="363">
        <v>45310</v>
      </c>
      <c r="X36" s="363">
        <v>45313</v>
      </c>
      <c r="Y36" s="199" t="s">
        <v>74</v>
      </c>
      <c r="Z36" s="363">
        <v>45473</v>
      </c>
      <c r="AA36" s="93">
        <f t="shared" si="0"/>
        <v>160</v>
      </c>
      <c r="AB36" s="87">
        <v>0</v>
      </c>
      <c r="AC36" s="87">
        <v>0</v>
      </c>
      <c r="AD36" s="87">
        <v>0</v>
      </c>
      <c r="AE36" s="95" t="s">
        <v>74</v>
      </c>
      <c r="AF36" s="93">
        <f t="shared" si="1"/>
        <v>0</v>
      </c>
      <c r="AG36" s="87">
        <v>0</v>
      </c>
      <c r="AH36" s="87">
        <v>0</v>
      </c>
      <c r="AI36" s="92" t="s">
        <v>74</v>
      </c>
      <c r="AJ36" s="87">
        <v>0</v>
      </c>
      <c r="AK36" s="92" t="s">
        <v>74</v>
      </c>
      <c r="AL36" s="92" t="s">
        <v>74</v>
      </c>
      <c r="AM36" s="93">
        <f t="shared" si="2"/>
        <v>0</v>
      </c>
      <c r="AN36" s="364">
        <f>+K36+AC36-AH36</f>
        <v>19080000</v>
      </c>
      <c r="AO36" s="88" t="s">
        <v>66</v>
      </c>
      <c r="AP36" s="283">
        <v>19080000</v>
      </c>
      <c r="AQ36" s="88" t="s">
        <v>85</v>
      </c>
      <c r="AR36" s="87">
        <v>0</v>
      </c>
      <c r="AS36" s="96" t="s">
        <v>74</v>
      </c>
      <c r="AT36" s="365">
        <f t="shared" si="3"/>
        <v>11880000</v>
      </c>
      <c r="AU36" s="366">
        <v>7200000</v>
      </c>
      <c r="AV36" s="99">
        <f t="shared" si="4"/>
        <v>0.62264150943396224</v>
      </c>
      <c r="AW36" s="96" t="s">
        <v>74</v>
      </c>
      <c r="AX36" s="88" t="s">
        <v>86</v>
      </c>
      <c r="AY36" s="218" t="s">
        <v>3331</v>
      </c>
      <c r="AZ36" s="85" t="s">
        <v>66</v>
      </c>
      <c r="BA36" s="85" t="s">
        <v>66</v>
      </c>
    </row>
    <row r="37" spans="2:53" s="148" customFormat="1" x14ac:dyDescent="0.25">
      <c r="B37" s="85">
        <v>2024</v>
      </c>
      <c r="C37" s="85">
        <v>891780111</v>
      </c>
      <c r="D37" s="86" t="s">
        <v>64</v>
      </c>
      <c r="E37" s="87" t="s">
        <v>3330</v>
      </c>
      <c r="F37" s="218" t="s">
        <v>3329</v>
      </c>
      <c r="G37" s="88">
        <v>0</v>
      </c>
      <c r="H37" s="88" t="s">
        <v>72</v>
      </c>
      <c r="I37" s="85" t="s">
        <v>154</v>
      </c>
      <c r="J37" s="87" t="s">
        <v>3328</v>
      </c>
      <c r="K37" s="362">
        <v>21200000</v>
      </c>
      <c r="L37" s="85" t="s">
        <v>67</v>
      </c>
      <c r="M37" s="87" t="s">
        <v>3327</v>
      </c>
      <c r="N37" s="218">
        <v>1082950124</v>
      </c>
      <c r="O37" s="197">
        <v>38</v>
      </c>
      <c r="P37" s="363">
        <v>45306</v>
      </c>
      <c r="Q37" s="245">
        <v>585250000</v>
      </c>
      <c r="R37" s="363">
        <v>45310</v>
      </c>
      <c r="S37" s="283">
        <f>+K37</f>
        <v>21200000</v>
      </c>
      <c r="T37" s="88" t="s">
        <v>203</v>
      </c>
      <c r="U37" s="197">
        <v>1082884010</v>
      </c>
      <c r="V37" s="87" t="s">
        <v>2928</v>
      </c>
      <c r="W37" s="363">
        <v>45310</v>
      </c>
      <c r="X37" s="363">
        <v>45313</v>
      </c>
      <c r="Y37" s="199" t="s">
        <v>74</v>
      </c>
      <c r="Z37" s="363">
        <v>45473</v>
      </c>
      <c r="AA37" s="93">
        <f t="shared" si="0"/>
        <v>160</v>
      </c>
      <c r="AB37" s="87">
        <v>0</v>
      </c>
      <c r="AC37" s="87">
        <v>0</v>
      </c>
      <c r="AD37" s="87">
        <v>0</v>
      </c>
      <c r="AE37" s="95" t="s">
        <v>74</v>
      </c>
      <c r="AF37" s="93">
        <f t="shared" si="1"/>
        <v>0</v>
      </c>
      <c r="AG37" s="87">
        <v>0</v>
      </c>
      <c r="AH37" s="87">
        <v>0</v>
      </c>
      <c r="AI37" s="92" t="s">
        <v>74</v>
      </c>
      <c r="AJ37" s="87">
        <v>0</v>
      </c>
      <c r="AK37" s="92" t="s">
        <v>74</v>
      </c>
      <c r="AL37" s="92" t="s">
        <v>74</v>
      </c>
      <c r="AM37" s="93">
        <f t="shared" si="2"/>
        <v>0</v>
      </c>
      <c r="AN37" s="364">
        <f>+K37+AC37-AH37</f>
        <v>21200000</v>
      </c>
      <c r="AO37" s="88" t="s">
        <v>66</v>
      </c>
      <c r="AP37" s="283">
        <v>21200000</v>
      </c>
      <c r="AQ37" s="88" t="s">
        <v>85</v>
      </c>
      <c r="AR37" s="87">
        <v>0</v>
      </c>
      <c r="AS37" s="96" t="s">
        <v>74</v>
      </c>
      <c r="AT37" s="365">
        <f t="shared" si="3"/>
        <v>13200000</v>
      </c>
      <c r="AU37" s="366">
        <v>8000000</v>
      </c>
      <c r="AV37" s="99">
        <f t="shared" si="4"/>
        <v>0.62264150943396224</v>
      </c>
      <c r="AW37" s="96" t="s">
        <v>74</v>
      </c>
      <c r="AX37" s="88" t="s">
        <v>86</v>
      </c>
      <c r="AY37" s="369" t="s">
        <v>3326</v>
      </c>
      <c r="AZ37" s="85" t="s">
        <v>66</v>
      </c>
      <c r="BA37" s="85" t="s">
        <v>66</v>
      </c>
    </row>
    <row r="38" spans="2:53" s="148" customFormat="1" x14ac:dyDescent="0.25">
      <c r="B38" s="85">
        <v>2024</v>
      </c>
      <c r="C38" s="85">
        <v>891780111</v>
      </c>
      <c r="D38" s="86" t="s">
        <v>64</v>
      </c>
      <c r="E38" s="87" t="s">
        <v>3325</v>
      </c>
      <c r="F38" s="218" t="s">
        <v>3324</v>
      </c>
      <c r="G38" s="88">
        <v>0</v>
      </c>
      <c r="H38" s="88" t="s">
        <v>72</v>
      </c>
      <c r="I38" s="85" t="s">
        <v>154</v>
      </c>
      <c r="J38" s="87" t="s">
        <v>3323</v>
      </c>
      <c r="K38" s="362">
        <v>20140000</v>
      </c>
      <c r="L38" s="85" t="s">
        <v>67</v>
      </c>
      <c r="M38" s="87" t="s">
        <v>3322</v>
      </c>
      <c r="N38" s="218">
        <v>1047476135</v>
      </c>
      <c r="O38" s="197">
        <v>38</v>
      </c>
      <c r="P38" s="363">
        <v>45306</v>
      </c>
      <c r="Q38" s="245">
        <v>585250000</v>
      </c>
      <c r="R38" s="363">
        <v>45310</v>
      </c>
      <c r="S38" s="283">
        <f>+K38</f>
        <v>20140000</v>
      </c>
      <c r="T38" s="88" t="s">
        <v>203</v>
      </c>
      <c r="U38" s="197">
        <v>1082884010</v>
      </c>
      <c r="V38" s="87" t="s">
        <v>2928</v>
      </c>
      <c r="W38" s="363">
        <v>45310</v>
      </c>
      <c r="X38" s="363">
        <v>45313</v>
      </c>
      <c r="Y38" s="199" t="s">
        <v>74</v>
      </c>
      <c r="Z38" s="363">
        <v>45473</v>
      </c>
      <c r="AA38" s="93">
        <f t="shared" si="0"/>
        <v>160</v>
      </c>
      <c r="AB38" s="87">
        <v>0</v>
      </c>
      <c r="AC38" s="87">
        <v>0</v>
      </c>
      <c r="AD38" s="87">
        <v>0</v>
      </c>
      <c r="AE38" s="95" t="s">
        <v>74</v>
      </c>
      <c r="AF38" s="93">
        <f t="shared" si="1"/>
        <v>0</v>
      </c>
      <c r="AG38" s="87">
        <v>0</v>
      </c>
      <c r="AH38" s="87">
        <v>0</v>
      </c>
      <c r="AI38" s="92" t="s">
        <v>74</v>
      </c>
      <c r="AJ38" s="87">
        <v>0</v>
      </c>
      <c r="AK38" s="92" t="s">
        <v>74</v>
      </c>
      <c r="AL38" s="92" t="s">
        <v>74</v>
      </c>
      <c r="AM38" s="93">
        <f t="shared" si="2"/>
        <v>0</v>
      </c>
      <c r="AN38" s="364">
        <f>+K38+AC38-AH38</f>
        <v>20140000</v>
      </c>
      <c r="AO38" s="88" t="s">
        <v>66</v>
      </c>
      <c r="AP38" s="283">
        <v>20140000</v>
      </c>
      <c r="AQ38" s="88" t="s">
        <v>85</v>
      </c>
      <c r="AR38" s="87">
        <v>0</v>
      </c>
      <c r="AS38" s="96" t="s">
        <v>74</v>
      </c>
      <c r="AT38" s="365">
        <f t="shared" si="3"/>
        <v>12540000</v>
      </c>
      <c r="AU38" s="366">
        <v>7600000</v>
      </c>
      <c r="AV38" s="99">
        <f t="shared" si="4"/>
        <v>0.62264150943396224</v>
      </c>
      <c r="AW38" s="96" t="s">
        <v>74</v>
      </c>
      <c r="AX38" s="88" t="s">
        <v>86</v>
      </c>
      <c r="AY38" s="218" t="s">
        <v>3321</v>
      </c>
      <c r="AZ38" s="85" t="s">
        <v>66</v>
      </c>
      <c r="BA38" s="85" t="s">
        <v>66</v>
      </c>
    </row>
    <row r="39" spans="2:53" s="148" customFormat="1" x14ac:dyDescent="0.25">
      <c r="B39" s="85">
        <v>2024</v>
      </c>
      <c r="C39" s="85">
        <v>891780111</v>
      </c>
      <c r="D39" s="86" t="s">
        <v>64</v>
      </c>
      <c r="E39" s="87" t="s">
        <v>3320</v>
      </c>
      <c r="F39" s="218" t="s">
        <v>3319</v>
      </c>
      <c r="G39" s="88">
        <v>0</v>
      </c>
      <c r="H39" s="88" t="s">
        <v>72</v>
      </c>
      <c r="I39" s="85" t="s">
        <v>154</v>
      </c>
      <c r="J39" s="87" t="s">
        <v>3318</v>
      </c>
      <c r="K39" s="362">
        <v>17490000</v>
      </c>
      <c r="L39" s="85" t="s">
        <v>67</v>
      </c>
      <c r="M39" s="87" t="s">
        <v>3317</v>
      </c>
      <c r="N39" s="218">
        <v>1082868615</v>
      </c>
      <c r="O39" s="197">
        <v>36</v>
      </c>
      <c r="P39" s="363">
        <v>45306</v>
      </c>
      <c r="Q39" s="245">
        <v>734700000</v>
      </c>
      <c r="R39" s="363">
        <v>45310</v>
      </c>
      <c r="S39" s="283">
        <f>+K39</f>
        <v>17490000</v>
      </c>
      <c r="T39" s="88" t="s">
        <v>203</v>
      </c>
      <c r="U39" s="197">
        <v>85155551</v>
      </c>
      <c r="V39" s="87" t="s">
        <v>2403</v>
      </c>
      <c r="W39" s="363">
        <v>45310</v>
      </c>
      <c r="X39" s="363">
        <v>45313</v>
      </c>
      <c r="Y39" s="199" t="s">
        <v>74</v>
      </c>
      <c r="Z39" s="363">
        <v>45473</v>
      </c>
      <c r="AA39" s="93">
        <f t="shared" si="0"/>
        <v>160</v>
      </c>
      <c r="AB39" s="87">
        <v>0</v>
      </c>
      <c r="AC39" s="87">
        <v>0</v>
      </c>
      <c r="AD39" s="87">
        <v>0</v>
      </c>
      <c r="AE39" s="95" t="s">
        <v>74</v>
      </c>
      <c r="AF39" s="93">
        <f t="shared" si="1"/>
        <v>0</v>
      </c>
      <c r="AG39" s="87">
        <v>0</v>
      </c>
      <c r="AH39" s="87">
        <v>0</v>
      </c>
      <c r="AI39" s="92" t="s">
        <v>74</v>
      </c>
      <c r="AJ39" s="87">
        <v>0</v>
      </c>
      <c r="AK39" s="92" t="s">
        <v>74</v>
      </c>
      <c r="AL39" s="92" t="s">
        <v>74</v>
      </c>
      <c r="AM39" s="93">
        <f t="shared" si="2"/>
        <v>0</v>
      </c>
      <c r="AN39" s="364">
        <f>+K39+AC39-AH39</f>
        <v>17490000</v>
      </c>
      <c r="AO39" s="88" t="s">
        <v>66</v>
      </c>
      <c r="AP39" s="283">
        <v>17490000</v>
      </c>
      <c r="AQ39" s="88" t="s">
        <v>85</v>
      </c>
      <c r="AR39" s="87">
        <v>0</v>
      </c>
      <c r="AS39" s="96" t="s">
        <v>74</v>
      </c>
      <c r="AT39" s="365">
        <f t="shared" si="3"/>
        <v>10890000</v>
      </c>
      <c r="AU39" s="366">
        <v>6600000</v>
      </c>
      <c r="AV39" s="99">
        <f t="shared" si="4"/>
        <v>0.62264150943396224</v>
      </c>
      <c r="AW39" s="96" t="s">
        <v>74</v>
      </c>
      <c r="AX39" s="88" t="s">
        <v>86</v>
      </c>
      <c r="AY39" s="218" t="s">
        <v>3316</v>
      </c>
      <c r="AZ39" s="85" t="s">
        <v>66</v>
      </c>
      <c r="BA39" s="85" t="s">
        <v>66</v>
      </c>
    </row>
    <row r="40" spans="2:53" s="148" customFormat="1" x14ac:dyDescent="0.25">
      <c r="B40" s="85">
        <v>2024</v>
      </c>
      <c r="C40" s="85">
        <v>891780111</v>
      </c>
      <c r="D40" s="86" t="s">
        <v>64</v>
      </c>
      <c r="E40" s="87" t="s">
        <v>3315</v>
      </c>
      <c r="F40" s="218" t="s">
        <v>3314</v>
      </c>
      <c r="G40" s="88">
        <v>0</v>
      </c>
      <c r="H40" s="88" t="s">
        <v>72</v>
      </c>
      <c r="I40" s="85" t="s">
        <v>154</v>
      </c>
      <c r="J40" s="87" t="s">
        <v>3276</v>
      </c>
      <c r="K40" s="362">
        <v>20140000</v>
      </c>
      <c r="L40" s="85" t="s">
        <v>67</v>
      </c>
      <c r="M40" s="87" t="s">
        <v>3313</v>
      </c>
      <c r="N40" s="367">
        <v>1083034324</v>
      </c>
      <c r="O40" s="197">
        <v>39</v>
      </c>
      <c r="P40" s="363">
        <v>45306</v>
      </c>
      <c r="Q40" s="245">
        <v>524300000</v>
      </c>
      <c r="R40" s="363">
        <v>45310</v>
      </c>
      <c r="S40" s="283">
        <f>+K40</f>
        <v>20140000</v>
      </c>
      <c r="T40" s="88" t="s">
        <v>203</v>
      </c>
      <c r="U40" s="197">
        <v>39049658</v>
      </c>
      <c r="V40" s="87" t="s">
        <v>2777</v>
      </c>
      <c r="W40" s="363">
        <v>45310</v>
      </c>
      <c r="X40" s="363">
        <v>45313</v>
      </c>
      <c r="Y40" s="199" t="s">
        <v>74</v>
      </c>
      <c r="Z40" s="363">
        <v>45473</v>
      </c>
      <c r="AA40" s="93">
        <f t="shared" si="0"/>
        <v>160</v>
      </c>
      <c r="AB40" s="87">
        <v>0</v>
      </c>
      <c r="AC40" s="87">
        <v>0</v>
      </c>
      <c r="AD40" s="87">
        <v>0</v>
      </c>
      <c r="AE40" s="95" t="s">
        <v>74</v>
      </c>
      <c r="AF40" s="93">
        <f t="shared" si="1"/>
        <v>0</v>
      </c>
      <c r="AG40" s="87">
        <v>0</v>
      </c>
      <c r="AH40" s="87">
        <v>0</v>
      </c>
      <c r="AI40" s="92" t="s">
        <v>74</v>
      </c>
      <c r="AJ40" s="87">
        <v>0</v>
      </c>
      <c r="AK40" s="92" t="s">
        <v>74</v>
      </c>
      <c r="AL40" s="92" t="s">
        <v>74</v>
      </c>
      <c r="AM40" s="93">
        <f t="shared" si="2"/>
        <v>0</v>
      </c>
      <c r="AN40" s="364">
        <f>+K40+AC40-AH40</f>
        <v>20140000</v>
      </c>
      <c r="AO40" s="88" t="s">
        <v>66</v>
      </c>
      <c r="AP40" s="283">
        <v>20140000</v>
      </c>
      <c r="AQ40" s="88" t="s">
        <v>85</v>
      </c>
      <c r="AR40" s="87">
        <v>0</v>
      </c>
      <c r="AS40" s="96" t="s">
        <v>74</v>
      </c>
      <c r="AT40" s="365">
        <f t="shared" si="3"/>
        <v>12540000</v>
      </c>
      <c r="AU40" s="366">
        <v>7600000</v>
      </c>
      <c r="AV40" s="99">
        <f t="shared" si="4"/>
        <v>0.62264150943396224</v>
      </c>
      <c r="AW40" s="96" t="s">
        <v>74</v>
      </c>
      <c r="AX40" s="88" t="s">
        <v>86</v>
      </c>
      <c r="AY40" s="218" t="s">
        <v>3312</v>
      </c>
      <c r="AZ40" s="85" t="s">
        <v>66</v>
      </c>
      <c r="BA40" s="85" t="s">
        <v>66</v>
      </c>
    </row>
    <row r="41" spans="2:53" s="148" customFormat="1" x14ac:dyDescent="0.25">
      <c r="B41" s="85">
        <v>2024</v>
      </c>
      <c r="C41" s="85">
        <v>891780111</v>
      </c>
      <c r="D41" s="86" t="s">
        <v>64</v>
      </c>
      <c r="E41" s="87" t="s">
        <v>3311</v>
      </c>
      <c r="F41" s="218" t="s">
        <v>3310</v>
      </c>
      <c r="G41" s="88">
        <v>0</v>
      </c>
      <c r="H41" s="88" t="s">
        <v>72</v>
      </c>
      <c r="I41" s="85" t="s">
        <v>154</v>
      </c>
      <c r="J41" s="87" t="s">
        <v>3309</v>
      </c>
      <c r="K41" s="362">
        <v>17490000</v>
      </c>
      <c r="L41" s="85" t="s">
        <v>67</v>
      </c>
      <c r="M41" s="87" t="s">
        <v>3308</v>
      </c>
      <c r="N41" s="367">
        <v>1124006778</v>
      </c>
      <c r="O41" s="197">
        <v>36</v>
      </c>
      <c r="P41" s="363">
        <v>45306</v>
      </c>
      <c r="Q41" s="245">
        <v>734700000</v>
      </c>
      <c r="R41" s="363">
        <v>45310</v>
      </c>
      <c r="S41" s="283">
        <f>+K41</f>
        <v>17490000</v>
      </c>
      <c r="T41" s="88" t="s">
        <v>203</v>
      </c>
      <c r="U41" s="197">
        <v>85155551</v>
      </c>
      <c r="V41" s="87" t="s">
        <v>2403</v>
      </c>
      <c r="W41" s="363">
        <v>45310</v>
      </c>
      <c r="X41" s="363">
        <v>45313</v>
      </c>
      <c r="Y41" s="199" t="s">
        <v>74</v>
      </c>
      <c r="Z41" s="363">
        <v>45473</v>
      </c>
      <c r="AA41" s="93">
        <f t="shared" si="0"/>
        <v>160</v>
      </c>
      <c r="AB41" s="87">
        <v>0</v>
      </c>
      <c r="AC41" s="87">
        <v>0</v>
      </c>
      <c r="AD41" s="87">
        <v>0</v>
      </c>
      <c r="AE41" s="95" t="s">
        <v>74</v>
      </c>
      <c r="AF41" s="93">
        <f t="shared" si="1"/>
        <v>0</v>
      </c>
      <c r="AG41" s="87">
        <v>0</v>
      </c>
      <c r="AH41" s="87">
        <v>0</v>
      </c>
      <c r="AI41" s="92" t="s">
        <v>74</v>
      </c>
      <c r="AJ41" s="87">
        <v>0</v>
      </c>
      <c r="AK41" s="92" t="s">
        <v>74</v>
      </c>
      <c r="AL41" s="92" t="s">
        <v>74</v>
      </c>
      <c r="AM41" s="93">
        <f t="shared" si="2"/>
        <v>0</v>
      </c>
      <c r="AN41" s="364">
        <f>+K41+AC41-AH41</f>
        <v>17490000</v>
      </c>
      <c r="AO41" s="88" t="s">
        <v>66</v>
      </c>
      <c r="AP41" s="283">
        <v>17490000</v>
      </c>
      <c r="AQ41" s="88" t="s">
        <v>85</v>
      </c>
      <c r="AR41" s="87">
        <v>0</v>
      </c>
      <c r="AS41" s="96" t="s">
        <v>74</v>
      </c>
      <c r="AT41" s="365">
        <f t="shared" si="3"/>
        <v>10890000</v>
      </c>
      <c r="AU41" s="366">
        <v>6600000</v>
      </c>
      <c r="AV41" s="99">
        <f t="shared" si="4"/>
        <v>0.62264150943396224</v>
      </c>
      <c r="AW41" s="96" t="s">
        <v>74</v>
      </c>
      <c r="AX41" s="88" t="s">
        <v>86</v>
      </c>
      <c r="AY41" s="218" t="s">
        <v>3307</v>
      </c>
      <c r="AZ41" s="85" t="s">
        <v>66</v>
      </c>
      <c r="BA41" s="85" t="s">
        <v>66</v>
      </c>
    </row>
    <row r="42" spans="2:53" s="148" customFormat="1" x14ac:dyDescent="0.25">
      <c r="B42" s="85">
        <v>2024</v>
      </c>
      <c r="C42" s="85">
        <v>891780111</v>
      </c>
      <c r="D42" s="86" t="s">
        <v>64</v>
      </c>
      <c r="E42" s="87" t="s">
        <v>3306</v>
      </c>
      <c r="F42" s="218" t="s">
        <v>3305</v>
      </c>
      <c r="G42" s="88">
        <v>0</v>
      </c>
      <c r="H42" s="88" t="s">
        <v>72</v>
      </c>
      <c r="I42" s="85" t="s">
        <v>154</v>
      </c>
      <c r="J42" s="87" t="s">
        <v>3304</v>
      </c>
      <c r="K42" s="362">
        <v>20140000</v>
      </c>
      <c r="L42" s="85" t="s">
        <v>67</v>
      </c>
      <c r="M42" s="87" t="s">
        <v>3303</v>
      </c>
      <c r="N42" s="367">
        <v>57462496</v>
      </c>
      <c r="O42" s="197">
        <v>39</v>
      </c>
      <c r="P42" s="363">
        <v>45306</v>
      </c>
      <c r="Q42" s="245">
        <v>524300000</v>
      </c>
      <c r="R42" s="363">
        <v>45310</v>
      </c>
      <c r="S42" s="283">
        <f>+K42+AC42</f>
        <v>25840000</v>
      </c>
      <c r="T42" s="88" t="s">
        <v>203</v>
      </c>
      <c r="U42" s="197">
        <v>39049658</v>
      </c>
      <c r="V42" s="87" t="s">
        <v>2777</v>
      </c>
      <c r="W42" s="363">
        <v>45310</v>
      </c>
      <c r="X42" s="363">
        <v>45313</v>
      </c>
      <c r="Y42" s="199" t="s">
        <v>74</v>
      </c>
      <c r="Z42" s="363">
        <v>45473</v>
      </c>
      <c r="AA42" s="93">
        <f t="shared" si="0"/>
        <v>160</v>
      </c>
      <c r="AB42" s="87">
        <v>1</v>
      </c>
      <c r="AC42" s="87">
        <v>5700000</v>
      </c>
      <c r="AD42" s="87">
        <v>0</v>
      </c>
      <c r="AE42" s="95" t="s">
        <v>74</v>
      </c>
      <c r="AF42" s="93">
        <f t="shared" si="1"/>
        <v>0</v>
      </c>
      <c r="AG42" s="87">
        <v>0</v>
      </c>
      <c r="AH42" s="87">
        <v>0</v>
      </c>
      <c r="AI42" s="92" t="s">
        <v>74</v>
      </c>
      <c r="AJ42" s="87">
        <v>0</v>
      </c>
      <c r="AK42" s="92" t="s">
        <v>74</v>
      </c>
      <c r="AL42" s="92" t="s">
        <v>74</v>
      </c>
      <c r="AM42" s="93">
        <f t="shared" si="2"/>
        <v>0</v>
      </c>
      <c r="AN42" s="364">
        <f>+K42+AC42-AH42</f>
        <v>25840000</v>
      </c>
      <c r="AO42" s="88" t="s">
        <v>66</v>
      </c>
      <c r="AP42" s="283">
        <v>20140000</v>
      </c>
      <c r="AQ42" s="88" t="s">
        <v>85</v>
      </c>
      <c r="AR42" s="87">
        <v>0</v>
      </c>
      <c r="AS42" s="96" t="s">
        <v>74</v>
      </c>
      <c r="AT42" s="365">
        <f t="shared" si="3"/>
        <v>14440000</v>
      </c>
      <c r="AU42" s="366">
        <v>11400000</v>
      </c>
      <c r="AV42" s="99">
        <f t="shared" si="4"/>
        <v>0.55882352941176472</v>
      </c>
      <c r="AW42" s="96" t="s">
        <v>74</v>
      </c>
      <c r="AX42" s="88" t="s">
        <v>86</v>
      </c>
      <c r="AY42" s="218" t="s">
        <v>3302</v>
      </c>
      <c r="AZ42" s="85" t="s">
        <v>66</v>
      </c>
      <c r="BA42" s="85" t="s">
        <v>66</v>
      </c>
    </row>
    <row r="43" spans="2:53" s="148" customFormat="1" x14ac:dyDescent="0.25">
      <c r="B43" s="85">
        <v>2024</v>
      </c>
      <c r="C43" s="85">
        <v>891780111</v>
      </c>
      <c r="D43" s="86" t="s">
        <v>64</v>
      </c>
      <c r="E43" s="87" t="s">
        <v>3301</v>
      </c>
      <c r="F43" s="218" t="s">
        <v>3300</v>
      </c>
      <c r="G43" s="88">
        <v>0</v>
      </c>
      <c r="H43" s="88" t="s">
        <v>72</v>
      </c>
      <c r="I43" s="85" t="s">
        <v>154</v>
      </c>
      <c r="J43" s="87" t="s">
        <v>3299</v>
      </c>
      <c r="K43" s="362">
        <v>21730000</v>
      </c>
      <c r="L43" s="85" t="s">
        <v>67</v>
      </c>
      <c r="M43" s="87" t="s">
        <v>3298</v>
      </c>
      <c r="N43" s="367">
        <v>1082983109</v>
      </c>
      <c r="O43" s="197">
        <v>36</v>
      </c>
      <c r="P43" s="363">
        <v>45306</v>
      </c>
      <c r="Q43" s="245">
        <v>734700000</v>
      </c>
      <c r="R43" s="363">
        <v>45310</v>
      </c>
      <c r="S43" s="283">
        <f>+K43</f>
        <v>21730000</v>
      </c>
      <c r="T43" s="88" t="s">
        <v>203</v>
      </c>
      <c r="U43" s="197">
        <v>85155551</v>
      </c>
      <c r="V43" s="87" t="s">
        <v>2403</v>
      </c>
      <c r="W43" s="363">
        <v>45310</v>
      </c>
      <c r="X43" s="363">
        <v>45313</v>
      </c>
      <c r="Y43" s="199" t="s">
        <v>74</v>
      </c>
      <c r="Z43" s="363">
        <v>45473</v>
      </c>
      <c r="AA43" s="93">
        <f t="shared" si="0"/>
        <v>160</v>
      </c>
      <c r="AB43" s="87">
        <v>0</v>
      </c>
      <c r="AC43" s="87">
        <v>0</v>
      </c>
      <c r="AD43" s="87">
        <v>0</v>
      </c>
      <c r="AE43" s="95" t="s">
        <v>74</v>
      </c>
      <c r="AF43" s="93">
        <f t="shared" si="1"/>
        <v>0</v>
      </c>
      <c r="AG43" s="87">
        <v>0</v>
      </c>
      <c r="AH43" s="87">
        <v>0</v>
      </c>
      <c r="AI43" s="92" t="s">
        <v>74</v>
      </c>
      <c r="AJ43" s="87">
        <v>0</v>
      </c>
      <c r="AK43" s="92" t="s">
        <v>74</v>
      </c>
      <c r="AL43" s="92" t="s">
        <v>74</v>
      </c>
      <c r="AM43" s="93">
        <f t="shared" si="2"/>
        <v>0</v>
      </c>
      <c r="AN43" s="364">
        <f>+K43+AC43-AH43</f>
        <v>21730000</v>
      </c>
      <c r="AO43" s="88" t="s">
        <v>66</v>
      </c>
      <c r="AP43" s="283">
        <v>21730000</v>
      </c>
      <c r="AQ43" s="88" t="s">
        <v>85</v>
      </c>
      <c r="AR43" s="87">
        <v>0</v>
      </c>
      <c r="AS43" s="96" t="s">
        <v>74</v>
      </c>
      <c r="AT43" s="365">
        <f t="shared" si="3"/>
        <v>13530000</v>
      </c>
      <c r="AU43" s="366">
        <v>8200000</v>
      </c>
      <c r="AV43" s="99">
        <f t="shared" si="4"/>
        <v>0.62264150943396224</v>
      </c>
      <c r="AW43" s="96" t="s">
        <v>74</v>
      </c>
      <c r="AX43" s="88" t="s">
        <v>86</v>
      </c>
      <c r="AY43" s="218" t="s">
        <v>3297</v>
      </c>
      <c r="AZ43" s="85" t="s">
        <v>66</v>
      </c>
      <c r="BA43" s="85" t="s">
        <v>66</v>
      </c>
    </row>
    <row r="44" spans="2:53" s="148" customFormat="1" x14ac:dyDescent="0.25">
      <c r="B44" s="85">
        <v>2024</v>
      </c>
      <c r="C44" s="85">
        <v>891780111</v>
      </c>
      <c r="D44" s="86" t="s">
        <v>64</v>
      </c>
      <c r="E44" s="87" t="s">
        <v>3296</v>
      </c>
      <c r="F44" s="218" t="s">
        <v>3295</v>
      </c>
      <c r="G44" s="88">
        <v>0</v>
      </c>
      <c r="H44" s="88" t="s">
        <v>72</v>
      </c>
      <c r="I44" s="85" t="s">
        <v>154</v>
      </c>
      <c r="J44" s="87" t="s">
        <v>3276</v>
      </c>
      <c r="K44" s="362">
        <v>20140000</v>
      </c>
      <c r="L44" s="85" t="s">
        <v>67</v>
      </c>
      <c r="M44" s="87" t="s">
        <v>3294</v>
      </c>
      <c r="N44" s="367">
        <v>33224219</v>
      </c>
      <c r="O44" s="197">
        <v>39</v>
      </c>
      <c r="P44" s="363">
        <v>45306</v>
      </c>
      <c r="Q44" s="245">
        <v>524300000</v>
      </c>
      <c r="R44" s="363">
        <v>45310</v>
      </c>
      <c r="S44" s="283">
        <f>+K44</f>
        <v>20140000</v>
      </c>
      <c r="T44" s="88" t="s">
        <v>203</v>
      </c>
      <c r="U44" s="197">
        <v>39049658</v>
      </c>
      <c r="V44" s="87" t="s">
        <v>2777</v>
      </c>
      <c r="W44" s="363">
        <v>45310</v>
      </c>
      <c r="X44" s="363">
        <v>45313</v>
      </c>
      <c r="Y44" s="199" t="s">
        <v>74</v>
      </c>
      <c r="Z44" s="363">
        <v>45473</v>
      </c>
      <c r="AA44" s="93">
        <f t="shared" si="0"/>
        <v>160</v>
      </c>
      <c r="AB44" s="87">
        <v>0</v>
      </c>
      <c r="AC44" s="87">
        <v>0</v>
      </c>
      <c r="AD44" s="87">
        <v>0</v>
      </c>
      <c r="AE44" s="95" t="s">
        <v>74</v>
      </c>
      <c r="AF44" s="93">
        <f t="shared" si="1"/>
        <v>0</v>
      </c>
      <c r="AG44" s="87">
        <v>0</v>
      </c>
      <c r="AH44" s="87">
        <v>0</v>
      </c>
      <c r="AI44" s="92" t="s">
        <v>74</v>
      </c>
      <c r="AJ44" s="87">
        <v>0</v>
      </c>
      <c r="AK44" s="92" t="s">
        <v>74</v>
      </c>
      <c r="AL44" s="92" t="s">
        <v>74</v>
      </c>
      <c r="AM44" s="93">
        <f t="shared" si="2"/>
        <v>0</v>
      </c>
      <c r="AN44" s="364">
        <f>+K44+AC44-AH44</f>
        <v>20140000</v>
      </c>
      <c r="AO44" s="88" t="s">
        <v>66</v>
      </c>
      <c r="AP44" s="283">
        <v>20140000</v>
      </c>
      <c r="AQ44" s="88" t="s">
        <v>85</v>
      </c>
      <c r="AR44" s="87">
        <v>0</v>
      </c>
      <c r="AS44" s="96" t="s">
        <v>74</v>
      </c>
      <c r="AT44" s="365">
        <f t="shared" si="3"/>
        <v>12540000</v>
      </c>
      <c r="AU44" s="366">
        <v>7600000</v>
      </c>
      <c r="AV44" s="99">
        <f t="shared" si="4"/>
        <v>0.62264150943396224</v>
      </c>
      <c r="AW44" s="96" t="s">
        <v>74</v>
      </c>
      <c r="AX44" s="88" t="s">
        <v>86</v>
      </c>
      <c r="AY44" s="218" t="s">
        <v>3293</v>
      </c>
      <c r="AZ44" s="85" t="s">
        <v>66</v>
      </c>
      <c r="BA44" s="85" t="s">
        <v>66</v>
      </c>
    </row>
    <row r="45" spans="2:53" s="148" customFormat="1" x14ac:dyDescent="0.25">
      <c r="B45" s="85">
        <v>2024</v>
      </c>
      <c r="C45" s="85">
        <v>891780111</v>
      </c>
      <c r="D45" s="86" t="s">
        <v>64</v>
      </c>
      <c r="E45" s="87" t="s">
        <v>3292</v>
      </c>
      <c r="F45" s="218" t="s">
        <v>3291</v>
      </c>
      <c r="G45" s="88">
        <v>0</v>
      </c>
      <c r="H45" s="88" t="s">
        <v>72</v>
      </c>
      <c r="I45" s="85" t="s">
        <v>154</v>
      </c>
      <c r="J45" s="87" t="s">
        <v>3290</v>
      </c>
      <c r="K45" s="362">
        <v>20140000</v>
      </c>
      <c r="L45" s="85" t="s">
        <v>67</v>
      </c>
      <c r="M45" s="87" t="s">
        <v>3289</v>
      </c>
      <c r="N45" s="367">
        <v>1082964235</v>
      </c>
      <c r="O45" s="197">
        <v>37</v>
      </c>
      <c r="P45" s="363">
        <v>45306</v>
      </c>
      <c r="Q45" s="245">
        <v>132500000</v>
      </c>
      <c r="R45" s="363">
        <v>45310</v>
      </c>
      <c r="S45" s="283">
        <f>+K45+AC45</f>
        <v>27640000</v>
      </c>
      <c r="T45" s="88" t="s">
        <v>203</v>
      </c>
      <c r="U45" s="197">
        <v>52389076</v>
      </c>
      <c r="V45" s="87" t="s">
        <v>3288</v>
      </c>
      <c r="W45" s="363">
        <v>45310</v>
      </c>
      <c r="X45" s="363">
        <v>45313</v>
      </c>
      <c r="Y45" s="199" t="s">
        <v>74</v>
      </c>
      <c r="Z45" s="363">
        <v>45473</v>
      </c>
      <c r="AA45" s="93">
        <f t="shared" si="0"/>
        <v>160</v>
      </c>
      <c r="AB45" s="87">
        <v>1</v>
      </c>
      <c r="AC45" s="87">
        <v>7500000</v>
      </c>
      <c r="AD45" s="87">
        <v>0</v>
      </c>
      <c r="AE45" s="95" t="s">
        <v>74</v>
      </c>
      <c r="AF45" s="93">
        <f t="shared" si="1"/>
        <v>0</v>
      </c>
      <c r="AG45" s="87">
        <v>0</v>
      </c>
      <c r="AH45" s="87">
        <v>0</v>
      </c>
      <c r="AI45" s="92" t="s">
        <v>74</v>
      </c>
      <c r="AJ45" s="87">
        <v>0</v>
      </c>
      <c r="AK45" s="92" t="s">
        <v>74</v>
      </c>
      <c r="AL45" s="92" t="s">
        <v>74</v>
      </c>
      <c r="AM45" s="93">
        <f t="shared" si="2"/>
        <v>0</v>
      </c>
      <c r="AN45" s="364">
        <f>+K45+AC45-AH45</f>
        <v>27640000</v>
      </c>
      <c r="AO45" s="88" t="s">
        <v>66</v>
      </c>
      <c r="AP45" s="283">
        <v>27640000</v>
      </c>
      <c r="AQ45" s="88" t="s">
        <v>85</v>
      </c>
      <c r="AR45" s="87">
        <v>0</v>
      </c>
      <c r="AS45" s="96" t="s">
        <v>74</v>
      </c>
      <c r="AT45" s="365">
        <f t="shared" si="3"/>
        <v>17040000</v>
      </c>
      <c r="AU45" s="366">
        <v>10600000</v>
      </c>
      <c r="AV45" s="99">
        <f t="shared" si="4"/>
        <v>0.61649782923299568</v>
      </c>
      <c r="AW45" s="96" t="s">
        <v>74</v>
      </c>
      <c r="AX45" s="88" t="s">
        <v>86</v>
      </c>
      <c r="AY45" s="218" t="s">
        <v>3287</v>
      </c>
      <c r="AZ45" s="85" t="s">
        <v>66</v>
      </c>
      <c r="BA45" s="85" t="s">
        <v>66</v>
      </c>
    </row>
    <row r="46" spans="2:53" s="148" customFormat="1" x14ac:dyDescent="0.25">
      <c r="B46" s="85">
        <v>2024</v>
      </c>
      <c r="C46" s="85">
        <v>891780111</v>
      </c>
      <c r="D46" s="86" t="s">
        <v>64</v>
      </c>
      <c r="E46" s="87" t="s">
        <v>3286</v>
      </c>
      <c r="F46" s="218" t="s">
        <v>3285</v>
      </c>
      <c r="G46" s="88">
        <v>0</v>
      </c>
      <c r="H46" s="88" t="s">
        <v>72</v>
      </c>
      <c r="I46" s="85" t="s">
        <v>154</v>
      </c>
      <c r="J46" s="87" t="s">
        <v>3276</v>
      </c>
      <c r="K46" s="362">
        <v>20140000</v>
      </c>
      <c r="L46" s="85" t="s">
        <v>67</v>
      </c>
      <c r="M46" s="87" t="s">
        <v>3004</v>
      </c>
      <c r="N46" s="367">
        <v>1140866481</v>
      </c>
      <c r="O46" s="197">
        <v>39</v>
      </c>
      <c r="P46" s="363">
        <v>45306</v>
      </c>
      <c r="Q46" s="245">
        <v>524300000</v>
      </c>
      <c r="R46" s="363">
        <v>45313</v>
      </c>
      <c r="S46" s="283">
        <f>+K46</f>
        <v>20140000</v>
      </c>
      <c r="T46" s="88" t="s">
        <v>203</v>
      </c>
      <c r="U46" s="197">
        <v>39049658</v>
      </c>
      <c r="V46" s="87" t="s">
        <v>2777</v>
      </c>
      <c r="W46" s="363">
        <v>45313</v>
      </c>
      <c r="X46" s="363">
        <v>45313</v>
      </c>
      <c r="Y46" s="199" t="s">
        <v>74</v>
      </c>
      <c r="Z46" s="363">
        <v>45473</v>
      </c>
      <c r="AA46" s="93">
        <f t="shared" si="0"/>
        <v>160</v>
      </c>
      <c r="AB46" s="87">
        <v>0</v>
      </c>
      <c r="AC46" s="87">
        <v>0</v>
      </c>
      <c r="AD46" s="87">
        <v>0</v>
      </c>
      <c r="AE46" s="95" t="s">
        <v>74</v>
      </c>
      <c r="AF46" s="93">
        <f t="shared" si="1"/>
        <v>0</v>
      </c>
      <c r="AG46" s="87">
        <v>0</v>
      </c>
      <c r="AH46" s="87">
        <v>0</v>
      </c>
      <c r="AI46" s="92" t="s">
        <v>74</v>
      </c>
      <c r="AJ46" s="87">
        <v>0</v>
      </c>
      <c r="AK46" s="92" t="s">
        <v>74</v>
      </c>
      <c r="AL46" s="92" t="s">
        <v>74</v>
      </c>
      <c r="AM46" s="93">
        <f t="shared" si="2"/>
        <v>0</v>
      </c>
      <c r="AN46" s="364">
        <f>+K46+AC46-AH46</f>
        <v>20140000</v>
      </c>
      <c r="AO46" s="88" t="s">
        <v>66</v>
      </c>
      <c r="AP46" s="283">
        <v>20140000</v>
      </c>
      <c r="AQ46" s="88" t="s">
        <v>85</v>
      </c>
      <c r="AR46" s="87">
        <v>0</v>
      </c>
      <c r="AS46" s="96" t="s">
        <v>74</v>
      </c>
      <c r="AT46" s="365">
        <f t="shared" si="3"/>
        <v>12540000</v>
      </c>
      <c r="AU46" s="366">
        <v>7600000</v>
      </c>
      <c r="AV46" s="99">
        <f t="shared" si="4"/>
        <v>0.62264150943396224</v>
      </c>
      <c r="AW46" s="96" t="s">
        <v>74</v>
      </c>
      <c r="AX46" s="88" t="s">
        <v>86</v>
      </c>
      <c r="AY46" s="218" t="s">
        <v>3284</v>
      </c>
      <c r="AZ46" s="85" t="s">
        <v>66</v>
      </c>
      <c r="BA46" s="85" t="s">
        <v>66</v>
      </c>
    </row>
    <row r="47" spans="2:53" s="148" customFormat="1" x14ac:dyDescent="0.25">
      <c r="B47" s="85">
        <v>2024</v>
      </c>
      <c r="C47" s="85">
        <v>891780111</v>
      </c>
      <c r="D47" s="86" t="s">
        <v>64</v>
      </c>
      <c r="E47" s="87" t="s">
        <v>3283</v>
      </c>
      <c r="F47" s="218" t="s">
        <v>3282</v>
      </c>
      <c r="G47" s="88">
        <v>0</v>
      </c>
      <c r="H47" s="88" t="s">
        <v>72</v>
      </c>
      <c r="I47" s="85" t="s">
        <v>154</v>
      </c>
      <c r="J47" s="87" t="s">
        <v>3281</v>
      </c>
      <c r="K47" s="362">
        <v>19080000</v>
      </c>
      <c r="L47" s="85" t="s">
        <v>67</v>
      </c>
      <c r="M47" s="87" t="s">
        <v>3280</v>
      </c>
      <c r="N47" s="367">
        <v>1082992358</v>
      </c>
      <c r="O47" s="197">
        <v>38</v>
      </c>
      <c r="P47" s="363">
        <v>45306</v>
      </c>
      <c r="Q47" s="245">
        <v>585250000</v>
      </c>
      <c r="R47" s="363">
        <v>45313</v>
      </c>
      <c r="S47" s="283">
        <f>+K47</f>
        <v>19080000</v>
      </c>
      <c r="T47" s="88" t="s">
        <v>203</v>
      </c>
      <c r="U47" s="197">
        <v>1082884010</v>
      </c>
      <c r="V47" s="87" t="s">
        <v>2928</v>
      </c>
      <c r="W47" s="363">
        <v>45313</v>
      </c>
      <c r="X47" s="363">
        <v>45313</v>
      </c>
      <c r="Y47" s="199" t="s">
        <v>74</v>
      </c>
      <c r="Z47" s="363">
        <v>45473</v>
      </c>
      <c r="AA47" s="93">
        <f t="shared" si="0"/>
        <v>160</v>
      </c>
      <c r="AB47" s="87">
        <v>0</v>
      </c>
      <c r="AC47" s="87">
        <v>0</v>
      </c>
      <c r="AD47" s="87">
        <v>0</v>
      </c>
      <c r="AE47" s="95" t="s">
        <v>74</v>
      </c>
      <c r="AF47" s="93">
        <f t="shared" si="1"/>
        <v>0</v>
      </c>
      <c r="AG47" s="87">
        <v>0</v>
      </c>
      <c r="AH47" s="87">
        <v>0</v>
      </c>
      <c r="AI47" s="92" t="s">
        <v>74</v>
      </c>
      <c r="AJ47" s="87">
        <v>0</v>
      </c>
      <c r="AK47" s="92" t="s">
        <v>74</v>
      </c>
      <c r="AL47" s="92" t="s">
        <v>74</v>
      </c>
      <c r="AM47" s="93">
        <f t="shared" si="2"/>
        <v>0</v>
      </c>
      <c r="AN47" s="364">
        <f>+K47+AC47-AH47</f>
        <v>19080000</v>
      </c>
      <c r="AO47" s="88" t="s">
        <v>66</v>
      </c>
      <c r="AP47" s="283">
        <v>19080000</v>
      </c>
      <c r="AQ47" s="88" t="s">
        <v>85</v>
      </c>
      <c r="AR47" s="87">
        <v>0</v>
      </c>
      <c r="AS47" s="96" t="s">
        <v>74</v>
      </c>
      <c r="AT47" s="365">
        <f t="shared" si="3"/>
        <v>11880000</v>
      </c>
      <c r="AU47" s="366">
        <v>7200000</v>
      </c>
      <c r="AV47" s="99">
        <f t="shared" si="4"/>
        <v>0.62264150943396224</v>
      </c>
      <c r="AW47" s="96" t="s">
        <v>74</v>
      </c>
      <c r="AX47" s="88" t="s">
        <v>86</v>
      </c>
      <c r="AY47" s="218" t="s">
        <v>3279</v>
      </c>
      <c r="AZ47" s="85" t="s">
        <v>66</v>
      </c>
      <c r="BA47" s="85" t="s">
        <v>66</v>
      </c>
    </row>
    <row r="48" spans="2:53" s="148" customFormat="1" x14ac:dyDescent="0.25">
      <c r="B48" s="85">
        <v>2024</v>
      </c>
      <c r="C48" s="85">
        <v>891780111</v>
      </c>
      <c r="D48" s="86" t="s">
        <v>64</v>
      </c>
      <c r="E48" s="87" t="s">
        <v>3278</v>
      </c>
      <c r="F48" s="218" t="s">
        <v>3277</v>
      </c>
      <c r="G48" s="88">
        <v>0</v>
      </c>
      <c r="H48" s="88" t="s">
        <v>72</v>
      </c>
      <c r="I48" s="85" t="s">
        <v>154</v>
      </c>
      <c r="J48" s="87" t="s">
        <v>3276</v>
      </c>
      <c r="K48" s="362">
        <v>20140000</v>
      </c>
      <c r="L48" s="85" t="s">
        <v>67</v>
      </c>
      <c r="M48" s="87" t="s">
        <v>3275</v>
      </c>
      <c r="N48" s="367">
        <v>1082935131</v>
      </c>
      <c r="O48" s="197">
        <v>39</v>
      </c>
      <c r="P48" s="363">
        <v>45306</v>
      </c>
      <c r="Q48" s="245">
        <v>524300000</v>
      </c>
      <c r="R48" s="363">
        <v>45313</v>
      </c>
      <c r="S48" s="283">
        <f>+K48</f>
        <v>20140000</v>
      </c>
      <c r="T48" s="88" t="s">
        <v>203</v>
      </c>
      <c r="U48" s="197">
        <v>39049658</v>
      </c>
      <c r="V48" s="87" t="s">
        <v>2777</v>
      </c>
      <c r="W48" s="363">
        <v>45313</v>
      </c>
      <c r="X48" s="363">
        <v>45313</v>
      </c>
      <c r="Y48" s="199" t="s">
        <v>74</v>
      </c>
      <c r="Z48" s="363">
        <v>45473</v>
      </c>
      <c r="AA48" s="93">
        <f t="shared" si="0"/>
        <v>160</v>
      </c>
      <c r="AB48" s="87">
        <v>0</v>
      </c>
      <c r="AC48" s="87">
        <v>0</v>
      </c>
      <c r="AD48" s="87">
        <v>0</v>
      </c>
      <c r="AE48" s="95" t="s">
        <v>74</v>
      </c>
      <c r="AF48" s="93">
        <f t="shared" si="1"/>
        <v>0</v>
      </c>
      <c r="AG48" s="87">
        <v>0</v>
      </c>
      <c r="AH48" s="87">
        <v>0</v>
      </c>
      <c r="AI48" s="92" t="s">
        <v>74</v>
      </c>
      <c r="AJ48" s="87">
        <v>0</v>
      </c>
      <c r="AK48" s="92" t="s">
        <v>74</v>
      </c>
      <c r="AL48" s="92" t="s">
        <v>74</v>
      </c>
      <c r="AM48" s="93">
        <f t="shared" si="2"/>
        <v>0</v>
      </c>
      <c r="AN48" s="364">
        <f>+K48+AC48-AH48</f>
        <v>20140000</v>
      </c>
      <c r="AO48" s="88" t="s">
        <v>66</v>
      </c>
      <c r="AP48" s="283">
        <v>20140000</v>
      </c>
      <c r="AQ48" s="88" t="s">
        <v>85</v>
      </c>
      <c r="AR48" s="87">
        <v>0</v>
      </c>
      <c r="AS48" s="96" t="s">
        <v>74</v>
      </c>
      <c r="AT48" s="365">
        <f t="shared" si="3"/>
        <v>12540000</v>
      </c>
      <c r="AU48" s="366">
        <v>7600000</v>
      </c>
      <c r="AV48" s="99">
        <f t="shared" si="4"/>
        <v>0.62264150943396224</v>
      </c>
      <c r="AW48" s="96" t="s">
        <v>74</v>
      </c>
      <c r="AX48" s="88" t="s">
        <v>86</v>
      </c>
      <c r="AY48" s="218" t="s">
        <v>3274</v>
      </c>
      <c r="AZ48" s="85" t="s">
        <v>66</v>
      </c>
      <c r="BA48" s="85" t="s">
        <v>66</v>
      </c>
    </row>
    <row r="49" spans="2:53" s="148" customFormat="1" x14ac:dyDescent="0.25">
      <c r="B49" s="85">
        <v>2024</v>
      </c>
      <c r="C49" s="85">
        <v>891780111</v>
      </c>
      <c r="D49" s="86" t="s">
        <v>64</v>
      </c>
      <c r="E49" s="87" t="s">
        <v>3273</v>
      </c>
      <c r="F49" s="218" t="s">
        <v>3272</v>
      </c>
      <c r="G49" s="88">
        <v>0</v>
      </c>
      <c r="H49" s="88" t="s">
        <v>72</v>
      </c>
      <c r="I49" s="85" t="s">
        <v>154</v>
      </c>
      <c r="J49" s="87" t="s">
        <v>3271</v>
      </c>
      <c r="K49" s="362">
        <v>20140000</v>
      </c>
      <c r="L49" s="85" t="s">
        <v>67</v>
      </c>
      <c r="M49" s="87" t="s">
        <v>3270</v>
      </c>
      <c r="N49" s="367">
        <v>1082875128</v>
      </c>
      <c r="O49" s="197">
        <v>34</v>
      </c>
      <c r="P49" s="363">
        <v>45306</v>
      </c>
      <c r="Q49" s="245">
        <v>305400000</v>
      </c>
      <c r="R49" s="363">
        <v>45313</v>
      </c>
      <c r="S49" s="283">
        <f>+K49</f>
        <v>20140000</v>
      </c>
      <c r="T49" s="88" t="s">
        <v>203</v>
      </c>
      <c r="U49" s="197">
        <v>1082903415</v>
      </c>
      <c r="V49" s="87" t="s">
        <v>2691</v>
      </c>
      <c r="W49" s="363">
        <v>45313</v>
      </c>
      <c r="X49" s="363">
        <v>45313</v>
      </c>
      <c r="Y49" s="199" t="s">
        <v>74</v>
      </c>
      <c r="Z49" s="363">
        <v>45473</v>
      </c>
      <c r="AA49" s="93">
        <f t="shared" si="0"/>
        <v>160</v>
      </c>
      <c r="AB49" s="87">
        <v>0</v>
      </c>
      <c r="AC49" s="87">
        <v>0</v>
      </c>
      <c r="AD49" s="87">
        <v>0</v>
      </c>
      <c r="AE49" s="95" t="s">
        <v>74</v>
      </c>
      <c r="AF49" s="93">
        <f t="shared" si="1"/>
        <v>0</v>
      </c>
      <c r="AG49" s="87">
        <v>0</v>
      </c>
      <c r="AH49" s="87">
        <v>0</v>
      </c>
      <c r="AI49" s="92" t="s">
        <v>74</v>
      </c>
      <c r="AJ49" s="87">
        <v>0</v>
      </c>
      <c r="AK49" s="92" t="s">
        <v>74</v>
      </c>
      <c r="AL49" s="92" t="s">
        <v>74</v>
      </c>
      <c r="AM49" s="93">
        <f t="shared" si="2"/>
        <v>0</v>
      </c>
      <c r="AN49" s="364">
        <f>+K49+AC49-AH49</f>
        <v>20140000</v>
      </c>
      <c r="AO49" s="88" t="s">
        <v>66</v>
      </c>
      <c r="AP49" s="283">
        <v>20140000</v>
      </c>
      <c r="AQ49" s="88" t="s">
        <v>85</v>
      </c>
      <c r="AR49" s="87">
        <v>0</v>
      </c>
      <c r="AS49" s="96" t="s">
        <v>74</v>
      </c>
      <c r="AT49" s="365">
        <f t="shared" si="3"/>
        <v>12540000</v>
      </c>
      <c r="AU49" s="366">
        <v>7600000</v>
      </c>
      <c r="AV49" s="99">
        <f t="shared" si="4"/>
        <v>0.62264150943396224</v>
      </c>
      <c r="AW49" s="96" t="s">
        <v>74</v>
      </c>
      <c r="AX49" s="88" t="s">
        <v>86</v>
      </c>
      <c r="AY49" s="218" t="s">
        <v>3269</v>
      </c>
      <c r="AZ49" s="85" t="s">
        <v>66</v>
      </c>
      <c r="BA49" s="85" t="s">
        <v>66</v>
      </c>
    </row>
    <row r="50" spans="2:53" s="148" customFormat="1" x14ac:dyDescent="0.25">
      <c r="B50" s="85">
        <v>2024</v>
      </c>
      <c r="C50" s="85">
        <v>891780111</v>
      </c>
      <c r="D50" s="86" t="s">
        <v>64</v>
      </c>
      <c r="E50" s="87" t="s">
        <v>3268</v>
      </c>
      <c r="F50" s="218" t="s">
        <v>3267</v>
      </c>
      <c r="G50" s="88">
        <v>0</v>
      </c>
      <c r="H50" s="88" t="s">
        <v>72</v>
      </c>
      <c r="I50" s="85" t="s">
        <v>154</v>
      </c>
      <c r="J50" s="87" t="s">
        <v>3266</v>
      </c>
      <c r="K50" s="362">
        <v>21200000</v>
      </c>
      <c r="L50" s="85" t="s">
        <v>67</v>
      </c>
      <c r="M50" s="87" t="s">
        <v>3265</v>
      </c>
      <c r="N50" s="367">
        <v>1084732648</v>
      </c>
      <c r="O50" s="197">
        <v>36</v>
      </c>
      <c r="P50" s="363">
        <v>45306</v>
      </c>
      <c r="Q50" s="245">
        <v>734700000</v>
      </c>
      <c r="R50" s="363">
        <v>45313</v>
      </c>
      <c r="S50" s="283">
        <f>+K50</f>
        <v>21200000</v>
      </c>
      <c r="T50" s="88" t="s">
        <v>203</v>
      </c>
      <c r="U50" s="197">
        <v>85155551</v>
      </c>
      <c r="V50" s="87" t="s">
        <v>2403</v>
      </c>
      <c r="W50" s="363">
        <v>45313</v>
      </c>
      <c r="X50" s="363">
        <v>45313</v>
      </c>
      <c r="Y50" s="199" t="s">
        <v>74</v>
      </c>
      <c r="Z50" s="363">
        <v>45473</v>
      </c>
      <c r="AA50" s="93">
        <f t="shared" si="0"/>
        <v>160</v>
      </c>
      <c r="AB50" s="87">
        <v>0</v>
      </c>
      <c r="AC50" s="87">
        <v>0</v>
      </c>
      <c r="AD50" s="87">
        <v>0</v>
      </c>
      <c r="AE50" s="95" t="s">
        <v>74</v>
      </c>
      <c r="AF50" s="93">
        <f t="shared" si="1"/>
        <v>0</v>
      </c>
      <c r="AG50" s="87">
        <v>0</v>
      </c>
      <c r="AH50" s="87">
        <v>0</v>
      </c>
      <c r="AI50" s="92" t="s">
        <v>74</v>
      </c>
      <c r="AJ50" s="87">
        <v>0</v>
      </c>
      <c r="AK50" s="92" t="s">
        <v>74</v>
      </c>
      <c r="AL50" s="92" t="s">
        <v>74</v>
      </c>
      <c r="AM50" s="93">
        <f t="shared" si="2"/>
        <v>0</v>
      </c>
      <c r="AN50" s="364">
        <f>+K50+AC50-AH50</f>
        <v>21200000</v>
      </c>
      <c r="AO50" s="88" t="s">
        <v>66</v>
      </c>
      <c r="AP50" s="283">
        <v>21200000</v>
      </c>
      <c r="AQ50" s="88" t="s">
        <v>85</v>
      </c>
      <c r="AR50" s="87">
        <v>0</v>
      </c>
      <c r="AS50" s="96" t="s">
        <v>74</v>
      </c>
      <c r="AT50" s="365">
        <f t="shared" si="3"/>
        <v>13200000</v>
      </c>
      <c r="AU50" s="366">
        <v>8000000</v>
      </c>
      <c r="AV50" s="99">
        <f t="shared" si="4"/>
        <v>0.62264150943396224</v>
      </c>
      <c r="AW50" s="96" t="s">
        <v>74</v>
      </c>
      <c r="AX50" s="88" t="s">
        <v>86</v>
      </c>
      <c r="AY50" s="218" t="s">
        <v>3264</v>
      </c>
      <c r="AZ50" s="85" t="s">
        <v>66</v>
      </c>
      <c r="BA50" s="85" t="s">
        <v>66</v>
      </c>
    </row>
    <row r="51" spans="2:53" s="148" customFormat="1" x14ac:dyDescent="0.25">
      <c r="B51" s="85">
        <v>2024</v>
      </c>
      <c r="C51" s="85">
        <v>891780111</v>
      </c>
      <c r="D51" s="86" t="s">
        <v>64</v>
      </c>
      <c r="E51" s="87" t="s">
        <v>3263</v>
      </c>
      <c r="F51" s="218" t="s">
        <v>3262</v>
      </c>
      <c r="G51" s="88">
        <v>0</v>
      </c>
      <c r="H51" s="88" t="s">
        <v>72</v>
      </c>
      <c r="I51" s="85" t="s">
        <v>154</v>
      </c>
      <c r="J51" s="87" t="s">
        <v>3261</v>
      </c>
      <c r="K51" s="362">
        <v>21730000</v>
      </c>
      <c r="L51" s="85" t="s">
        <v>67</v>
      </c>
      <c r="M51" s="87" t="s">
        <v>3260</v>
      </c>
      <c r="N51" s="367">
        <v>85152793</v>
      </c>
      <c r="O51" s="197">
        <v>34</v>
      </c>
      <c r="P51" s="363">
        <v>45306</v>
      </c>
      <c r="Q51" s="245">
        <v>305400000</v>
      </c>
      <c r="R51" s="363">
        <v>45313</v>
      </c>
      <c r="S51" s="283">
        <f>+K51</f>
        <v>21730000</v>
      </c>
      <c r="T51" s="88" t="s">
        <v>203</v>
      </c>
      <c r="U51" s="197">
        <v>1082903415</v>
      </c>
      <c r="V51" s="87" t="s">
        <v>2691</v>
      </c>
      <c r="W51" s="363">
        <v>45313</v>
      </c>
      <c r="X51" s="363">
        <v>45313</v>
      </c>
      <c r="Y51" s="199" t="s">
        <v>74</v>
      </c>
      <c r="Z51" s="363">
        <v>45473</v>
      </c>
      <c r="AA51" s="93">
        <f t="shared" si="0"/>
        <v>160</v>
      </c>
      <c r="AB51" s="87">
        <v>0</v>
      </c>
      <c r="AC51" s="87">
        <v>0</v>
      </c>
      <c r="AD51" s="87">
        <v>0</v>
      </c>
      <c r="AE51" s="95" t="s">
        <v>74</v>
      </c>
      <c r="AF51" s="93">
        <f t="shared" si="1"/>
        <v>0</v>
      </c>
      <c r="AG51" s="87">
        <v>0</v>
      </c>
      <c r="AH51" s="87">
        <v>0</v>
      </c>
      <c r="AI51" s="92" t="s">
        <v>74</v>
      </c>
      <c r="AJ51" s="87">
        <v>0</v>
      </c>
      <c r="AK51" s="92" t="s">
        <v>74</v>
      </c>
      <c r="AL51" s="92" t="s">
        <v>74</v>
      </c>
      <c r="AM51" s="93">
        <f t="shared" si="2"/>
        <v>0</v>
      </c>
      <c r="AN51" s="364">
        <f>+K51+AC51-AH51</f>
        <v>21730000</v>
      </c>
      <c r="AO51" s="88" t="s">
        <v>66</v>
      </c>
      <c r="AP51" s="283">
        <v>21730000</v>
      </c>
      <c r="AQ51" s="88" t="s">
        <v>85</v>
      </c>
      <c r="AR51" s="87">
        <v>0</v>
      </c>
      <c r="AS51" s="96" t="s">
        <v>74</v>
      </c>
      <c r="AT51" s="365">
        <f t="shared" si="3"/>
        <v>13530000</v>
      </c>
      <c r="AU51" s="366">
        <v>8200000</v>
      </c>
      <c r="AV51" s="99">
        <f t="shared" si="4"/>
        <v>0.62264150943396224</v>
      </c>
      <c r="AW51" s="96" t="s">
        <v>74</v>
      </c>
      <c r="AX51" s="88" t="s">
        <v>86</v>
      </c>
      <c r="AY51" s="218" t="s">
        <v>3259</v>
      </c>
      <c r="AZ51" s="85" t="s">
        <v>66</v>
      </c>
      <c r="BA51" s="85" t="s">
        <v>66</v>
      </c>
    </row>
    <row r="52" spans="2:53" s="148" customFormat="1" x14ac:dyDescent="0.25">
      <c r="B52" s="85">
        <v>2024</v>
      </c>
      <c r="C52" s="85">
        <v>891780111</v>
      </c>
      <c r="D52" s="86" t="s">
        <v>64</v>
      </c>
      <c r="E52" s="87" t="s">
        <v>3258</v>
      </c>
      <c r="F52" s="218" t="s">
        <v>3257</v>
      </c>
      <c r="G52" s="88">
        <v>0</v>
      </c>
      <c r="H52" s="88" t="s">
        <v>72</v>
      </c>
      <c r="I52" s="85" t="s">
        <v>154</v>
      </c>
      <c r="J52" s="87" t="s">
        <v>3256</v>
      </c>
      <c r="K52" s="362">
        <v>18550000</v>
      </c>
      <c r="L52" s="85" t="s">
        <v>67</v>
      </c>
      <c r="M52" s="87" t="s">
        <v>3255</v>
      </c>
      <c r="N52" s="367">
        <v>1082958642</v>
      </c>
      <c r="O52" s="197">
        <v>36</v>
      </c>
      <c r="P52" s="363">
        <v>45306</v>
      </c>
      <c r="Q52" s="245">
        <v>734700000</v>
      </c>
      <c r="R52" s="363">
        <v>45313</v>
      </c>
      <c r="S52" s="283">
        <f>+K52</f>
        <v>18550000</v>
      </c>
      <c r="T52" s="88" t="s">
        <v>203</v>
      </c>
      <c r="U52" s="197">
        <v>85155551</v>
      </c>
      <c r="V52" s="87" t="s">
        <v>2403</v>
      </c>
      <c r="W52" s="363">
        <v>45313</v>
      </c>
      <c r="X52" s="363">
        <v>45313</v>
      </c>
      <c r="Y52" s="199" t="s">
        <v>74</v>
      </c>
      <c r="Z52" s="363">
        <v>45473</v>
      </c>
      <c r="AA52" s="93">
        <f t="shared" si="0"/>
        <v>160</v>
      </c>
      <c r="AB52" s="87">
        <v>0</v>
      </c>
      <c r="AC52" s="87">
        <v>0</v>
      </c>
      <c r="AD52" s="87">
        <v>0</v>
      </c>
      <c r="AE52" s="95" t="s">
        <v>74</v>
      </c>
      <c r="AF52" s="93">
        <f t="shared" si="1"/>
        <v>0</v>
      </c>
      <c r="AG52" s="87">
        <v>0</v>
      </c>
      <c r="AH52" s="87">
        <v>0</v>
      </c>
      <c r="AI52" s="92" t="s">
        <v>74</v>
      </c>
      <c r="AJ52" s="87">
        <v>0</v>
      </c>
      <c r="AK52" s="92" t="s">
        <v>74</v>
      </c>
      <c r="AL52" s="92" t="s">
        <v>74</v>
      </c>
      <c r="AM52" s="93">
        <f t="shared" si="2"/>
        <v>0</v>
      </c>
      <c r="AN52" s="364">
        <f>+K52+AC52-AH52</f>
        <v>18550000</v>
      </c>
      <c r="AO52" s="88" t="s">
        <v>66</v>
      </c>
      <c r="AP52" s="283">
        <v>18550000</v>
      </c>
      <c r="AQ52" s="88" t="s">
        <v>85</v>
      </c>
      <c r="AR52" s="87">
        <v>0</v>
      </c>
      <c r="AS52" s="96" t="s">
        <v>74</v>
      </c>
      <c r="AT52" s="365">
        <f t="shared" si="3"/>
        <v>11550000</v>
      </c>
      <c r="AU52" s="366">
        <v>7000000</v>
      </c>
      <c r="AV52" s="99">
        <f t="shared" si="4"/>
        <v>0.62264150943396224</v>
      </c>
      <c r="AW52" s="96" t="s">
        <v>74</v>
      </c>
      <c r="AX52" s="88" t="s">
        <v>86</v>
      </c>
      <c r="AY52" s="218" t="s">
        <v>3254</v>
      </c>
      <c r="AZ52" s="85" t="s">
        <v>66</v>
      </c>
      <c r="BA52" s="85" t="s">
        <v>66</v>
      </c>
    </row>
    <row r="53" spans="2:53" s="148" customFormat="1" x14ac:dyDescent="0.25">
      <c r="B53" s="85">
        <v>2024</v>
      </c>
      <c r="C53" s="85">
        <v>891780111</v>
      </c>
      <c r="D53" s="86" t="s">
        <v>64</v>
      </c>
      <c r="E53" s="87" t="s">
        <v>3253</v>
      </c>
      <c r="F53" s="125" t="s">
        <v>3252</v>
      </c>
      <c r="G53" s="88">
        <v>0</v>
      </c>
      <c r="H53" s="88" t="s">
        <v>72</v>
      </c>
      <c r="I53" s="85" t="s">
        <v>154</v>
      </c>
      <c r="J53" s="87" t="s">
        <v>3251</v>
      </c>
      <c r="K53" s="362">
        <v>18550000</v>
      </c>
      <c r="L53" s="85" t="s">
        <v>67</v>
      </c>
      <c r="M53" s="87" t="s">
        <v>3250</v>
      </c>
      <c r="N53" s="367">
        <v>1082887058</v>
      </c>
      <c r="O53" s="197">
        <v>36</v>
      </c>
      <c r="P53" s="363">
        <v>45306</v>
      </c>
      <c r="Q53" s="245">
        <v>734700000</v>
      </c>
      <c r="R53" s="363">
        <v>45314</v>
      </c>
      <c r="S53" s="283">
        <f>+K53</f>
        <v>18550000</v>
      </c>
      <c r="T53" s="88" t="s">
        <v>203</v>
      </c>
      <c r="U53" s="197">
        <v>85155551</v>
      </c>
      <c r="V53" s="87" t="s">
        <v>2403</v>
      </c>
      <c r="W53" s="363">
        <v>45314</v>
      </c>
      <c r="X53" s="363">
        <v>45314</v>
      </c>
      <c r="Y53" s="199" t="s">
        <v>74</v>
      </c>
      <c r="Z53" s="363">
        <v>45473</v>
      </c>
      <c r="AA53" s="93">
        <f t="shared" si="0"/>
        <v>159</v>
      </c>
      <c r="AB53" s="87">
        <v>0</v>
      </c>
      <c r="AC53" s="87">
        <v>0</v>
      </c>
      <c r="AD53" s="87">
        <v>0</v>
      </c>
      <c r="AE53" s="95" t="s">
        <v>74</v>
      </c>
      <c r="AF53" s="93">
        <f t="shared" si="1"/>
        <v>0</v>
      </c>
      <c r="AG53" s="87">
        <v>0</v>
      </c>
      <c r="AH53" s="87">
        <v>0</v>
      </c>
      <c r="AI53" s="92" t="s">
        <v>74</v>
      </c>
      <c r="AJ53" s="87">
        <v>0</v>
      </c>
      <c r="AK53" s="92" t="s">
        <v>74</v>
      </c>
      <c r="AL53" s="92" t="s">
        <v>74</v>
      </c>
      <c r="AM53" s="93">
        <f t="shared" si="2"/>
        <v>0</v>
      </c>
      <c r="AN53" s="364">
        <f>+K53+AC53-AH53</f>
        <v>18550000</v>
      </c>
      <c r="AO53" s="88" t="s">
        <v>66</v>
      </c>
      <c r="AP53" s="283">
        <v>18550000</v>
      </c>
      <c r="AQ53" s="88" t="s">
        <v>85</v>
      </c>
      <c r="AR53" s="87">
        <v>0</v>
      </c>
      <c r="AS53" s="96" t="s">
        <v>74</v>
      </c>
      <c r="AT53" s="365">
        <f t="shared" si="3"/>
        <v>11550000</v>
      </c>
      <c r="AU53" s="366">
        <v>7000000</v>
      </c>
      <c r="AV53" s="99">
        <f t="shared" si="4"/>
        <v>0.62264150943396224</v>
      </c>
      <c r="AW53" s="96" t="s">
        <v>74</v>
      </c>
      <c r="AX53" s="88" t="s">
        <v>86</v>
      </c>
      <c r="AY53" s="125" t="s">
        <v>3245</v>
      </c>
      <c r="AZ53" s="85" t="s">
        <v>66</v>
      </c>
      <c r="BA53" s="85" t="s">
        <v>66</v>
      </c>
    </row>
    <row r="54" spans="2:53" s="148" customFormat="1" x14ac:dyDescent="0.25">
      <c r="B54" s="85">
        <v>2024</v>
      </c>
      <c r="C54" s="85">
        <v>891780111</v>
      </c>
      <c r="D54" s="86" t="s">
        <v>64</v>
      </c>
      <c r="E54" s="87" t="s">
        <v>3249</v>
      </c>
      <c r="F54" s="125" t="s">
        <v>3248</v>
      </c>
      <c r="G54" s="88">
        <v>0</v>
      </c>
      <c r="H54" s="88" t="s">
        <v>72</v>
      </c>
      <c r="I54" s="85" t="s">
        <v>154</v>
      </c>
      <c r="J54" s="87" t="s">
        <v>3247</v>
      </c>
      <c r="K54" s="362">
        <v>19080000</v>
      </c>
      <c r="L54" s="85" t="s">
        <v>67</v>
      </c>
      <c r="M54" s="87" t="s">
        <v>3246</v>
      </c>
      <c r="N54" s="367">
        <v>1082944396</v>
      </c>
      <c r="O54" s="197">
        <v>38</v>
      </c>
      <c r="P54" s="363">
        <v>45306</v>
      </c>
      <c r="Q54" s="245">
        <v>585250000</v>
      </c>
      <c r="R54" s="363">
        <v>45314</v>
      </c>
      <c r="S54" s="283">
        <f>+K54</f>
        <v>19080000</v>
      </c>
      <c r="T54" s="88" t="s">
        <v>203</v>
      </c>
      <c r="U54" s="197">
        <v>1082884010</v>
      </c>
      <c r="V54" s="87" t="s">
        <v>2928</v>
      </c>
      <c r="W54" s="363">
        <v>45314</v>
      </c>
      <c r="X54" s="363">
        <v>45314</v>
      </c>
      <c r="Y54" s="199" t="s">
        <v>74</v>
      </c>
      <c r="Z54" s="363">
        <v>45473</v>
      </c>
      <c r="AA54" s="93">
        <f t="shared" si="0"/>
        <v>159</v>
      </c>
      <c r="AB54" s="87">
        <v>0</v>
      </c>
      <c r="AC54" s="87">
        <v>0</v>
      </c>
      <c r="AD54" s="87">
        <v>0</v>
      </c>
      <c r="AE54" s="95" t="s">
        <v>74</v>
      </c>
      <c r="AF54" s="93">
        <f t="shared" si="1"/>
        <v>0</v>
      </c>
      <c r="AG54" s="87">
        <v>0</v>
      </c>
      <c r="AH54" s="87">
        <v>0</v>
      </c>
      <c r="AI54" s="92" t="s">
        <v>74</v>
      </c>
      <c r="AJ54" s="87">
        <v>0</v>
      </c>
      <c r="AK54" s="92" t="s">
        <v>74</v>
      </c>
      <c r="AL54" s="92" t="s">
        <v>74</v>
      </c>
      <c r="AM54" s="93">
        <f t="shared" si="2"/>
        <v>0</v>
      </c>
      <c r="AN54" s="364">
        <f>+K54+AC54-AH54</f>
        <v>19080000</v>
      </c>
      <c r="AO54" s="88" t="s">
        <v>66</v>
      </c>
      <c r="AP54" s="283">
        <v>19080000</v>
      </c>
      <c r="AQ54" s="88" t="s">
        <v>85</v>
      </c>
      <c r="AR54" s="87">
        <v>0</v>
      </c>
      <c r="AS54" s="96" t="s">
        <v>74</v>
      </c>
      <c r="AT54" s="365">
        <f t="shared" si="3"/>
        <v>11880000</v>
      </c>
      <c r="AU54" s="366">
        <v>7200000</v>
      </c>
      <c r="AV54" s="99">
        <f t="shared" si="4"/>
        <v>0.62264150943396224</v>
      </c>
      <c r="AW54" s="96" t="s">
        <v>74</v>
      </c>
      <c r="AX54" s="88" t="s">
        <v>86</v>
      </c>
      <c r="AY54" s="125" t="s">
        <v>3245</v>
      </c>
      <c r="AZ54" s="85" t="s">
        <v>66</v>
      </c>
      <c r="BA54" s="85" t="s">
        <v>66</v>
      </c>
    </row>
    <row r="55" spans="2:53" s="148" customFormat="1" x14ac:dyDescent="0.25">
      <c r="B55" s="85">
        <v>2024</v>
      </c>
      <c r="C55" s="85">
        <v>891780111</v>
      </c>
      <c r="D55" s="86" t="s">
        <v>64</v>
      </c>
      <c r="E55" s="87" t="s">
        <v>3244</v>
      </c>
      <c r="F55" s="125" t="s">
        <v>3243</v>
      </c>
      <c r="G55" s="88">
        <v>0</v>
      </c>
      <c r="H55" s="88" t="s">
        <v>72</v>
      </c>
      <c r="I55" s="85" t="s">
        <v>154</v>
      </c>
      <c r="J55" s="87" t="s">
        <v>3242</v>
      </c>
      <c r="K55" s="362">
        <v>18433333</v>
      </c>
      <c r="L55" s="85" t="s">
        <v>67</v>
      </c>
      <c r="M55" s="87" t="s">
        <v>3241</v>
      </c>
      <c r="N55" s="367">
        <v>1082936555</v>
      </c>
      <c r="O55" s="197">
        <v>36</v>
      </c>
      <c r="P55" s="363">
        <v>45306</v>
      </c>
      <c r="Q55" s="245">
        <v>734700000</v>
      </c>
      <c r="R55" s="363">
        <v>45314</v>
      </c>
      <c r="S55" s="283">
        <f>+K55</f>
        <v>18433333</v>
      </c>
      <c r="T55" s="88" t="s">
        <v>203</v>
      </c>
      <c r="U55" s="197">
        <v>85155551</v>
      </c>
      <c r="V55" s="87" t="s">
        <v>2403</v>
      </c>
      <c r="W55" s="363">
        <v>45314</v>
      </c>
      <c r="X55" s="363">
        <v>45314</v>
      </c>
      <c r="Y55" s="199" t="s">
        <v>74</v>
      </c>
      <c r="Z55" s="363">
        <v>45473</v>
      </c>
      <c r="AA55" s="93">
        <f t="shared" si="0"/>
        <v>159</v>
      </c>
      <c r="AB55" s="87">
        <v>0</v>
      </c>
      <c r="AC55" s="87">
        <v>0</v>
      </c>
      <c r="AD55" s="87">
        <v>0</v>
      </c>
      <c r="AE55" s="95" t="s">
        <v>74</v>
      </c>
      <c r="AF55" s="93">
        <f t="shared" si="1"/>
        <v>0</v>
      </c>
      <c r="AG55" s="87">
        <v>0</v>
      </c>
      <c r="AH55" s="87">
        <v>0</v>
      </c>
      <c r="AI55" s="92" t="s">
        <v>74</v>
      </c>
      <c r="AJ55" s="87">
        <v>0</v>
      </c>
      <c r="AK55" s="92" t="s">
        <v>74</v>
      </c>
      <c r="AL55" s="92" t="s">
        <v>74</v>
      </c>
      <c r="AM55" s="93">
        <f t="shared" si="2"/>
        <v>0</v>
      </c>
      <c r="AN55" s="364">
        <f>+K55+AC55-AH55</f>
        <v>18433333</v>
      </c>
      <c r="AO55" s="88" t="s">
        <v>66</v>
      </c>
      <c r="AP55" s="283">
        <v>18433333</v>
      </c>
      <c r="AQ55" s="88" t="s">
        <v>85</v>
      </c>
      <c r="AR55" s="87">
        <v>0</v>
      </c>
      <c r="AS55" s="96" t="s">
        <v>74</v>
      </c>
      <c r="AT55" s="365">
        <f t="shared" si="3"/>
        <v>11433333</v>
      </c>
      <c r="AU55" s="366">
        <v>7000000</v>
      </c>
      <c r="AV55" s="99">
        <f t="shared" si="4"/>
        <v>0.6202531576899305</v>
      </c>
      <c r="AW55" s="96" t="s">
        <v>74</v>
      </c>
      <c r="AX55" s="88" t="s">
        <v>86</v>
      </c>
      <c r="AY55" s="370" t="s">
        <v>3240</v>
      </c>
      <c r="AZ55" s="85" t="s">
        <v>66</v>
      </c>
      <c r="BA55" s="85" t="s">
        <v>66</v>
      </c>
    </row>
    <row r="56" spans="2:53" s="148" customFormat="1" x14ac:dyDescent="0.25">
      <c r="B56" s="85">
        <v>2024</v>
      </c>
      <c r="C56" s="85">
        <v>891780111</v>
      </c>
      <c r="D56" s="86" t="s">
        <v>64</v>
      </c>
      <c r="E56" s="87" t="s">
        <v>3239</v>
      </c>
      <c r="F56" s="125" t="s">
        <v>3238</v>
      </c>
      <c r="G56" s="88">
        <v>0</v>
      </c>
      <c r="H56" s="88" t="s">
        <v>72</v>
      </c>
      <c r="I56" s="85" t="s">
        <v>154</v>
      </c>
      <c r="J56" s="87" t="s">
        <v>3237</v>
      </c>
      <c r="K56" s="362">
        <v>18550000</v>
      </c>
      <c r="L56" s="85" t="s">
        <v>67</v>
      </c>
      <c r="M56" s="87" t="s">
        <v>3236</v>
      </c>
      <c r="N56" s="367">
        <v>57445651</v>
      </c>
      <c r="O56" s="197">
        <v>36</v>
      </c>
      <c r="P56" s="363">
        <v>45306</v>
      </c>
      <c r="Q56" s="245">
        <v>734700000</v>
      </c>
      <c r="R56" s="363">
        <v>45315</v>
      </c>
      <c r="S56" s="283">
        <f>+K56</f>
        <v>18550000</v>
      </c>
      <c r="T56" s="88" t="s">
        <v>203</v>
      </c>
      <c r="U56" s="197">
        <v>85155551</v>
      </c>
      <c r="V56" s="87" t="s">
        <v>2403</v>
      </c>
      <c r="W56" s="363">
        <v>45315</v>
      </c>
      <c r="X56" s="363">
        <v>45315</v>
      </c>
      <c r="Y56" s="199" t="s">
        <v>74</v>
      </c>
      <c r="Z56" s="363">
        <v>45473</v>
      </c>
      <c r="AA56" s="93">
        <f t="shared" si="0"/>
        <v>158</v>
      </c>
      <c r="AB56" s="87">
        <v>0</v>
      </c>
      <c r="AC56" s="87">
        <v>0</v>
      </c>
      <c r="AD56" s="87">
        <v>0</v>
      </c>
      <c r="AE56" s="95" t="s">
        <v>74</v>
      </c>
      <c r="AF56" s="93">
        <f t="shared" si="1"/>
        <v>0</v>
      </c>
      <c r="AG56" s="87">
        <v>0</v>
      </c>
      <c r="AH56" s="87">
        <v>0</v>
      </c>
      <c r="AI56" s="92" t="s">
        <v>74</v>
      </c>
      <c r="AJ56" s="87">
        <v>0</v>
      </c>
      <c r="AK56" s="92" t="s">
        <v>74</v>
      </c>
      <c r="AL56" s="92" t="s">
        <v>74</v>
      </c>
      <c r="AM56" s="93">
        <f t="shared" si="2"/>
        <v>0</v>
      </c>
      <c r="AN56" s="364">
        <f>+K56+AC56-AH56</f>
        <v>18550000</v>
      </c>
      <c r="AO56" s="88" t="s">
        <v>66</v>
      </c>
      <c r="AP56" s="283">
        <v>18550000</v>
      </c>
      <c r="AQ56" s="88" t="s">
        <v>85</v>
      </c>
      <c r="AR56" s="87">
        <v>0</v>
      </c>
      <c r="AS56" s="96" t="s">
        <v>74</v>
      </c>
      <c r="AT56" s="365">
        <f t="shared" si="3"/>
        <v>11550000</v>
      </c>
      <c r="AU56" s="366">
        <v>7000000</v>
      </c>
      <c r="AV56" s="99">
        <f t="shared" si="4"/>
        <v>0.62264150943396224</v>
      </c>
      <c r="AW56" s="96" t="s">
        <v>74</v>
      </c>
      <c r="AX56" s="88" t="s">
        <v>86</v>
      </c>
      <c r="AY56" s="370" t="s">
        <v>3235</v>
      </c>
      <c r="AZ56" s="85" t="s">
        <v>66</v>
      </c>
      <c r="BA56" s="85" t="s">
        <v>66</v>
      </c>
    </row>
    <row r="57" spans="2:53" s="148" customFormat="1" x14ac:dyDescent="0.25">
      <c r="B57" s="85">
        <v>2024</v>
      </c>
      <c r="C57" s="85">
        <v>891780111</v>
      </c>
      <c r="D57" s="86" t="s">
        <v>64</v>
      </c>
      <c r="E57" s="87" t="s">
        <v>3234</v>
      </c>
      <c r="F57" s="125" t="s">
        <v>3233</v>
      </c>
      <c r="G57" s="88">
        <v>0</v>
      </c>
      <c r="H57" s="88" t="s">
        <v>72</v>
      </c>
      <c r="I57" s="85" t="s">
        <v>154</v>
      </c>
      <c r="J57" s="87" t="s">
        <v>3232</v>
      </c>
      <c r="K57" s="362">
        <v>18316667</v>
      </c>
      <c r="L57" s="85" t="s">
        <v>67</v>
      </c>
      <c r="M57" s="87" t="s">
        <v>3231</v>
      </c>
      <c r="N57" s="367">
        <v>12617352</v>
      </c>
      <c r="O57" s="197">
        <v>36</v>
      </c>
      <c r="P57" s="363">
        <v>45306</v>
      </c>
      <c r="Q57" s="245">
        <v>734700000</v>
      </c>
      <c r="R57" s="363">
        <v>45320</v>
      </c>
      <c r="S57" s="283">
        <f>+K57</f>
        <v>18316667</v>
      </c>
      <c r="T57" s="88" t="s">
        <v>203</v>
      </c>
      <c r="U57" s="197">
        <v>85155551</v>
      </c>
      <c r="V57" s="87" t="s">
        <v>2403</v>
      </c>
      <c r="W57" s="363">
        <v>45320</v>
      </c>
      <c r="X57" s="363">
        <v>45320</v>
      </c>
      <c r="Y57" s="199" t="s">
        <v>74</v>
      </c>
      <c r="Z57" s="363">
        <v>45473</v>
      </c>
      <c r="AA57" s="93">
        <f t="shared" si="0"/>
        <v>153</v>
      </c>
      <c r="AB57" s="87">
        <v>0</v>
      </c>
      <c r="AC57" s="87">
        <v>0</v>
      </c>
      <c r="AD57" s="87">
        <v>0</v>
      </c>
      <c r="AE57" s="95" t="s">
        <v>74</v>
      </c>
      <c r="AF57" s="93">
        <f t="shared" si="1"/>
        <v>0</v>
      </c>
      <c r="AG57" s="87">
        <v>0</v>
      </c>
      <c r="AH57" s="87">
        <v>0</v>
      </c>
      <c r="AI57" s="92" t="s">
        <v>74</v>
      </c>
      <c r="AJ57" s="87">
        <v>0</v>
      </c>
      <c r="AK57" s="92" t="s">
        <v>74</v>
      </c>
      <c r="AL57" s="92" t="s">
        <v>74</v>
      </c>
      <c r="AM57" s="93">
        <f t="shared" si="2"/>
        <v>0</v>
      </c>
      <c r="AN57" s="364">
        <f>+K57+AC57-AH57</f>
        <v>18316667</v>
      </c>
      <c r="AO57" s="88" t="s">
        <v>66</v>
      </c>
      <c r="AP57" s="283">
        <v>18316667</v>
      </c>
      <c r="AQ57" s="88" t="s">
        <v>85</v>
      </c>
      <c r="AR57" s="87">
        <v>0</v>
      </c>
      <c r="AS57" s="96" t="s">
        <v>74</v>
      </c>
      <c r="AT57" s="365">
        <f t="shared" si="3"/>
        <v>11316667</v>
      </c>
      <c r="AU57" s="366">
        <v>7000000</v>
      </c>
      <c r="AV57" s="99">
        <f t="shared" si="4"/>
        <v>0.61783440185924654</v>
      </c>
      <c r="AW57" s="96" t="s">
        <v>74</v>
      </c>
      <c r="AX57" s="88" t="s">
        <v>86</v>
      </c>
      <c r="AY57" s="370" t="s">
        <v>3230</v>
      </c>
      <c r="AZ57" s="85" t="s">
        <v>66</v>
      </c>
      <c r="BA57" s="85" t="s">
        <v>66</v>
      </c>
    </row>
    <row r="58" spans="2:53" s="148" customFormat="1" x14ac:dyDescent="0.25">
      <c r="B58" s="85">
        <v>2024</v>
      </c>
      <c r="C58" s="85">
        <v>891780111</v>
      </c>
      <c r="D58" s="86" t="s">
        <v>64</v>
      </c>
      <c r="E58" s="87" t="s">
        <v>3229</v>
      </c>
      <c r="F58" s="125" t="s">
        <v>3228</v>
      </c>
      <c r="G58" s="88">
        <v>0</v>
      </c>
      <c r="H58" s="88" t="s">
        <v>72</v>
      </c>
      <c r="I58" s="85" t="s">
        <v>154</v>
      </c>
      <c r="J58" s="87" t="s">
        <v>3227</v>
      </c>
      <c r="K58" s="245">
        <v>17500000</v>
      </c>
      <c r="L58" s="85" t="s">
        <v>67</v>
      </c>
      <c r="M58" s="368" t="s">
        <v>3226</v>
      </c>
      <c r="N58" s="218">
        <v>1143161098</v>
      </c>
      <c r="O58" s="197">
        <v>36</v>
      </c>
      <c r="P58" s="363">
        <v>45306</v>
      </c>
      <c r="Q58" s="245">
        <v>734700000</v>
      </c>
      <c r="R58" s="363">
        <v>45323</v>
      </c>
      <c r="S58" s="245">
        <v>17500000</v>
      </c>
      <c r="T58" s="88" t="s">
        <v>203</v>
      </c>
      <c r="U58" s="197">
        <v>85155551</v>
      </c>
      <c r="V58" s="218" t="s">
        <v>2403</v>
      </c>
      <c r="W58" s="363">
        <v>45323</v>
      </c>
      <c r="X58" s="363">
        <v>45323</v>
      </c>
      <c r="Y58" s="199" t="s">
        <v>74</v>
      </c>
      <c r="Z58" s="363">
        <v>45473</v>
      </c>
      <c r="AA58" s="93">
        <f t="shared" si="0"/>
        <v>150</v>
      </c>
      <c r="AB58" s="87">
        <v>0</v>
      </c>
      <c r="AC58" s="87">
        <v>0</v>
      </c>
      <c r="AD58" s="87">
        <v>0</v>
      </c>
      <c r="AE58" s="95" t="s">
        <v>74</v>
      </c>
      <c r="AF58" s="93">
        <f t="shared" si="1"/>
        <v>0</v>
      </c>
      <c r="AG58" s="87">
        <v>0</v>
      </c>
      <c r="AH58" s="87">
        <v>0</v>
      </c>
      <c r="AI58" s="92" t="s">
        <v>74</v>
      </c>
      <c r="AJ58" s="87">
        <v>0</v>
      </c>
      <c r="AK58" s="92" t="s">
        <v>74</v>
      </c>
      <c r="AL58" s="92" t="s">
        <v>74</v>
      </c>
      <c r="AM58" s="93">
        <f t="shared" si="2"/>
        <v>0</v>
      </c>
      <c r="AN58" s="364">
        <f>+K58+AC58-AH58</f>
        <v>17500000</v>
      </c>
      <c r="AO58" s="88" t="s">
        <v>66</v>
      </c>
      <c r="AP58" s="371">
        <v>17500000</v>
      </c>
      <c r="AQ58" s="88" t="s">
        <v>85</v>
      </c>
      <c r="AR58" s="87">
        <v>0</v>
      </c>
      <c r="AS58" s="96" t="s">
        <v>74</v>
      </c>
      <c r="AT58" s="365">
        <f t="shared" si="3"/>
        <v>10500000</v>
      </c>
      <c r="AU58" s="366">
        <v>7000000</v>
      </c>
      <c r="AV58" s="99">
        <f t="shared" si="4"/>
        <v>0.6</v>
      </c>
      <c r="AW58" s="96" t="s">
        <v>74</v>
      </c>
      <c r="AX58" s="88" t="s">
        <v>86</v>
      </c>
      <c r="AY58" s="125" t="s">
        <v>3225</v>
      </c>
      <c r="AZ58" s="85" t="s">
        <v>66</v>
      </c>
      <c r="BA58" s="85" t="s">
        <v>66</v>
      </c>
    </row>
    <row r="59" spans="2:53" s="148" customFormat="1" x14ac:dyDescent="0.25">
      <c r="B59" s="85">
        <v>2024</v>
      </c>
      <c r="C59" s="85">
        <v>891780111</v>
      </c>
      <c r="D59" s="86" t="s">
        <v>64</v>
      </c>
      <c r="E59" s="87" t="s">
        <v>3224</v>
      </c>
      <c r="F59" s="125" t="s">
        <v>3223</v>
      </c>
      <c r="G59" s="88">
        <v>0</v>
      </c>
      <c r="H59" s="88" t="s">
        <v>72</v>
      </c>
      <c r="I59" s="85" t="s">
        <v>154</v>
      </c>
      <c r="J59" s="87" t="s">
        <v>3222</v>
      </c>
      <c r="K59" s="245">
        <v>17500000</v>
      </c>
      <c r="L59" s="85" t="s">
        <v>67</v>
      </c>
      <c r="M59" s="368" t="s">
        <v>3221</v>
      </c>
      <c r="N59" s="218">
        <v>1010074079</v>
      </c>
      <c r="O59" s="197">
        <v>39</v>
      </c>
      <c r="P59" s="363">
        <v>45306</v>
      </c>
      <c r="Q59" s="245">
        <v>524300000</v>
      </c>
      <c r="R59" s="363">
        <v>45323</v>
      </c>
      <c r="S59" s="245">
        <v>17500000</v>
      </c>
      <c r="T59" s="88" t="s">
        <v>203</v>
      </c>
      <c r="U59" s="197">
        <v>39049658</v>
      </c>
      <c r="V59" s="218" t="s">
        <v>2998</v>
      </c>
      <c r="W59" s="363">
        <v>45323</v>
      </c>
      <c r="X59" s="363">
        <v>45323</v>
      </c>
      <c r="Y59" s="199" t="s">
        <v>74</v>
      </c>
      <c r="Z59" s="363">
        <v>45473</v>
      </c>
      <c r="AA59" s="93">
        <f t="shared" si="0"/>
        <v>150</v>
      </c>
      <c r="AB59" s="87">
        <v>0</v>
      </c>
      <c r="AC59" s="87">
        <v>0</v>
      </c>
      <c r="AD59" s="87">
        <v>0</v>
      </c>
      <c r="AE59" s="95" t="s">
        <v>74</v>
      </c>
      <c r="AF59" s="93">
        <f t="shared" si="1"/>
        <v>0</v>
      </c>
      <c r="AG59" s="87">
        <v>0</v>
      </c>
      <c r="AH59" s="87">
        <v>0</v>
      </c>
      <c r="AI59" s="92" t="s">
        <v>74</v>
      </c>
      <c r="AJ59" s="87">
        <v>0</v>
      </c>
      <c r="AK59" s="92" t="s">
        <v>74</v>
      </c>
      <c r="AL59" s="92" t="s">
        <v>74</v>
      </c>
      <c r="AM59" s="93">
        <f t="shared" si="2"/>
        <v>0</v>
      </c>
      <c r="AN59" s="364">
        <f>+K59+AC59-AH59</f>
        <v>17500000</v>
      </c>
      <c r="AO59" s="88" t="s">
        <v>66</v>
      </c>
      <c r="AP59" s="371">
        <v>17500000</v>
      </c>
      <c r="AQ59" s="88" t="s">
        <v>85</v>
      </c>
      <c r="AR59" s="87">
        <v>0</v>
      </c>
      <c r="AS59" s="96" t="s">
        <v>74</v>
      </c>
      <c r="AT59" s="365">
        <f t="shared" si="3"/>
        <v>10500000</v>
      </c>
      <c r="AU59" s="366">
        <v>7000000</v>
      </c>
      <c r="AV59" s="99">
        <f t="shared" si="4"/>
        <v>0.6</v>
      </c>
      <c r="AW59" s="96" t="s">
        <v>74</v>
      </c>
      <c r="AX59" s="88" t="s">
        <v>86</v>
      </c>
      <c r="AY59" s="125" t="s">
        <v>3220</v>
      </c>
      <c r="AZ59" s="85" t="s">
        <v>66</v>
      </c>
      <c r="BA59" s="85" t="s">
        <v>66</v>
      </c>
    </row>
    <row r="60" spans="2:53" s="148" customFormat="1" x14ac:dyDescent="0.25">
      <c r="B60" s="85">
        <v>2024</v>
      </c>
      <c r="C60" s="85">
        <v>891780111</v>
      </c>
      <c r="D60" s="86" t="s">
        <v>64</v>
      </c>
      <c r="E60" s="87" t="s">
        <v>3219</v>
      </c>
      <c r="F60" s="125" t="s">
        <v>3218</v>
      </c>
      <c r="G60" s="88">
        <v>0</v>
      </c>
      <c r="H60" s="88" t="s">
        <v>72</v>
      </c>
      <c r="I60" s="85" t="s">
        <v>154</v>
      </c>
      <c r="J60" s="87" t="s">
        <v>3217</v>
      </c>
      <c r="K60" s="245">
        <v>16000000</v>
      </c>
      <c r="L60" s="85" t="s">
        <v>67</v>
      </c>
      <c r="M60" s="368" t="s">
        <v>3216</v>
      </c>
      <c r="N60" s="218">
        <v>1118868814</v>
      </c>
      <c r="O60" s="197">
        <v>111</v>
      </c>
      <c r="P60" s="363">
        <v>45310</v>
      </c>
      <c r="Q60" s="245">
        <v>376500000</v>
      </c>
      <c r="R60" s="363">
        <v>45323</v>
      </c>
      <c r="S60" s="245">
        <v>16000000</v>
      </c>
      <c r="T60" s="88" t="s">
        <v>203</v>
      </c>
      <c r="U60" s="197">
        <v>63563343</v>
      </c>
      <c r="V60" s="218" t="s">
        <v>2647</v>
      </c>
      <c r="W60" s="363">
        <v>45323</v>
      </c>
      <c r="X60" s="363">
        <v>45323</v>
      </c>
      <c r="Y60" s="199" t="s">
        <v>74</v>
      </c>
      <c r="Z60" s="363">
        <v>45473</v>
      </c>
      <c r="AA60" s="93">
        <f t="shared" si="0"/>
        <v>150</v>
      </c>
      <c r="AB60" s="87">
        <v>0</v>
      </c>
      <c r="AC60" s="87">
        <v>0</v>
      </c>
      <c r="AD60" s="87">
        <v>0</v>
      </c>
      <c r="AE60" s="95" t="s">
        <v>74</v>
      </c>
      <c r="AF60" s="93">
        <f t="shared" si="1"/>
        <v>0</v>
      </c>
      <c r="AG60" s="87">
        <v>0</v>
      </c>
      <c r="AH60" s="87">
        <v>0</v>
      </c>
      <c r="AI60" s="92" t="s">
        <v>74</v>
      </c>
      <c r="AJ60" s="87">
        <v>0</v>
      </c>
      <c r="AK60" s="92" t="s">
        <v>74</v>
      </c>
      <c r="AL60" s="92" t="s">
        <v>74</v>
      </c>
      <c r="AM60" s="93">
        <f t="shared" si="2"/>
        <v>0</v>
      </c>
      <c r="AN60" s="364">
        <f>+K60+AC60-AH60</f>
        <v>16000000</v>
      </c>
      <c r="AO60" s="88" t="s">
        <v>66</v>
      </c>
      <c r="AP60" s="371">
        <v>16000000</v>
      </c>
      <c r="AQ60" s="88" t="s">
        <v>85</v>
      </c>
      <c r="AR60" s="87">
        <v>0</v>
      </c>
      <c r="AS60" s="96" t="s">
        <v>74</v>
      </c>
      <c r="AT60" s="365">
        <f t="shared" si="3"/>
        <v>9600000</v>
      </c>
      <c r="AU60" s="366">
        <v>6400000</v>
      </c>
      <c r="AV60" s="99">
        <f t="shared" si="4"/>
        <v>0.6</v>
      </c>
      <c r="AW60" s="96" t="s">
        <v>74</v>
      </c>
      <c r="AX60" s="88" t="s">
        <v>86</v>
      </c>
      <c r="AY60" s="125" t="s">
        <v>3215</v>
      </c>
      <c r="AZ60" s="85" t="s">
        <v>66</v>
      </c>
      <c r="BA60" s="85" t="s">
        <v>66</v>
      </c>
    </row>
    <row r="61" spans="2:53" s="148" customFormat="1" x14ac:dyDescent="0.25">
      <c r="B61" s="85">
        <v>2024</v>
      </c>
      <c r="C61" s="85">
        <v>891780111</v>
      </c>
      <c r="D61" s="86" t="s">
        <v>64</v>
      </c>
      <c r="E61" s="87" t="s">
        <v>3214</v>
      </c>
      <c r="F61" s="125" t="s">
        <v>3213</v>
      </c>
      <c r="G61" s="88">
        <v>0</v>
      </c>
      <c r="H61" s="88" t="s">
        <v>72</v>
      </c>
      <c r="I61" s="85" t="s">
        <v>154</v>
      </c>
      <c r="J61" s="87" t="s">
        <v>3212</v>
      </c>
      <c r="K61" s="245">
        <v>18000000</v>
      </c>
      <c r="L61" s="85" t="s">
        <v>67</v>
      </c>
      <c r="M61" s="368" t="s">
        <v>3211</v>
      </c>
      <c r="N61" s="218">
        <v>1082890110</v>
      </c>
      <c r="O61" s="197">
        <v>38</v>
      </c>
      <c r="P61" s="363">
        <v>45306</v>
      </c>
      <c r="Q61" s="245">
        <v>585250000</v>
      </c>
      <c r="R61" s="363">
        <v>45323</v>
      </c>
      <c r="S61" s="245">
        <v>18000000</v>
      </c>
      <c r="T61" s="88" t="s">
        <v>203</v>
      </c>
      <c r="U61" s="197">
        <v>1082884010</v>
      </c>
      <c r="V61" s="218" t="s">
        <v>2498</v>
      </c>
      <c r="W61" s="363">
        <v>45323</v>
      </c>
      <c r="X61" s="363">
        <v>45323</v>
      </c>
      <c r="Y61" s="199" t="s">
        <v>74</v>
      </c>
      <c r="Z61" s="363">
        <v>45473</v>
      </c>
      <c r="AA61" s="93">
        <f t="shared" si="0"/>
        <v>150</v>
      </c>
      <c r="AB61" s="87">
        <v>0</v>
      </c>
      <c r="AC61" s="87">
        <v>0</v>
      </c>
      <c r="AD61" s="87">
        <v>0</v>
      </c>
      <c r="AE61" s="95" t="s">
        <v>74</v>
      </c>
      <c r="AF61" s="93">
        <f t="shared" si="1"/>
        <v>0</v>
      </c>
      <c r="AG61" s="87">
        <v>0</v>
      </c>
      <c r="AH61" s="87">
        <v>0</v>
      </c>
      <c r="AI61" s="92" t="s">
        <v>74</v>
      </c>
      <c r="AJ61" s="87">
        <v>0</v>
      </c>
      <c r="AK61" s="92" t="s">
        <v>74</v>
      </c>
      <c r="AL61" s="92" t="s">
        <v>74</v>
      </c>
      <c r="AM61" s="93">
        <f t="shared" si="2"/>
        <v>0</v>
      </c>
      <c r="AN61" s="364">
        <f>+K61+AC61-AH61</f>
        <v>18000000</v>
      </c>
      <c r="AO61" s="88" t="s">
        <v>66</v>
      </c>
      <c r="AP61" s="371">
        <v>18000000</v>
      </c>
      <c r="AQ61" s="88" t="s">
        <v>85</v>
      </c>
      <c r="AR61" s="87">
        <v>0</v>
      </c>
      <c r="AS61" s="96" t="s">
        <v>74</v>
      </c>
      <c r="AT61" s="365">
        <f t="shared" si="3"/>
        <v>10800000</v>
      </c>
      <c r="AU61" s="366">
        <v>7200000</v>
      </c>
      <c r="AV61" s="99">
        <f t="shared" si="4"/>
        <v>0.6</v>
      </c>
      <c r="AW61" s="96" t="s">
        <v>74</v>
      </c>
      <c r="AX61" s="88" t="s">
        <v>86</v>
      </c>
      <c r="AY61" s="125" t="s">
        <v>3210</v>
      </c>
      <c r="AZ61" s="85" t="s">
        <v>66</v>
      </c>
      <c r="BA61" s="85" t="s">
        <v>66</v>
      </c>
    </row>
    <row r="62" spans="2:53" s="148" customFormat="1" x14ac:dyDescent="0.25">
      <c r="B62" s="85">
        <v>2024</v>
      </c>
      <c r="C62" s="85">
        <v>891780111</v>
      </c>
      <c r="D62" s="86" t="s">
        <v>64</v>
      </c>
      <c r="E62" s="87" t="s">
        <v>3209</v>
      </c>
      <c r="F62" s="125" t="s">
        <v>3208</v>
      </c>
      <c r="G62" s="88">
        <v>0</v>
      </c>
      <c r="H62" s="88" t="s">
        <v>72</v>
      </c>
      <c r="I62" s="85" t="s">
        <v>154</v>
      </c>
      <c r="J62" s="87" t="s">
        <v>3207</v>
      </c>
      <c r="K62" s="245">
        <v>19000000</v>
      </c>
      <c r="L62" s="85" t="s">
        <v>67</v>
      </c>
      <c r="M62" s="368" t="s">
        <v>3206</v>
      </c>
      <c r="N62" s="218">
        <v>1082957323</v>
      </c>
      <c r="O62" s="197">
        <v>38</v>
      </c>
      <c r="P62" s="363">
        <v>45306</v>
      </c>
      <c r="Q62" s="245">
        <v>585250000</v>
      </c>
      <c r="R62" s="363">
        <v>45323</v>
      </c>
      <c r="S62" s="245">
        <v>19000000</v>
      </c>
      <c r="T62" s="88" t="s">
        <v>203</v>
      </c>
      <c r="U62" s="197">
        <v>1082884010</v>
      </c>
      <c r="V62" s="218" t="s">
        <v>2498</v>
      </c>
      <c r="W62" s="363">
        <v>45323</v>
      </c>
      <c r="X62" s="363">
        <v>45323</v>
      </c>
      <c r="Y62" s="199" t="s">
        <v>74</v>
      </c>
      <c r="Z62" s="363">
        <v>45473</v>
      </c>
      <c r="AA62" s="93">
        <f t="shared" si="0"/>
        <v>150</v>
      </c>
      <c r="AB62" s="87">
        <v>0</v>
      </c>
      <c r="AC62" s="87">
        <v>0</v>
      </c>
      <c r="AD62" s="87">
        <v>0</v>
      </c>
      <c r="AE62" s="95" t="s">
        <v>74</v>
      </c>
      <c r="AF62" s="93">
        <f t="shared" si="1"/>
        <v>0</v>
      </c>
      <c r="AG62" s="87">
        <v>0</v>
      </c>
      <c r="AH62" s="87">
        <v>0</v>
      </c>
      <c r="AI62" s="92" t="s">
        <v>74</v>
      </c>
      <c r="AJ62" s="87">
        <v>0</v>
      </c>
      <c r="AK62" s="92" t="s">
        <v>74</v>
      </c>
      <c r="AL62" s="92" t="s">
        <v>74</v>
      </c>
      <c r="AM62" s="93">
        <f t="shared" si="2"/>
        <v>0</v>
      </c>
      <c r="AN62" s="364">
        <f>+K62+AC62-AH62</f>
        <v>19000000</v>
      </c>
      <c r="AO62" s="88" t="s">
        <v>66</v>
      </c>
      <c r="AP62" s="371">
        <v>19000000</v>
      </c>
      <c r="AQ62" s="88" t="s">
        <v>85</v>
      </c>
      <c r="AR62" s="87">
        <v>0</v>
      </c>
      <c r="AS62" s="96" t="s">
        <v>74</v>
      </c>
      <c r="AT62" s="365">
        <f t="shared" si="3"/>
        <v>11400000</v>
      </c>
      <c r="AU62" s="366">
        <v>7600000</v>
      </c>
      <c r="AV62" s="99">
        <f t="shared" si="4"/>
        <v>0.6</v>
      </c>
      <c r="AW62" s="96" t="s">
        <v>74</v>
      </c>
      <c r="AX62" s="88" t="s">
        <v>86</v>
      </c>
      <c r="AY62" s="125" t="s">
        <v>3205</v>
      </c>
      <c r="AZ62" s="85" t="s">
        <v>66</v>
      </c>
      <c r="BA62" s="85" t="s">
        <v>66</v>
      </c>
    </row>
    <row r="63" spans="2:53" s="148" customFormat="1" x14ac:dyDescent="0.25">
      <c r="B63" s="85">
        <v>2024</v>
      </c>
      <c r="C63" s="85">
        <v>891780111</v>
      </c>
      <c r="D63" s="86" t="s">
        <v>64</v>
      </c>
      <c r="E63" s="87" t="s">
        <v>3204</v>
      </c>
      <c r="F63" s="125" t="s">
        <v>3203</v>
      </c>
      <c r="G63" s="88">
        <v>0</v>
      </c>
      <c r="H63" s="88" t="s">
        <v>72</v>
      </c>
      <c r="I63" s="85" t="s">
        <v>154</v>
      </c>
      <c r="J63" s="87" t="s">
        <v>3202</v>
      </c>
      <c r="K63" s="245">
        <v>13500000</v>
      </c>
      <c r="L63" s="85" t="s">
        <v>67</v>
      </c>
      <c r="M63" s="368" t="s">
        <v>3201</v>
      </c>
      <c r="N63" s="218">
        <v>1082906452</v>
      </c>
      <c r="O63" s="197">
        <v>39</v>
      </c>
      <c r="P63" s="363">
        <v>45306</v>
      </c>
      <c r="Q63" s="245">
        <v>524300000</v>
      </c>
      <c r="R63" s="363">
        <v>45323</v>
      </c>
      <c r="S63" s="245">
        <v>13500000</v>
      </c>
      <c r="T63" s="88" t="s">
        <v>203</v>
      </c>
      <c r="U63" s="197">
        <v>39049658</v>
      </c>
      <c r="V63" s="218" t="s">
        <v>2998</v>
      </c>
      <c r="W63" s="363">
        <v>45323</v>
      </c>
      <c r="X63" s="363">
        <v>45323</v>
      </c>
      <c r="Y63" s="199" t="s">
        <v>74</v>
      </c>
      <c r="Z63" s="363">
        <v>45412</v>
      </c>
      <c r="AA63" s="93">
        <f t="shared" si="0"/>
        <v>89</v>
      </c>
      <c r="AB63" s="87">
        <v>0</v>
      </c>
      <c r="AC63" s="87">
        <v>0</v>
      </c>
      <c r="AD63" s="87">
        <v>0</v>
      </c>
      <c r="AE63" s="95" t="s">
        <v>74</v>
      </c>
      <c r="AF63" s="93">
        <f t="shared" si="1"/>
        <v>0</v>
      </c>
      <c r="AG63" s="87">
        <v>0</v>
      </c>
      <c r="AH63" s="87">
        <v>0</v>
      </c>
      <c r="AI63" s="92" t="s">
        <v>74</v>
      </c>
      <c r="AJ63" s="87">
        <v>0</v>
      </c>
      <c r="AK63" s="92" t="s">
        <v>74</v>
      </c>
      <c r="AL63" s="92" t="s">
        <v>74</v>
      </c>
      <c r="AM63" s="93">
        <f t="shared" si="2"/>
        <v>0</v>
      </c>
      <c r="AN63" s="364">
        <f>+K63+AC63-AH63</f>
        <v>13500000</v>
      </c>
      <c r="AO63" s="88" t="s">
        <v>66</v>
      </c>
      <c r="AP63" s="371">
        <v>13500000</v>
      </c>
      <c r="AQ63" s="88" t="s">
        <v>85</v>
      </c>
      <c r="AR63" s="87">
        <v>0</v>
      </c>
      <c r="AS63" s="96" t="s">
        <v>74</v>
      </c>
      <c r="AT63" s="365">
        <f t="shared" si="3"/>
        <v>9000000</v>
      </c>
      <c r="AU63" s="366">
        <v>4500000</v>
      </c>
      <c r="AV63" s="99">
        <f t="shared" si="4"/>
        <v>0.66666666666666663</v>
      </c>
      <c r="AW63" s="96" t="s">
        <v>74</v>
      </c>
      <c r="AX63" s="88" t="s">
        <v>86</v>
      </c>
      <c r="AY63" s="125" t="s">
        <v>3200</v>
      </c>
      <c r="AZ63" s="85" t="s">
        <v>66</v>
      </c>
      <c r="BA63" s="85" t="s">
        <v>66</v>
      </c>
    </row>
    <row r="64" spans="2:53" s="148" customFormat="1" x14ac:dyDescent="0.25">
      <c r="B64" s="85">
        <v>2024</v>
      </c>
      <c r="C64" s="85">
        <v>891780111</v>
      </c>
      <c r="D64" s="86" t="s">
        <v>64</v>
      </c>
      <c r="E64" s="87" t="s">
        <v>3199</v>
      </c>
      <c r="F64" s="125" t="s">
        <v>3198</v>
      </c>
      <c r="G64" s="88">
        <v>0</v>
      </c>
      <c r="H64" s="88" t="s">
        <v>72</v>
      </c>
      <c r="I64" s="85" t="s">
        <v>154</v>
      </c>
      <c r="J64" s="87" t="s">
        <v>3197</v>
      </c>
      <c r="K64" s="245">
        <v>16000000</v>
      </c>
      <c r="L64" s="85" t="s">
        <v>67</v>
      </c>
      <c r="M64" s="368" t="s">
        <v>3196</v>
      </c>
      <c r="N64" s="218">
        <v>1129504010</v>
      </c>
      <c r="O64" s="197">
        <v>111</v>
      </c>
      <c r="P64" s="363">
        <v>45310</v>
      </c>
      <c r="Q64" s="245">
        <v>376500000</v>
      </c>
      <c r="R64" s="363">
        <v>45323</v>
      </c>
      <c r="S64" s="245">
        <f>16000000+AC64</f>
        <v>21200000</v>
      </c>
      <c r="T64" s="88" t="s">
        <v>203</v>
      </c>
      <c r="U64" s="197">
        <v>63563343</v>
      </c>
      <c r="V64" s="218" t="s">
        <v>2647</v>
      </c>
      <c r="W64" s="363">
        <v>45323</v>
      </c>
      <c r="X64" s="363">
        <v>45323</v>
      </c>
      <c r="Y64" s="199" t="s">
        <v>74</v>
      </c>
      <c r="Z64" s="363">
        <v>45473</v>
      </c>
      <c r="AA64" s="93">
        <f t="shared" si="0"/>
        <v>150</v>
      </c>
      <c r="AB64" s="87">
        <v>1</v>
      </c>
      <c r="AC64" s="87">
        <v>5200000</v>
      </c>
      <c r="AD64" s="87">
        <v>0</v>
      </c>
      <c r="AE64" s="95" t="s">
        <v>74</v>
      </c>
      <c r="AF64" s="93">
        <f t="shared" si="1"/>
        <v>0</v>
      </c>
      <c r="AG64" s="87">
        <v>0</v>
      </c>
      <c r="AH64" s="87">
        <v>0</v>
      </c>
      <c r="AI64" s="92" t="s">
        <v>74</v>
      </c>
      <c r="AJ64" s="87">
        <v>0</v>
      </c>
      <c r="AK64" s="92" t="s">
        <v>74</v>
      </c>
      <c r="AL64" s="92" t="s">
        <v>74</v>
      </c>
      <c r="AM64" s="93">
        <f t="shared" si="2"/>
        <v>0</v>
      </c>
      <c r="AN64" s="364">
        <f>+K64+AC64-AH64</f>
        <v>21200000</v>
      </c>
      <c r="AO64" s="88" t="s">
        <v>66</v>
      </c>
      <c r="AP64" s="371">
        <v>16000000</v>
      </c>
      <c r="AQ64" s="88" t="s">
        <v>85</v>
      </c>
      <c r="AR64" s="87">
        <v>0</v>
      </c>
      <c r="AS64" s="96" t="s">
        <v>74</v>
      </c>
      <c r="AT64" s="365">
        <f t="shared" si="3"/>
        <v>11333333</v>
      </c>
      <c r="AU64" s="366">
        <v>9866667</v>
      </c>
      <c r="AV64" s="99">
        <f t="shared" si="4"/>
        <v>0.53459117924528299</v>
      </c>
      <c r="AW64" s="96" t="s">
        <v>74</v>
      </c>
      <c r="AX64" s="88" t="s">
        <v>86</v>
      </c>
      <c r="AY64" s="125" t="s">
        <v>3195</v>
      </c>
      <c r="AZ64" s="85" t="s">
        <v>66</v>
      </c>
      <c r="BA64" s="85" t="s">
        <v>66</v>
      </c>
    </row>
    <row r="65" spans="2:53" s="148" customFormat="1" x14ac:dyDescent="0.25">
      <c r="B65" s="85">
        <v>2024</v>
      </c>
      <c r="C65" s="85">
        <v>891780111</v>
      </c>
      <c r="D65" s="86" t="s">
        <v>64</v>
      </c>
      <c r="E65" s="87" t="s">
        <v>3194</v>
      </c>
      <c r="F65" s="125" t="s">
        <v>3193</v>
      </c>
      <c r="G65" s="88">
        <v>0</v>
      </c>
      <c r="H65" s="88" t="s">
        <v>72</v>
      </c>
      <c r="I65" s="85" t="s">
        <v>154</v>
      </c>
      <c r="J65" s="87" t="s">
        <v>3192</v>
      </c>
      <c r="K65" s="245">
        <v>17500000</v>
      </c>
      <c r="L65" s="85" t="s">
        <v>67</v>
      </c>
      <c r="M65" s="368" t="s">
        <v>3191</v>
      </c>
      <c r="N65" s="218">
        <v>1010124615</v>
      </c>
      <c r="O65" s="197">
        <v>111</v>
      </c>
      <c r="P65" s="363">
        <v>45310</v>
      </c>
      <c r="Q65" s="245">
        <v>376500000</v>
      </c>
      <c r="R65" s="363">
        <v>45323</v>
      </c>
      <c r="S65" s="245">
        <v>17500000</v>
      </c>
      <c r="T65" s="88" t="s">
        <v>203</v>
      </c>
      <c r="U65" s="197">
        <v>63563343</v>
      </c>
      <c r="V65" s="218" t="s">
        <v>2647</v>
      </c>
      <c r="W65" s="363">
        <v>45323</v>
      </c>
      <c r="X65" s="363">
        <v>45323</v>
      </c>
      <c r="Y65" s="199" t="s">
        <v>74</v>
      </c>
      <c r="Z65" s="363">
        <v>45473</v>
      </c>
      <c r="AA65" s="93">
        <f t="shared" si="0"/>
        <v>150</v>
      </c>
      <c r="AB65" s="87">
        <v>0</v>
      </c>
      <c r="AC65" s="87">
        <v>0</v>
      </c>
      <c r="AD65" s="87">
        <v>0</v>
      </c>
      <c r="AE65" s="95" t="s">
        <v>74</v>
      </c>
      <c r="AF65" s="93">
        <f t="shared" si="1"/>
        <v>0</v>
      </c>
      <c r="AG65" s="87">
        <v>0</v>
      </c>
      <c r="AH65" s="87">
        <v>0</v>
      </c>
      <c r="AI65" s="92" t="s">
        <v>74</v>
      </c>
      <c r="AJ65" s="87">
        <v>0</v>
      </c>
      <c r="AK65" s="92" t="s">
        <v>74</v>
      </c>
      <c r="AL65" s="92" t="s">
        <v>74</v>
      </c>
      <c r="AM65" s="93">
        <f t="shared" si="2"/>
        <v>0</v>
      </c>
      <c r="AN65" s="364">
        <f>+K65+AC65-AH65</f>
        <v>17500000</v>
      </c>
      <c r="AO65" s="88" t="s">
        <v>66</v>
      </c>
      <c r="AP65" s="371">
        <v>17500000</v>
      </c>
      <c r="AQ65" s="88" t="s">
        <v>85</v>
      </c>
      <c r="AR65" s="87">
        <v>0</v>
      </c>
      <c r="AS65" s="96" t="s">
        <v>74</v>
      </c>
      <c r="AT65" s="365">
        <f t="shared" si="3"/>
        <v>10300000</v>
      </c>
      <c r="AU65" s="366">
        <v>7200000</v>
      </c>
      <c r="AV65" s="99">
        <f t="shared" si="4"/>
        <v>0.58857142857142852</v>
      </c>
      <c r="AW65" s="96" t="s">
        <v>74</v>
      </c>
      <c r="AX65" s="88" t="s">
        <v>86</v>
      </c>
      <c r="AY65" s="125" t="s">
        <v>2663</v>
      </c>
      <c r="AZ65" s="85" t="s">
        <v>66</v>
      </c>
      <c r="BA65" s="85" t="s">
        <v>66</v>
      </c>
    </row>
    <row r="66" spans="2:53" s="148" customFormat="1" x14ac:dyDescent="0.25">
      <c r="B66" s="85">
        <v>2024</v>
      </c>
      <c r="C66" s="85">
        <v>891780111</v>
      </c>
      <c r="D66" s="86" t="s">
        <v>64</v>
      </c>
      <c r="E66" s="87" t="s">
        <v>3190</v>
      </c>
      <c r="F66" s="125" t="s">
        <v>3189</v>
      </c>
      <c r="G66" s="88">
        <v>0</v>
      </c>
      <c r="H66" s="88" t="s">
        <v>72</v>
      </c>
      <c r="I66" s="85" t="s">
        <v>154</v>
      </c>
      <c r="J66" s="87" t="s">
        <v>3188</v>
      </c>
      <c r="K66" s="245">
        <v>17500000</v>
      </c>
      <c r="L66" s="85" t="s">
        <v>67</v>
      </c>
      <c r="M66" s="368" t="s">
        <v>3187</v>
      </c>
      <c r="N66" s="218">
        <v>1082984823</v>
      </c>
      <c r="O66" s="197">
        <v>184</v>
      </c>
      <c r="P66" s="363">
        <v>45321</v>
      </c>
      <c r="Q66" s="245">
        <v>210000000</v>
      </c>
      <c r="R66" s="363">
        <v>45323</v>
      </c>
      <c r="S66" s="245">
        <v>17500000</v>
      </c>
      <c r="T66" s="88" t="s">
        <v>203</v>
      </c>
      <c r="U66" s="197">
        <v>85472020</v>
      </c>
      <c r="V66" s="218" t="s">
        <v>3145</v>
      </c>
      <c r="W66" s="363">
        <v>45323</v>
      </c>
      <c r="X66" s="363">
        <v>45323</v>
      </c>
      <c r="Y66" s="199" t="s">
        <v>74</v>
      </c>
      <c r="Z66" s="363">
        <v>45473</v>
      </c>
      <c r="AA66" s="93">
        <f t="shared" si="0"/>
        <v>150</v>
      </c>
      <c r="AB66" s="87">
        <v>0</v>
      </c>
      <c r="AC66" s="87">
        <v>0</v>
      </c>
      <c r="AD66" s="87">
        <v>0</v>
      </c>
      <c r="AE66" s="95" t="s">
        <v>74</v>
      </c>
      <c r="AF66" s="93">
        <f t="shared" si="1"/>
        <v>0</v>
      </c>
      <c r="AG66" s="87">
        <v>0</v>
      </c>
      <c r="AH66" s="87">
        <v>0</v>
      </c>
      <c r="AI66" s="92" t="s">
        <v>74</v>
      </c>
      <c r="AJ66" s="87">
        <v>0</v>
      </c>
      <c r="AK66" s="92" t="s">
        <v>74</v>
      </c>
      <c r="AL66" s="92" t="s">
        <v>74</v>
      </c>
      <c r="AM66" s="93">
        <f t="shared" si="2"/>
        <v>0</v>
      </c>
      <c r="AN66" s="364">
        <f>+K66+AC66-AH66</f>
        <v>17500000</v>
      </c>
      <c r="AO66" s="88" t="s">
        <v>66</v>
      </c>
      <c r="AP66" s="371">
        <v>17500000</v>
      </c>
      <c r="AQ66" s="88" t="s">
        <v>85</v>
      </c>
      <c r="AR66" s="87">
        <v>0</v>
      </c>
      <c r="AS66" s="96" t="s">
        <v>74</v>
      </c>
      <c r="AT66" s="365">
        <f t="shared" si="3"/>
        <v>10500000</v>
      </c>
      <c r="AU66" s="366">
        <v>7000000</v>
      </c>
      <c r="AV66" s="99">
        <f t="shared" si="4"/>
        <v>0.6</v>
      </c>
      <c r="AW66" s="96" t="s">
        <v>74</v>
      </c>
      <c r="AX66" s="88" t="s">
        <v>86</v>
      </c>
      <c r="AY66" s="125" t="s">
        <v>3186</v>
      </c>
      <c r="AZ66" s="85" t="s">
        <v>66</v>
      </c>
      <c r="BA66" s="85" t="s">
        <v>66</v>
      </c>
    </row>
    <row r="67" spans="2:53" s="148" customFormat="1" ht="14.25" customHeight="1" x14ac:dyDescent="0.25">
      <c r="B67" s="85">
        <v>2024</v>
      </c>
      <c r="C67" s="85">
        <v>891780111</v>
      </c>
      <c r="D67" s="86" t="s">
        <v>64</v>
      </c>
      <c r="E67" s="87" t="s">
        <v>3185</v>
      </c>
      <c r="F67" s="125" t="s">
        <v>3184</v>
      </c>
      <c r="G67" s="88">
        <v>0</v>
      </c>
      <c r="H67" s="88" t="s">
        <v>72</v>
      </c>
      <c r="I67" s="85" t="s">
        <v>154</v>
      </c>
      <c r="J67" s="87" t="s">
        <v>3183</v>
      </c>
      <c r="K67" s="245">
        <v>15000000</v>
      </c>
      <c r="L67" s="85" t="s">
        <v>67</v>
      </c>
      <c r="M67" s="368" t="s">
        <v>3182</v>
      </c>
      <c r="N67" s="218">
        <v>1082982365</v>
      </c>
      <c r="O67" s="197">
        <v>184</v>
      </c>
      <c r="P67" s="363">
        <v>45321</v>
      </c>
      <c r="Q67" s="245">
        <v>210000000</v>
      </c>
      <c r="R67" s="363">
        <v>45323</v>
      </c>
      <c r="S67" s="245">
        <v>15000000</v>
      </c>
      <c r="T67" s="88" t="s">
        <v>203</v>
      </c>
      <c r="U67" s="197">
        <v>94449083</v>
      </c>
      <c r="V67" s="218" t="s">
        <v>3181</v>
      </c>
      <c r="W67" s="363">
        <v>45323</v>
      </c>
      <c r="X67" s="363">
        <v>45323</v>
      </c>
      <c r="Y67" s="199" t="s">
        <v>74</v>
      </c>
      <c r="Z67" s="363">
        <v>45473</v>
      </c>
      <c r="AA67" s="93">
        <f t="shared" si="0"/>
        <v>150</v>
      </c>
      <c r="AB67" s="87">
        <v>0</v>
      </c>
      <c r="AC67" s="87">
        <v>0</v>
      </c>
      <c r="AD67" s="87">
        <v>0</v>
      </c>
      <c r="AE67" s="95" t="s">
        <v>74</v>
      </c>
      <c r="AF67" s="93">
        <f t="shared" si="1"/>
        <v>0</v>
      </c>
      <c r="AG67" s="87">
        <v>0</v>
      </c>
      <c r="AH67" s="87">
        <v>0</v>
      </c>
      <c r="AI67" s="92" t="s">
        <v>74</v>
      </c>
      <c r="AJ67" s="87">
        <v>0</v>
      </c>
      <c r="AK67" s="92" t="s">
        <v>74</v>
      </c>
      <c r="AL67" s="92" t="s">
        <v>74</v>
      </c>
      <c r="AM67" s="93">
        <f t="shared" si="2"/>
        <v>0</v>
      </c>
      <c r="AN67" s="364">
        <f>+K67+AC67-AH67</f>
        <v>15000000</v>
      </c>
      <c r="AO67" s="88" t="s">
        <v>66</v>
      </c>
      <c r="AP67" s="371">
        <v>15000000</v>
      </c>
      <c r="AQ67" s="88" t="s">
        <v>85</v>
      </c>
      <c r="AR67" s="87">
        <v>0</v>
      </c>
      <c r="AS67" s="96" t="s">
        <v>74</v>
      </c>
      <c r="AT67" s="365">
        <f t="shared" si="3"/>
        <v>9000000</v>
      </c>
      <c r="AU67" s="366">
        <v>6000000</v>
      </c>
      <c r="AV67" s="99">
        <f t="shared" si="4"/>
        <v>0.6</v>
      </c>
      <c r="AW67" s="96" t="s">
        <v>74</v>
      </c>
      <c r="AX67" s="88" t="s">
        <v>86</v>
      </c>
      <c r="AY67" s="125" t="s">
        <v>3180</v>
      </c>
      <c r="AZ67" s="85" t="s">
        <v>66</v>
      </c>
      <c r="BA67" s="85" t="s">
        <v>66</v>
      </c>
    </row>
    <row r="68" spans="2:53" s="148" customFormat="1" ht="14.25" customHeight="1" x14ac:dyDescent="0.25">
      <c r="B68" s="85">
        <v>2024</v>
      </c>
      <c r="C68" s="85">
        <v>891780111</v>
      </c>
      <c r="D68" s="86" t="s">
        <v>64</v>
      </c>
      <c r="E68" s="87" t="s">
        <v>3179</v>
      </c>
      <c r="F68" s="125" t="s">
        <v>3178</v>
      </c>
      <c r="G68" s="88">
        <v>0</v>
      </c>
      <c r="H68" s="88" t="s">
        <v>72</v>
      </c>
      <c r="I68" s="85" t="s">
        <v>154</v>
      </c>
      <c r="J68" s="87" t="s">
        <v>3177</v>
      </c>
      <c r="K68" s="245">
        <v>17500000</v>
      </c>
      <c r="L68" s="85" t="s">
        <v>67</v>
      </c>
      <c r="M68" s="368" t="s">
        <v>3176</v>
      </c>
      <c r="N68" s="367">
        <v>57466061</v>
      </c>
      <c r="O68" s="197">
        <v>34</v>
      </c>
      <c r="P68" s="363">
        <v>45306</v>
      </c>
      <c r="Q68" s="245">
        <v>305400000</v>
      </c>
      <c r="R68" s="363">
        <v>45323</v>
      </c>
      <c r="S68" s="372">
        <v>17500000</v>
      </c>
      <c r="T68" s="88" t="s">
        <v>203</v>
      </c>
      <c r="U68" s="197">
        <v>1082903415</v>
      </c>
      <c r="V68" s="218" t="s">
        <v>3175</v>
      </c>
      <c r="W68" s="363">
        <v>45323</v>
      </c>
      <c r="X68" s="363">
        <v>45323</v>
      </c>
      <c r="Y68" s="199" t="s">
        <v>74</v>
      </c>
      <c r="Z68" s="363">
        <v>45473</v>
      </c>
      <c r="AA68" s="93">
        <f t="shared" si="0"/>
        <v>150</v>
      </c>
      <c r="AB68" s="87">
        <v>0</v>
      </c>
      <c r="AC68" s="87">
        <v>0</v>
      </c>
      <c r="AD68" s="87">
        <v>0</v>
      </c>
      <c r="AE68" s="95" t="s">
        <v>74</v>
      </c>
      <c r="AF68" s="93">
        <f t="shared" si="1"/>
        <v>0</v>
      </c>
      <c r="AG68" s="87">
        <v>0</v>
      </c>
      <c r="AH68" s="87">
        <v>0</v>
      </c>
      <c r="AI68" s="92" t="s">
        <v>74</v>
      </c>
      <c r="AJ68" s="87">
        <v>0</v>
      </c>
      <c r="AK68" s="92" t="s">
        <v>74</v>
      </c>
      <c r="AL68" s="92" t="s">
        <v>74</v>
      </c>
      <c r="AM68" s="93">
        <f t="shared" si="2"/>
        <v>0</v>
      </c>
      <c r="AN68" s="364">
        <f>+K68+AC68-AH68</f>
        <v>17500000</v>
      </c>
      <c r="AO68" s="88" t="s">
        <v>66</v>
      </c>
      <c r="AP68" s="372">
        <v>17500000</v>
      </c>
      <c r="AQ68" s="88" t="s">
        <v>85</v>
      </c>
      <c r="AR68" s="87">
        <v>0</v>
      </c>
      <c r="AS68" s="96" t="s">
        <v>74</v>
      </c>
      <c r="AT68" s="365">
        <f t="shared" si="3"/>
        <v>10500000</v>
      </c>
      <c r="AU68" s="366">
        <v>7000000</v>
      </c>
      <c r="AV68" s="99">
        <f t="shared" si="4"/>
        <v>0.6</v>
      </c>
      <c r="AW68" s="96" t="s">
        <v>74</v>
      </c>
      <c r="AX68" s="88" t="s">
        <v>86</v>
      </c>
      <c r="AY68" s="125" t="s">
        <v>3174</v>
      </c>
      <c r="AZ68" s="85" t="s">
        <v>66</v>
      </c>
      <c r="BA68" s="85" t="s">
        <v>66</v>
      </c>
    </row>
    <row r="69" spans="2:53" s="148" customFormat="1" ht="14.25" customHeight="1" x14ac:dyDescent="0.25">
      <c r="B69" s="85">
        <v>2024</v>
      </c>
      <c r="C69" s="85">
        <v>891780111</v>
      </c>
      <c r="D69" s="86" t="s">
        <v>64</v>
      </c>
      <c r="E69" s="87" t="s">
        <v>3173</v>
      </c>
      <c r="F69" s="125" t="s">
        <v>3172</v>
      </c>
      <c r="G69" s="88">
        <v>0</v>
      </c>
      <c r="H69" s="88" t="s">
        <v>72</v>
      </c>
      <c r="I69" s="85" t="s">
        <v>154</v>
      </c>
      <c r="J69" s="87" t="s">
        <v>3171</v>
      </c>
      <c r="K69" s="245">
        <v>17500000</v>
      </c>
      <c r="L69" s="85" t="s">
        <v>67</v>
      </c>
      <c r="M69" s="368" t="s">
        <v>3170</v>
      </c>
      <c r="N69" s="218">
        <v>1082989734</v>
      </c>
      <c r="O69" s="197">
        <v>111</v>
      </c>
      <c r="P69" s="363">
        <v>45310</v>
      </c>
      <c r="Q69" s="245">
        <v>376500000</v>
      </c>
      <c r="R69" s="363">
        <v>45323</v>
      </c>
      <c r="S69" s="245">
        <v>17500000</v>
      </c>
      <c r="T69" s="88" t="s">
        <v>203</v>
      </c>
      <c r="U69" s="197">
        <v>63563343</v>
      </c>
      <c r="V69" s="218" t="s">
        <v>3113</v>
      </c>
      <c r="W69" s="363">
        <v>45323</v>
      </c>
      <c r="X69" s="363">
        <v>45323</v>
      </c>
      <c r="Y69" s="199" t="s">
        <v>74</v>
      </c>
      <c r="Z69" s="363">
        <v>45473</v>
      </c>
      <c r="AA69" s="93">
        <f t="shared" si="0"/>
        <v>150</v>
      </c>
      <c r="AB69" s="87">
        <v>0</v>
      </c>
      <c r="AC69" s="87">
        <v>0</v>
      </c>
      <c r="AD69" s="87">
        <v>0</v>
      </c>
      <c r="AE69" s="95" t="s">
        <v>74</v>
      </c>
      <c r="AF69" s="93">
        <f t="shared" si="1"/>
        <v>0</v>
      </c>
      <c r="AG69" s="87">
        <v>0</v>
      </c>
      <c r="AH69" s="87">
        <v>0</v>
      </c>
      <c r="AI69" s="92" t="s">
        <v>74</v>
      </c>
      <c r="AJ69" s="87">
        <v>0</v>
      </c>
      <c r="AK69" s="92" t="s">
        <v>74</v>
      </c>
      <c r="AL69" s="92" t="s">
        <v>74</v>
      </c>
      <c r="AM69" s="93">
        <f t="shared" si="2"/>
        <v>0</v>
      </c>
      <c r="AN69" s="364">
        <f>+K69+AC69-AH69</f>
        <v>17500000</v>
      </c>
      <c r="AO69" s="88" t="s">
        <v>66</v>
      </c>
      <c r="AP69" s="371">
        <v>17500000</v>
      </c>
      <c r="AQ69" s="88" t="s">
        <v>85</v>
      </c>
      <c r="AR69" s="87">
        <v>0</v>
      </c>
      <c r="AS69" s="96" t="s">
        <v>74</v>
      </c>
      <c r="AT69" s="365">
        <f t="shared" si="3"/>
        <v>10300000</v>
      </c>
      <c r="AU69" s="366">
        <v>7200000</v>
      </c>
      <c r="AV69" s="99">
        <f t="shared" si="4"/>
        <v>0.58857142857142852</v>
      </c>
      <c r="AW69" s="96" t="s">
        <v>74</v>
      </c>
      <c r="AX69" s="88" t="s">
        <v>86</v>
      </c>
      <c r="AY69" s="125" t="s">
        <v>3169</v>
      </c>
      <c r="AZ69" s="85" t="s">
        <v>66</v>
      </c>
      <c r="BA69" s="85" t="s">
        <v>66</v>
      </c>
    </row>
    <row r="70" spans="2:53" s="148" customFormat="1" ht="14.25" customHeight="1" x14ac:dyDescent="0.25">
      <c r="B70" s="85">
        <v>2024</v>
      </c>
      <c r="C70" s="85">
        <v>891780111</v>
      </c>
      <c r="D70" s="86" t="s">
        <v>64</v>
      </c>
      <c r="E70" s="87" t="s">
        <v>3168</v>
      </c>
      <c r="F70" s="125" t="s">
        <v>3167</v>
      </c>
      <c r="G70" s="88">
        <v>0</v>
      </c>
      <c r="H70" s="88" t="s">
        <v>72</v>
      </c>
      <c r="I70" s="85" t="s">
        <v>154</v>
      </c>
      <c r="J70" s="87" t="s">
        <v>3038</v>
      </c>
      <c r="K70" s="245">
        <v>17500000</v>
      </c>
      <c r="L70" s="85" t="s">
        <v>67</v>
      </c>
      <c r="M70" s="368" t="s">
        <v>3166</v>
      </c>
      <c r="N70" s="218">
        <v>1053001646</v>
      </c>
      <c r="O70" s="197">
        <v>34</v>
      </c>
      <c r="P70" s="363">
        <v>45306</v>
      </c>
      <c r="Q70" s="245">
        <v>305400000</v>
      </c>
      <c r="R70" s="363">
        <v>45323</v>
      </c>
      <c r="S70" s="245">
        <v>17500000</v>
      </c>
      <c r="T70" s="88" t="s">
        <v>203</v>
      </c>
      <c r="U70" s="197">
        <v>1082903415</v>
      </c>
      <c r="V70" s="218" t="s">
        <v>2691</v>
      </c>
      <c r="W70" s="363">
        <v>45323</v>
      </c>
      <c r="X70" s="363">
        <v>45323</v>
      </c>
      <c r="Y70" s="199" t="s">
        <v>74</v>
      </c>
      <c r="Z70" s="363">
        <v>45473</v>
      </c>
      <c r="AA70" s="93">
        <f t="shared" si="0"/>
        <v>150</v>
      </c>
      <c r="AB70" s="87">
        <v>0</v>
      </c>
      <c r="AC70" s="87">
        <v>0</v>
      </c>
      <c r="AD70" s="87">
        <v>0</v>
      </c>
      <c r="AE70" s="95" t="s">
        <v>74</v>
      </c>
      <c r="AF70" s="93">
        <f t="shared" si="1"/>
        <v>0</v>
      </c>
      <c r="AG70" s="87">
        <v>0</v>
      </c>
      <c r="AH70" s="87">
        <v>0</v>
      </c>
      <c r="AI70" s="92" t="s">
        <v>74</v>
      </c>
      <c r="AJ70" s="87">
        <v>0</v>
      </c>
      <c r="AK70" s="92" t="s">
        <v>74</v>
      </c>
      <c r="AL70" s="92" t="s">
        <v>74</v>
      </c>
      <c r="AM70" s="93">
        <f t="shared" si="2"/>
        <v>0</v>
      </c>
      <c r="AN70" s="364">
        <f>+K70+AC70-AH70</f>
        <v>17500000</v>
      </c>
      <c r="AO70" s="88" t="s">
        <v>66</v>
      </c>
      <c r="AP70" s="371">
        <v>17500000</v>
      </c>
      <c r="AQ70" s="88" t="s">
        <v>85</v>
      </c>
      <c r="AR70" s="87">
        <v>0</v>
      </c>
      <c r="AS70" s="96" t="s">
        <v>74</v>
      </c>
      <c r="AT70" s="365">
        <f t="shared" si="3"/>
        <v>10500000</v>
      </c>
      <c r="AU70" s="366">
        <v>7000000</v>
      </c>
      <c r="AV70" s="99">
        <f t="shared" si="4"/>
        <v>0.6</v>
      </c>
      <c r="AW70" s="96" t="s">
        <v>74</v>
      </c>
      <c r="AX70" s="88" t="s">
        <v>86</v>
      </c>
      <c r="AY70" s="125" t="s">
        <v>3165</v>
      </c>
      <c r="AZ70" s="85" t="s">
        <v>66</v>
      </c>
      <c r="BA70" s="85" t="s">
        <v>66</v>
      </c>
    </row>
    <row r="71" spans="2:53" s="148" customFormat="1" ht="14.25" customHeight="1" x14ac:dyDescent="0.25">
      <c r="B71" s="85">
        <v>2024</v>
      </c>
      <c r="C71" s="85">
        <v>891780111</v>
      </c>
      <c r="D71" s="86" t="s">
        <v>64</v>
      </c>
      <c r="E71" s="87" t="s">
        <v>3164</v>
      </c>
      <c r="F71" s="125" t="s">
        <v>3163</v>
      </c>
      <c r="G71" s="88">
        <v>0</v>
      </c>
      <c r="H71" s="88" t="s">
        <v>72</v>
      </c>
      <c r="I71" s="85" t="s">
        <v>154</v>
      </c>
      <c r="J71" s="87" t="s">
        <v>3162</v>
      </c>
      <c r="K71" s="245">
        <v>17500000</v>
      </c>
      <c r="L71" s="85" t="s">
        <v>67</v>
      </c>
      <c r="M71" s="368" t="s">
        <v>3161</v>
      </c>
      <c r="N71" s="218">
        <v>1082979078</v>
      </c>
      <c r="O71" s="197">
        <v>38</v>
      </c>
      <c r="P71" s="363">
        <v>45306</v>
      </c>
      <c r="Q71" s="245">
        <v>585250000</v>
      </c>
      <c r="R71" s="363">
        <v>45323</v>
      </c>
      <c r="S71" s="245">
        <v>17500000</v>
      </c>
      <c r="T71" s="88" t="s">
        <v>203</v>
      </c>
      <c r="U71" s="197">
        <v>1082884010</v>
      </c>
      <c r="V71" s="218" t="s">
        <v>2498</v>
      </c>
      <c r="W71" s="363">
        <v>45323</v>
      </c>
      <c r="X71" s="363">
        <v>45323</v>
      </c>
      <c r="Y71" s="199" t="s">
        <v>74</v>
      </c>
      <c r="Z71" s="363">
        <v>45473</v>
      </c>
      <c r="AA71" s="93">
        <f t="shared" si="0"/>
        <v>150</v>
      </c>
      <c r="AB71" s="87">
        <v>0</v>
      </c>
      <c r="AC71" s="87">
        <v>0</v>
      </c>
      <c r="AD71" s="87">
        <v>0</v>
      </c>
      <c r="AE71" s="95" t="s">
        <v>74</v>
      </c>
      <c r="AF71" s="93">
        <f t="shared" si="1"/>
        <v>0</v>
      </c>
      <c r="AG71" s="87">
        <v>0</v>
      </c>
      <c r="AH71" s="87">
        <v>0</v>
      </c>
      <c r="AI71" s="92" t="s">
        <v>74</v>
      </c>
      <c r="AJ71" s="87">
        <v>0</v>
      </c>
      <c r="AK71" s="92" t="s">
        <v>74</v>
      </c>
      <c r="AL71" s="92" t="s">
        <v>74</v>
      </c>
      <c r="AM71" s="93">
        <f t="shared" si="2"/>
        <v>0</v>
      </c>
      <c r="AN71" s="364">
        <f>+K71+AC71-AH71</f>
        <v>17500000</v>
      </c>
      <c r="AO71" s="88" t="s">
        <v>66</v>
      </c>
      <c r="AP71" s="371">
        <v>17500000</v>
      </c>
      <c r="AQ71" s="88" t="s">
        <v>85</v>
      </c>
      <c r="AR71" s="87">
        <v>0</v>
      </c>
      <c r="AS71" s="96" t="s">
        <v>74</v>
      </c>
      <c r="AT71" s="365">
        <f t="shared" si="3"/>
        <v>10500000</v>
      </c>
      <c r="AU71" s="366">
        <v>7000000</v>
      </c>
      <c r="AV71" s="99">
        <f t="shared" si="4"/>
        <v>0.6</v>
      </c>
      <c r="AW71" s="96" t="s">
        <v>74</v>
      </c>
      <c r="AX71" s="88" t="s">
        <v>86</v>
      </c>
      <c r="AY71" s="125" t="s">
        <v>3160</v>
      </c>
      <c r="AZ71" s="85" t="s">
        <v>66</v>
      </c>
      <c r="BA71" s="85" t="s">
        <v>66</v>
      </c>
    </row>
    <row r="72" spans="2:53" s="148" customFormat="1" ht="14.25" customHeight="1" x14ac:dyDescent="0.25">
      <c r="B72" s="85">
        <v>2024</v>
      </c>
      <c r="C72" s="85">
        <v>891780111</v>
      </c>
      <c r="D72" s="86" t="s">
        <v>64</v>
      </c>
      <c r="E72" s="87" t="s">
        <v>3159</v>
      </c>
      <c r="F72" s="125" t="s">
        <v>3158</v>
      </c>
      <c r="G72" s="88">
        <v>0</v>
      </c>
      <c r="H72" s="88" t="s">
        <v>72</v>
      </c>
      <c r="I72" s="85" t="s">
        <v>154</v>
      </c>
      <c r="J72" s="87" t="s">
        <v>3157</v>
      </c>
      <c r="K72" s="245">
        <v>16000000</v>
      </c>
      <c r="L72" s="85" t="s">
        <v>67</v>
      </c>
      <c r="M72" s="368" t="s">
        <v>3156</v>
      </c>
      <c r="N72" s="218">
        <v>1082907569</v>
      </c>
      <c r="O72" s="197">
        <v>111</v>
      </c>
      <c r="P72" s="363">
        <v>45310</v>
      </c>
      <c r="Q72" s="245">
        <v>376500000</v>
      </c>
      <c r="R72" s="363">
        <v>45323</v>
      </c>
      <c r="S72" s="245">
        <v>16000000</v>
      </c>
      <c r="T72" s="88" t="s">
        <v>203</v>
      </c>
      <c r="U72" s="197">
        <v>63563343</v>
      </c>
      <c r="V72" s="218" t="s">
        <v>3113</v>
      </c>
      <c r="W72" s="363">
        <v>45323</v>
      </c>
      <c r="X72" s="363">
        <v>45323</v>
      </c>
      <c r="Y72" s="199" t="s">
        <v>74</v>
      </c>
      <c r="Z72" s="363">
        <v>45473</v>
      </c>
      <c r="AA72" s="93">
        <f t="shared" ref="AA72:AA135" si="5">+IF(Y72="1800-01-01",Z72-X72,Z72-Y72)</f>
        <v>150</v>
      </c>
      <c r="AB72" s="87">
        <v>0</v>
      </c>
      <c r="AC72" s="87">
        <v>0</v>
      </c>
      <c r="AD72" s="87">
        <v>0</v>
      </c>
      <c r="AE72" s="95" t="s">
        <v>74</v>
      </c>
      <c r="AF72" s="93">
        <f t="shared" ref="AF72:AF135" si="6">+IF(AE72="1800-01-01",0,AE72-Z72)</f>
        <v>0</v>
      </c>
      <c r="AG72" s="87">
        <v>0</v>
      </c>
      <c r="AH72" s="87">
        <v>0</v>
      </c>
      <c r="AI72" s="92" t="s">
        <v>74</v>
      </c>
      <c r="AJ72" s="87">
        <v>0</v>
      </c>
      <c r="AK72" s="92" t="s">
        <v>74</v>
      </c>
      <c r="AL72" s="92" t="s">
        <v>74</v>
      </c>
      <c r="AM72" s="93">
        <f t="shared" ref="AM72:AM135" si="7">+IF(AK72="1800-01-01",0,AL72-AK72)</f>
        <v>0</v>
      </c>
      <c r="AN72" s="364">
        <f>+K72+AC72-AH72</f>
        <v>16000000</v>
      </c>
      <c r="AO72" s="88" t="s">
        <v>66</v>
      </c>
      <c r="AP72" s="371">
        <v>16000000</v>
      </c>
      <c r="AQ72" s="88" t="s">
        <v>85</v>
      </c>
      <c r="AR72" s="87">
        <v>0</v>
      </c>
      <c r="AS72" s="96" t="s">
        <v>74</v>
      </c>
      <c r="AT72" s="365">
        <f t="shared" ref="AT72:AT135" si="8">+AN72-AU72</f>
        <v>9600000</v>
      </c>
      <c r="AU72" s="366">
        <v>6400000</v>
      </c>
      <c r="AV72" s="99">
        <f t="shared" ref="AV72:AV135" si="9">+IFERROR(AT72/AN72,"_")</f>
        <v>0.6</v>
      </c>
      <c r="AW72" s="96" t="s">
        <v>74</v>
      </c>
      <c r="AX72" s="88" t="s">
        <v>86</v>
      </c>
      <c r="AY72" s="125" t="s">
        <v>3155</v>
      </c>
      <c r="AZ72" s="85" t="s">
        <v>66</v>
      </c>
      <c r="BA72" s="85" t="s">
        <v>66</v>
      </c>
    </row>
    <row r="73" spans="2:53" s="148" customFormat="1" ht="14.25" customHeight="1" x14ac:dyDescent="0.25">
      <c r="B73" s="85">
        <v>2024</v>
      </c>
      <c r="C73" s="85">
        <v>891780111</v>
      </c>
      <c r="D73" s="86" t="s">
        <v>64</v>
      </c>
      <c r="E73" s="87" t="s">
        <v>3154</v>
      </c>
      <c r="F73" s="125" t="s">
        <v>3153</v>
      </c>
      <c r="G73" s="88">
        <v>0</v>
      </c>
      <c r="H73" s="88" t="s">
        <v>72</v>
      </c>
      <c r="I73" s="85" t="s">
        <v>154</v>
      </c>
      <c r="J73" s="137" t="s">
        <v>3152</v>
      </c>
      <c r="K73" s="245">
        <v>17500000</v>
      </c>
      <c r="L73" s="85" t="s">
        <v>67</v>
      </c>
      <c r="M73" s="368" t="s">
        <v>3151</v>
      </c>
      <c r="N73" s="218">
        <v>1083467782</v>
      </c>
      <c r="O73" s="197">
        <v>184</v>
      </c>
      <c r="P73" s="363">
        <v>45321</v>
      </c>
      <c r="Q73" s="245">
        <v>210000000</v>
      </c>
      <c r="R73" s="363">
        <v>45323</v>
      </c>
      <c r="S73" s="245">
        <v>17500000</v>
      </c>
      <c r="T73" s="88" t="s">
        <v>203</v>
      </c>
      <c r="U73" s="197">
        <v>85472020</v>
      </c>
      <c r="V73" s="218" t="s">
        <v>3145</v>
      </c>
      <c r="W73" s="363">
        <v>45323</v>
      </c>
      <c r="X73" s="363">
        <v>45323</v>
      </c>
      <c r="Y73" s="199" t="s">
        <v>74</v>
      </c>
      <c r="Z73" s="363">
        <v>45473</v>
      </c>
      <c r="AA73" s="93">
        <f t="shared" si="5"/>
        <v>150</v>
      </c>
      <c r="AB73" s="87">
        <v>0</v>
      </c>
      <c r="AC73" s="87">
        <v>0</v>
      </c>
      <c r="AD73" s="87">
        <v>0</v>
      </c>
      <c r="AE73" s="95" t="s">
        <v>74</v>
      </c>
      <c r="AF73" s="93">
        <f t="shared" si="6"/>
        <v>0</v>
      </c>
      <c r="AG73" s="87">
        <v>0</v>
      </c>
      <c r="AH73" s="87">
        <v>0</v>
      </c>
      <c r="AI73" s="92" t="s">
        <v>74</v>
      </c>
      <c r="AJ73" s="87">
        <v>0</v>
      </c>
      <c r="AK73" s="92" t="s">
        <v>74</v>
      </c>
      <c r="AL73" s="92" t="s">
        <v>74</v>
      </c>
      <c r="AM73" s="93">
        <f t="shared" si="7"/>
        <v>0</v>
      </c>
      <c r="AN73" s="364">
        <f>+K73+AC73-AH73</f>
        <v>17500000</v>
      </c>
      <c r="AO73" s="88" t="s">
        <v>66</v>
      </c>
      <c r="AP73" s="371">
        <v>17500000</v>
      </c>
      <c r="AQ73" s="88" t="s">
        <v>85</v>
      </c>
      <c r="AR73" s="87">
        <v>0</v>
      </c>
      <c r="AS73" s="96" t="s">
        <v>74</v>
      </c>
      <c r="AT73" s="365">
        <f t="shared" si="8"/>
        <v>10500000</v>
      </c>
      <c r="AU73" s="366">
        <v>7000000</v>
      </c>
      <c r="AV73" s="99">
        <f t="shared" si="9"/>
        <v>0.6</v>
      </c>
      <c r="AW73" s="96" t="s">
        <v>74</v>
      </c>
      <c r="AX73" s="88" t="s">
        <v>86</v>
      </c>
      <c r="AY73" s="125" t="s">
        <v>3150</v>
      </c>
      <c r="AZ73" s="85" t="s">
        <v>66</v>
      </c>
      <c r="BA73" s="85" t="s">
        <v>66</v>
      </c>
    </row>
    <row r="74" spans="2:53" s="148" customFormat="1" ht="14.25" customHeight="1" x14ac:dyDescent="0.25">
      <c r="B74" s="85">
        <v>2024</v>
      </c>
      <c r="C74" s="85">
        <v>891780111</v>
      </c>
      <c r="D74" s="86" t="s">
        <v>64</v>
      </c>
      <c r="E74" s="87" t="s">
        <v>3149</v>
      </c>
      <c r="F74" s="125" t="s">
        <v>3148</v>
      </c>
      <c r="G74" s="88">
        <v>0</v>
      </c>
      <c r="H74" s="88" t="s">
        <v>72</v>
      </c>
      <c r="I74" s="85" t="s">
        <v>154</v>
      </c>
      <c r="J74" s="137" t="s">
        <v>3147</v>
      </c>
      <c r="K74" s="245">
        <v>17500000</v>
      </c>
      <c r="L74" s="85" t="s">
        <v>67</v>
      </c>
      <c r="M74" s="368" t="s">
        <v>3146</v>
      </c>
      <c r="N74" s="218">
        <v>57463378</v>
      </c>
      <c r="O74" s="197">
        <v>184</v>
      </c>
      <c r="P74" s="363">
        <v>45321</v>
      </c>
      <c r="Q74" s="245">
        <v>210000000</v>
      </c>
      <c r="R74" s="363">
        <v>45323</v>
      </c>
      <c r="S74" s="245">
        <v>17500000</v>
      </c>
      <c r="T74" s="88" t="s">
        <v>203</v>
      </c>
      <c r="U74" s="197">
        <v>85472020</v>
      </c>
      <c r="V74" s="218" t="s">
        <v>3145</v>
      </c>
      <c r="W74" s="363">
        <v>45323</v>
      </c>
      <c r="X74" s="363">
        <v>45323</v>
      </c>
      <c r="Y74" s="199" t="s">
        <v>74</v>
      </c>
      <c r="Z74" s="363">
        <v>45473</v>
      </c>
      <c r="AA74" s="93">
        <f t="shared" si="5"/>
        <v>150</v>
      </c>
      <c r="AB74" s="87">
        <v>0</v>
      </c>
      <c r="AC74" s="87">
        <v>0</v>
      </c>
      <c r="AD74" s="87">
        <v>0</v>
      </c>
      <c r="AE74" s="95" t="s">
        <v>74</v>
      </c>
      <c r="AF74" s="93">
        <f t="shared" si="6"/>
        <v>0</v>
      </c>
      <c r="AG74" s="87">
        <v>0</v>
      </c>
      <c r="AH74" s="87">
        <v>0</v>
      </c>
      <c r="AI74" s="92" t="s">
        <v>74</v>
      </c>
      <c r="AJ74" s="87">
        <v>0</v>
      </c>
      <c r="AK74" s="92" t="s">
        <v>74</v>
      </c>
      <c r="AL74" s="92" t="s">
        <v>74</v>
      </c>
      <c r="AM74" s="93">
        <f t="shared" si="7"/>
        <v>0</v>
      </c>
      <c r="AN74" s="364">
        <f>+K74+AC74-AH74</f>
        <v>17500000</v>
      </c>
      <c r="AO74" s="88" t="s">
        <v>66</v>
      </c>
      <c r="AP74" s="371">
        <v>17500000</v>
      </c>
      <c r="AQ74" s="88" t="s">
        <v>85</v>
      </c>
      <c r="AR74" s="87">
        <v>0</v>
      </c>
      <c r="AS74" s="96" t="s">
        <v>74</v>
      </c>
      <c r="AT74" s="365">
        <f t="shared" si="8"/>
        <v>10500000</v>
      </c>
      <c r="AU74" s="366">
        <v>7000000</v>
      </c>
      <c r="AV74" s="99">
        <f t="shared" si="9"/>
        <v>0.6</v>
      </c>
      <c r="AW74" s="96" t="s">
        <v>74</v>
      </c>
      <c r="AX74" s="88" t="s">
        <v>86</v>
      </c>
      <c r="AY74" s="125" t="s">
        <v>3144</v>
      </c>
      <c r="AZ74" s="85" t="s">
        <v>66</v>
      </c>
      <c r="BA74" s="85" t="s">
        <v>66</v>
      </c>
    </row>
    <row r="75" spans="2:53" s="148" customFormat="1" ht="14.25" customHeight="1" x14ac:dyDescent="0.25">
      <c r="B75" s="85">
        <v>2024</v>
      </c>
      <c r="C75" s="85">
        <v>891780111</v>
      </c>
      <c r="D75" s="86" t="s">
        <v>64</v>
      </c>
      <c r="E75" s="87" t="s">
        <v>3143</v>
      </c>
      <c r="F75" s="125" t="s">
        <v>3142</v>
      </c>
      <c r="G75" s="88">
        <v>0</v>
      </c>
      <c r="H75" s="88" t="s">
        <v>72</v>
      </c>
      <c r="I75" s="85" t="s">
        <v>154</v>
      </c>
      <c r="J75" s="87" t="s">
        <v>3141</v>
      </c>
      <c r="K75" s="245">
        <v>17500000</v>
      </c>
      <c r="L75" s="85" t="s">
        <v>67</v>
      </c>
      <c r="M75" s="368" t="s">
        <v>3140</v>
      </c>
      <c r="N75" s="218">
        <v>1082958955</v>
      </c>
      <c r="O75" s="197">
        <v>111</v>
      </c>
      <c r="P75" s="363">
        <v>45310</v>
      </c>
      <c r="Q75" s="245">
        <v>376500000</v>
      </c>
      <c r="R75" s="363">
        <v>45323</v>
      </c>
      <c r="S75" s="245">
        <v>17500000</v>
      </c>
      <c r="T75" s="88" t="s">
        <v>203</v>
      </c>
      <c r="U75" s="197">
        <v>63563343</v>
      </c>
      <c r="V75" s="218" t="s">
        <v>3113</v>
      </c>
      <c r="W75" s="363">
        <v>45323</v>
      </c>
      <c r="X75" s="363">
        <v>45323</v>
      </c>
      <c r="Y75" s="199" t="s">
        <v>74</v>
      </c>
      <c r="Z75" s="363">
        <v>45473</v>
      </c>
      <c r="AA75" s="93">
        <f t="shared" si="5"/>
        <v>150</v>
      </c>
      <c r="AB75" s="87">
        <v>0</v>
      </c>
      <c r="AC75" s="87">
        <v>0</v>
      </c>
      <c r="AD75" s="87">
        <v>0</v>
      </c>
      <c r="AE75" s="95" t="s">
        <v>74</v>
      </c>
      <c r="AF75" s="93">
        <f t="shared" si="6"/>
        <v>0</v>
      </c>
      <c r="AG75" s="87">
        <v>0</v>
      </c>
      <c r="AH75" s="87">
        <v>0</v>
      </c>
      <c r="AI75" s="92" t="s">
        <v>74</v>
      </c>
      <c r="AJ75" s="87">
        <v>0</v>
      </c>
      <c r="AK75" s="92" t="s">
        <v>74</v>
      </c>
      <c r="AL75" s="92" t="s">
        <v>74</v>
      </c>
      <c r="AM75" s="93">
        <f t="shared" si="7"/>
        <v>0</v>
      </c>
      <c r="AN75" s="364">
        <f>+K75+AC75-AH75</f>
        <v>17500000</v>
      </c>
      <c r="AO75" s="88" t="s">
        <v>66</v>
      </c>
      <c r="AP75" s="371">
        <v>17500000</v>
      </c>
      <c r="AQ75" s="88" t="s">
        <v>85</v>
      </c>
      <c r="AR75" s="87">
        <v>0</v>
      </c>
      <c r="AS75" s="96" t="s">
        <v>74</v>
      </c>
      <c r="AT75" s="365">
        <f t="shared" si="8"/>
        <v>10300000</v>
      </c>
      <c r="AU75" s="366">
        <v>7200000</v>
      </c>
      <c r="AV75" s="99">
        <f t="shared" si="9"/>
        <v>0.58857142857142852</v>
      </c>
      <c r="AW75" s="96" t="s">
        <v>74</v>
      </c>
      <c r="AX75" s="88" t="s">
        <v>86</v>
      </c>
      <c r="AY75" s="125" t="s">
        <v>3139</v>
      </c>
      <c r="AZ75" s="85" t="s">
        <v>66</v>
      </c>
      <c r="BA75" s="85" t="s">
        <v>66</v>
      </c>
    </row>
    <row r="76" spans="2:53" s="148" customFormat="1" ht="14.25" customHeight="1" x14ac:dyDescent="0.25">
      <c r="B76" s="85">
        <v>2024</v>
      </c>
      <c r="C76" s="85">
        <v>891780111</v>
      </c>
      <c r="D76" s="86" t="s">
        <v>64</v>
      </c>
      <c r="E76" s="87" t="s">
        <v>3138</v>
      </c>
      <c r="F76" s="125" t="s">
        <v>3137</v>
      </c>
      <c r="G76" s="88">
        <v>0</v>
      </c>
      <c r="H76" s="88" t="s">
        <v>72</v>
      </c>
      <c r="I76" s="85" t="s">
        <v>154</v>
      </c>
      <c r="J76" s="87" t="s">
        <v>3136</v>
      </c>
      <c r="K76" s="245">
        <v>31500000</v>
      </c>
      <c r="L76" s="85" t="s">
        <v>67</v>
      </c>
      <c r="M76" s="368" t="s">
        <v>3135</v>
      </c>
      <c r="N76" s="218">
        <v>1082944860</v>
      </c>
      <c r="O76" s="197">
        <v>235</v>
      </c>
      <c r="P76" s="363">
        <v>45323</v>
      </c>
      <c r="Q76" s="245">
        <v>674900000</v>
      </c>
      <c r="R76" s="363">
        <v>45324</v>
      </c>
      <c r="S76" s="245">
        <v>31500000</v>
      </c>
      <c r="T76" s="88" t="s">
        <v>203</v>
      </c>
      <c r="U76" s="197">
        <v>52705148</v>
      </c>
      <c r="V76" s="218" t="s">
        <v>2653</v>
      </c>
      <c r="W76" s="363">
        <v>45324</v>
      </c>
      <c r="X76" s="363">
        <v>45324</v>
      </c>
      <c r="Y76" s="199" t="s">
        <v>74</v>
      </c>
      <c r="Z76" s="363">
        <v>45595</v>
      </c>
      <c r="AA76" s="93">
        <f t="shared" si="5"/>
        <v>271</v>
      </c>
      <c r="AB76" s="87">
        <v>0</v>
      </c>
      <c r="AC76" s="87">
        <v>0</v>
      </c>
      <c r="AD76" s="87">
        <v>0</v>
      </c>
      <c r="AE76" s="95" t="s">
        <v>74</v>
      </c>
      <c r="AF76" s="93">
        <f t="shared" si="6"/>
        <v>0</v>
      </c>
      <c r="AG76" s="87">
        <v>0</v>
      </c>
      <c r="AH76" s="87">
        <v>0</v>
      </c>
      <c r="AI76" s="92" t="s">
        <v>74</v>
      </c>
      <c r="AJ76" s="87">
        <v>0</v>
      </c>
      <c r="AK76" s="92" t="s">
        <v>74</v>
      </c>
      <c r="AL76" s="92" t="s">
        <v>74</v>
      </c>
      <c r="AM76" s="93">
        <f t="shared" si="7"/>
        <v>0</v>
      </c>
      <c r="AN76" s="364">
        <f>+K76+AC76-AH76</f>
        <v>31500000</v>
      </c>
      <c r="AO76" s="88" t="s">
        <v>85</v>
      </c>
      <c r="AP76" s="245">
        <v>0</v>
      </c>
      <c r="AQ76" s="88" t="s">
        <v>85</v>
      </c>
      <c r="AR76" s="87">
        <v>0</v>
      </c>
      <c r="AS76" s="96" t="s">
        <v>74</v>
      </c>
      <c r="AT76" s="365">
        <f t="shared" si="8"/>
        <v>7000000</v>
      </c>
      <c r="AU76" s="366">
        <v>24500000</v>
      </c>
      <c r="AV76" s="99">
        <f t="shared" si="9"/>
        <v>0.22222222222222221</v>
      </c>
      <c r="AW76" s="96" t="s">
        <v>74</v>
      </c>
      <c r="AX76" s="88" t="s">
        <v>86</v>
      </c>
      <c r="AY76" s="125" t="s">
        <v>3134</v>
      </c>
      <c r="AZ76" s="85" t="s">
        <v>66</v>
      </c>
      <c r="BA76" s="85" t="s">
        <v>66</v>
      </c>
    </row>
    <row r="77" spans="2:53" s="148" customFormat="1" ht="14.25" customHeight="1" x14ac:dyDescent="0.25">
      <c r="B77" s="85">
        <v>2024</v>
      </c>
      <c r="C77" s="85">
        <v>891780111</v>
      </c>
      <c r="D77" s="86" t="s">
        <v>64</v>
      </c>
      <c r="E77" s="87" t="s">
        <v>3133</v>
      </c>
      <c r="F77" s="125" t="s">
        <v>3132</v>
      </c>
      <c r="G77" s="88">
        <v>0</v>
      </c>
      <c r="H77" s="88" t="s">
        <v>72</v>
      </c>
      <c r="I77" s="85" t="s">
        <v>154</v>
      </c>
      <c r="J77" s="87" t="s">
        <v>3131</v>
      </c>
      <c r="K77" s="245">
        <v>14800000</v>
      </c>
      <c r="L77" s="85" t="s">
        <v>67</v>
      </c>
      <c r="M77" s="368" t="s">
        <v>3130</v>
      </c>
      <c r="N77" s="218">
        <v>1104429269</v>
      </c>
      <c r="O77" s="197">
        <v>37</v>
      </c>
      <c r="P77" s="363">
        <v>45306</v>
      </c>
      <c r="Q77" s="245">
        <v>132500000</v>
      </c>
      <c r="R77" s="363">
        <v>45324</v>
      </c>
      <c r="S77" s="245">
        <v>14800000</v>
      </c>
      <c r="T77" s="88" t="s">
        <v>203</v>
      </c>
      <c r="U77" s="197">
        <v>52389076</v>
      </c>
      <c r="V77" s="218" t="s">
        <v>3129</v>
      </c>
      <c r="W77" s="363">
        <v>45324</v>
      </c>
      <c r="X77" s="363">
        <v>45324</v>
      </c>
      <c r="Y77" s="199" t="s">
        <v>74</v>
      </c>
      <c r="Z77" s="363">
        <v>45443</v>
      </c>
      <c r="AA77" s="93">
        <f t="shared" si="5"/>
        <v>119</v>
      </c>
      <c r="AB77" s="87">
        <v>0</v>
      </c>
      <c r="AC77" s="87">
        <v>0</v>
      </c>
      <c r="AD77" s="87">
        <v>0</v>
      </c>
      <c r="AE77" s="95" t="s">
        <v>74</v>
      </c>
      <c r="AF77" s="93">
        <f t="shared" si="6"/>
        <v>0</v>
      </c>
      <c r="AG77" s="87">
        <v>0</v>
      </c>
      <c r="AH77" s="87">
        <v>0</v>
      </c>
      <c r="AI77" s="92" t="s">
        <v>74</v>
      </c>
      <c r="AJ77" s="87">
        <v>0</v>
      </c>
      <c r="AK77" s="92" t="s">
        <v>74</v>
      </c>
      <c r="AL77" s="92" t="s">
        <v>74</v>
      </c>
      <c r="AM77" s="93">
        <f t="shared" si="7"/>
        <v>0</v>
      </c>
      <c r="AN77" s="364">
        <f>+K77+AC77-AH77</f>
        <v>14800000</v>
      </c>
      <c r="AO77" s="88" t="s">
        <v>66</v>
      </c>
      <c r="AP77" s="245">
        <v>14800000</v>
      </c>
      <c r="AQ77" s="88" t="s">
        <v>85</v>
      </c>
      <c r="AR77" s="87">
        <v>0</v>
      </c>
      <c r="AS77" s="96" t="s">
        <v>74</v>
      </c>
      <c r="AT77" s="365">
        <f t="shared" si="8"/>
        <v>11100000</v>
      </c>
      <c r="AU77" s="366">
        <v>3700000</v>
      </c>
      <c r="AV77" s="99">
        <f t="shared" si="9"/>
        <v>0.75</v>
      </c>
      <c r="AW77" s="96" t="s">
        <v>74</v>
      </c>
      <c r="AX77" s="88" t="s">
        <v>86</v>
      </c>
      <c r="AY77" s="125" t="s">
        <v>3128</v>
      </c>
      <c r="AZ77" s="85" t="s">
        <v>66</v>
      </c>
      <c r="BA77" s="85" t="s">
        <v>66</v>
      </c>
    </row>
    <row r="78" spans="2:53" s="148" customFormat="1" ht="14.25" customHeight="1" x14ac:dyDescent="0.25">
      <c r="B78" s="85">
        <v>2024</v>
      </c>
      <c r="C78" s="85">
        <v>891780111</v>
      </c>
      <c r="D78" s="86" t="s">
        <v>64</v>
      </c>
      <c r="E78" s="87" t="s">
        <v>3127</v>
      </c>
      <c r="F78" s="125" t="s">
        <v>3126</v>
      </c>
      <c r="G78" s="88">
        <v>0</v>
      </c>
      <c r="H78" s="88" t="s">
        <v>72</v>
      </c>
      <c r="I78" s="85" t="s">
        <v>154</v>
      </c>
      <c r="J78" s="87" t="s">
        <v>3125</v>
      </c>
      <c r="K78" s="245">
        <v>7845200</v>
      </c>
      <c r="L78" s="85" t="s">
        <v>67</v>
      </c>
      <c r="M78" s="368" t="s">
        <v>3124</v>
      </c>
      <c r="N78" s="218">
        <v>1083012321</v>
      </c>
      <c r="O78" s="197">
        <v>235</v>
      </c>
      <c r="P78" s="363">
        <v>45323</v>
      </c>
      <c r="Q78" s="245">
        <v>674900000</v>
      </c>
      <c r="R78" s="363">
        <v>45324</v>
      </c>
      <c r="S78" s="245">
        <v>7845200</v>
      </c>
      <c r="T78" s="88" t="s">
        <v>203</v>
      </c>
      <c r="U78" s="197">
        <v>52705148</v>
      </c>
      <c r="V78" s="218" t="s">
        <v>2653</v>
      </c>
      <c r="W78" s="363">
        <v>45324</v>
      </c>
      <c r="X78" s="363">
        <v>45324</v>
      </c>
      <c r="Y78" s="199" t="s">
        <v>74</v>
      </c>
      <c r="Z78" s="363">
        <v>45381</v>
      </c>
      <c r="AA78" s="93">
        <f t="shared" si="5"/>
        <v>57</v>
      </c>
      <c r="AB78" s="87">
        <v>0</v>
      </c>
      <c r="AC78" s="87">
        <v>0</v>
      </c>
      <c r="AD78" s="87">
        <v>0</v>
      </c>
      <c r="AE78" s="95" t="s">
        <v>74</v>
      </c>
      <c r="AF78" s="93">
        <f t="shared" si="6"/>
        <v>0</v>
      </c>
      <c r="AG78" s="87">
        <v>0</v>
      </c>
      <c r="AH78" s="87">
        <v>0</v>
      </c>
      <c r="AI78" s="92" t="s">
        <v>74</v>
      </c>
      <c r="AJ78" s="87">
        <v>0</v>
      </c>
      <c r="AK78" s="92" t="s">
        <v>74</v>
      </c>
      <c r="AL78" s="92" t="s">
        <v>74</v>
      </c>
      <c r="AM78" s="93">
        <f t="shared" si="7"/>
        <v>0</v>
      </c>
      <c r="AN78" s="364">
        <f>+K78+AC78-AH78</f>
        <v>7845200</v>
      </c>
      <c r="AO78" s="88" t="s">
        <v>85</v>
      </c>
      <c r="AP78" s="245">
        <v>0</v>
      </c>
      <c r="AQ78" s="88" t="s">
        <v>85</v>
      </c>
      <c r="AR78" s="87">
        <v>0</v>
      </c>
      <c r="AS78" s="96" t="s">
        <v>74</v>
      </c>
      <c r="AT78" s="365">
        <f t="shared" si="8"/>
        <v>7845200</v>
      </c>
      <c r="AU78" s="366">
        <v>0</v>
      </c>
      <c r="AV78" s="99">
        <f t="shared" si="9"/>
        <v>1</v>
      </c>
      <c r="AW78" s="96" t="s">
        <v>74</v>
      </c>
      <c r="AX78" s="88" t="s">
        <v>156</v>
      </c>
      <c r="AY78" s="125" t="s">
        <v>3123</v>
      </c>
      <c r="AZ78" s="85" t="s">
        <v>66</v>
      </c>
      <c r="BA78" s="85" t="s">
        <v>66</v>
      </c>
    </row>
    <row r="79" spans="2:53" s="148" customFormat="1" ht="14.25" customHeight="1" x14ac:dyDescent="0.25">
      <c r="B79" s="85">
        <v>2024</v>
      </c>
      <c r="C79" s="85">
        <v>891780111</v>
      </c>
      <c r="D79" s="86" t="s">
        <v>64</v>
      </c>
      <c r="E79" s="87" t="s">
        <v>3122</v>
      </c>
      <c r="F79" s="125" t="s">
        <v>3121</v>
      </c>
      <c r="G79" s="88">
        <v>0</v>
      </c>
      <c r="H79" s="88" t="s">
        <v>72</v>
      </c>
      <c r="I79" s="85" t="s">
        <v>154</v>
      </c>
      <c r="J79" s="87" t="s">
        <v>3120</v>
      </c>
      <c r="K79" s="245">
        <v>14400000</v>
      </c>
      <c r="L79" s="85" t="s">
        <v>67</v>
      </c>
      <c r="M79" s="368" t="s">
        <v>3119</v>
      </c>
      <c r="N79" s="218">
        <v>1082839048</v>
      </c>
      <c r="O79" s="197">
        <v>39</v>
      </c>
      <c r="P79" s="363">
        <v>45306</v>
      </c>
      <c r="Q79" s="245">
        <v>524300000</v>
      </c>
      <c r="R79" s="363">
        <v>45324</v>
      </c>
      <c r="S79" s="245">
        <v>14400000</v>
      </c>
      <c r="T79" s="88" t="s">
        <v>203</v>
      </c>
      <c r="U79" s="197">
        <v>39049658</v>
      </c>
      <c r="V79" s="218" t="s">
        <v>2998</v>
      </c>
      <c r="W79" s="363">
        <v>45324</v>
      </c>
      <c r="X79" s="363">
        <v>45324</v>
      </c>
      <c r="Y79" s="199" t="s">
        <v>74</v>
      </c>
      <c r="Z79" s="363">
        <v>45412</v>
      </c>
      <c r="AA79" s="93">
        <f t="shared" si="5"/>
        <v>88</v>
      </c>
      <c r="AB79" s="87">
        <v>0</v>
      </c>
      <c r="AC79" s="87">
        <v>0</v>
      </c>
      <c r="AD79" s="87">
        <v>0</v>
      </c>
      <c r="AE79" s="95" t="s">
        <v>74</v>
      </c>
      <c r="AF79" s="93">
        <f t="shared" si="6"/>
        <v>0</v>
      </c>
      <c r="AG79" s="87">
        <v>0</v>
      </c>
      <c r="AH79" s="87">
        <v>0</v>
      </c>
      <c r="AI79" s="92" t="s">
        <v>74</v>
      </c>
      <c r="AJ79" s="87">
        <v>0</v>
      </c>
      <c r="AK79" s="92" t="s">
        <v>74</v>
      </c>
      <c r="AL79" s="92" t="s">
        <v>74</v>
      </c>
      <c r="AM79" s="93">
        <f t="shared" si="7"/>
        <v>0</v>
      </c>
      <c r="AN79" s="364">
        <f>+K79+AC79-AH79</f>
        <v>14400000</v>
      </c>
      <c r="AO79" s="88" t="s">
        <v>66</v>
      </c>
      <c r="AP79" s="245">
        <v>14400000</v>
      </c>
      <c r="AQ79" s="88" t="s">
        <v>85</v>
      </c>
      <c r="AR79" s="87">
        <v>0</v>
      </c>
      <c r="AS79" s="96" t="s">
        <v>74</v>
      </c>
      <c r="AT79" s="365">
        <f t="shared" si="8"/>
        <v>9600000</v>
      </c>
      <c r="AU79" s="366">
        <v>4800000</v>
      </c>
      <c r="AV79" s="99">
        <f t="shared" si="9"/>
        <v>0.66666666666666663</v>
      </c>
      <c r="AW79" s="96" t="s">
        <v>74</v>
      </c>
      <c r="AX79" s="88" t="s">
        <v>86</v>
      </c>
      <c r="AY79" s="125" t="s">
        <v>3118</v>
      </c>
      <c r="AZ79" s="85" t="s">
        <v>66</v>
      </c>
      <c r="BA79" s="85" t="s">
        <v>66</v>
      </c>
    </row>
    <row r="80" spans="2:53" s="148" customFormat="1" ht="14.25" customHeight="1" x14ac:dyDescent="0.25">
      <c r="B80" s="85">
        <v>2024</v>
      </c>
      <c r="C80" s="85">
        <v>891780111</v>
      </c>
      <c r="D80" s="86" t="s">
        <v>64</v>
      </c>
      <c r="E80" s="87" t="s">
        <v>3117</v>
      </c>
      <c r="F80" s="125" t="s">
        <v>3116</v>
      </c>
      <c r="G80" s="88">
        <v>0</v>
      </c>
      <c r="H80" s="88" t="s">
        <v>72</v>
      </c>
      <c r="I80" s="85" t="s">
        <v>154</v>
      </c>
      <c r="J80" s="87" t="s">
        <v>3115</v>
      </c>
      <c r="K80" s="245">
        <v>6000000</v>
      </c>
      <c r="L80" s="85" t="s">
        <v>67</v>
      </c>
      <c r="M80" s="368" t="s">
        <v>3114</v>
      </c>
      <c r="N80" s="218">
        <v>1082935318</v>
      </c>
      <c r="O80" s="197">
        <v>120</v>
      </c>
      <c r="P80" s="363">
        <v>45313</v>
      </c>
      <c r="Q80" s="245">
        <v>28250000</v>
      </c>
      <c r="R80" s="363">
        <v>45324</v>
      </c>
      <c r="S80" s="245">
        <v>6000000</v>
      </c>
      <c r="T80" s="88" t="s">
        <v>203</v>
      </c>
      <c r="U80" s="197">
        <v>63563343</v>
      </c>
      <c r="V80" s="218" t="s">
        <v>3113</v>
      </c>
      <c r="W80" s="363">
        <v>45324</v>
      </c>
      <c r="X80" s="363">
        <v>45324</v>
      </c>
      <c r="Y80" s="199" t="s">
        <v>74</v>
      </c>
      <c r="Z80" s="363">
        <v>45351</v>
      </c>
      <c r="AA80" s="93">
        <f t="shared" si="5"/>
        <v>27</v>
      </c>
      <c r="AB80" s="87">
        <v>0</v>
      </c>
      <c r="AC80" s="87">
        <v>0</v>
      </c>
      <c r="AD80" s="87">
        <v>0</v>
      </c>
      <c r="AE80" s="95" t="s">
        <v>74</v>
      </c>
      <c r="AF80" s="93">
        <f t="shared" si="6"/>
        <v>0</v>
      </c>
      <c r="AG80" s="87">
        <v>0</v>
      </c>
      <c r="AH80" s="87">
        <v>0</v>
      </c>
      <c r="AI80" s="92" t="s">
        <v>74</v>
      </c>
      <c r="AJ80" s="87">
        <v>0</v>
      </c>
      <c r="AK80" s="92" t="s">
        <v>74</v>
      </c>
      <c r="AL80" s="92" t="s">
        <v>74</v>
      </c>
      <c r="AM80" s="93">
        <f t="shared" si="7"/>
        <v>0</v>
      </c>
      <c r="AN80" s="364">
        <f>+K80+AC80-AH80</f>
        <v>6000000</v>
      </c>
      <c r="AO80" s="88" t="s">
        <v>85</v>
      </c>
      <c r="AP80" s="245">
        <v>0</v>
      </c>
      <c r="AQ80" s="88" t="s">
        <v>85</v>
      </c>
      <c r="AR80" s="87">
        <v>0</v>
      </c>
      <c r="AS80" s="96" t="s">
        <v>74</v>
      </c>
      <c r="AT80" s="365">
        <f t="shared" si="8"/>
        <v>0</v>
      </c>
      <c r="AU80" s="366">
        <v>6000000</v>
      </c>
      <c r="AV80" s="99">
        <f t="shared" si="9"/>
        <v>0</v>
      </c>
      <c r="AW80" s="96" t="s">
        <v>74</v>
      </c>
      <c r="AX80" s="88" t="s">
        <v>86</v>
      </c>
      <c r="AY80" s="125" t="s">
        <v>3112</v>
      </c>
      <c r="AZ80" s="85" t="s">
        <v>66</v>
      </c>
      <c r="BA80" s="85" t="s">
        <v>66</v>
      </c>
    </row>
    <row r="81" spans="2:53" s="148" customFormat="1" ht="14.25" customHeight="1" x14ac:dyDescent="0.25">
      <c r="B81" s="85">
        <v>2024</v>
      </c>
      <c r="C81" s="85">
        <v>891780111</v>
      </c>
      <c r="D81" s="86" t="s">
        <v>64</v>
      </c>
      <c r="E81" s="87" t="s">
        <v>3111</v>
      </c>
      <c r="F81" s="125" t="s">
        <v>3110</v>
      </c>
      <c r="G81" s="88">
        <v>0</v>
      </c>
      <c r="H81" s="88" t="s">
        <v>72</v>
      </c>
      <c r="I81" s="85" t="s">
        <v>154</v>
      </c>
      <c r="J81" s="87" t="s">
        <v>3109</v>
      </c>
      <c r="K81" s="245">
        <v>17500000</v>
      </c>
      <c r="L81" s="85" t="s">
        <v>67</v>
      </c>
      <c r="M81" s="368" t="s">
        <v>3108</v>
      </c>
      <c r="N81" s="218">
        <v>1140863901</v>
      </c>
      <c r="O81" s="197">
        <v>36</v>
      </c>
      <c r="P81" s="363">
        <v>45306</v>
      </c>
      <c r="Q81" s="245">
        <v>734700000</v>
      </c>
      <c r="R81" s="363">
        <v>45324</v>
      </c>
      <c r="S81" s="245">
        <v>17500000</v>
      </c>
      <c r="T81" s="88" t="s">
        <v>203</v>
      </c>
      <c r="U81" s="197">
        <v>85155551</v>
      </c>
      <c r="V81" s="218" t="s">
        <v>2403</v>
      </c>
      <c r="W81" s="363">
        <v>45324</v>
      </c>
      <c r="X81" s="363">
        <v>45324</v>
      </c>
      <c r="Y81" s="199" t="s">
        <v>74</v>
      </c>
      <c r="Z81" s="363">
        <v>45473</v>
      </c>
      <c r="AA81" s="93">
        <f t="shared" si="5"/>
        <v>149</v>
      </c>
      <c r="AB81" s="87">
        <v>0</v>
      </c>
      <c r="AC81" s="87">
        <v>0</v>
      </c>
      <c r="AD81" s="87">
        <v>0</v>
      </c>
      <c r="AE81" s="95" t="s">
        <v>74</v>
      </c>
      <c r="AF81" s="93">
        <f t="shared" si="6"/>
        <v>0</v>
      </c>
      <c r="AG81" s="87">
        <v>0</v>
      </c>
      <c r="AH81" s="87">
        <v>0</v>
      </c>
      <c r="AI81" s="92" t="s">
        <v>74</v>
      </c>
      <c r="AJ81" s="87">
        <v>0</v>
      </c>
      <c r="AK81" s="92" t="s">
        <v>74</v>
      </c>
      <c r="AL81" s="92" t="s">
        <v>74</v>
      </c>
      <c r="AM81" s="93">
        <f t="shared" si="7"/>
        <v>0</v>
      </c>
      <c r="AN81" s="364">
        <f>+K81+AC81-AH81</f>
        <v>17500000</v>
      </c>
      <c r="AO81" s="88" t="s">
        <v>66</v>
      </c>
      <c r="AP81" s="245">
        <v>17500000</v>
      </c>
      <c r="AQ81" s="88" t="s">
        <v>85</v>
      </c>
      <c r="AR81" s="87">
        <v>0</v>
      </c>
      <c r="AS81" s="96" t="s">
        <v>74</v>
      </c>
      <c r="AT81" s="365">
        <f t="shared" si="8"/>
        <v>10500000</v>
      </c>
      <c r="AU81" s="366">
        <v>7000000</v>
      </c>
      <c r="AV81" s="99">
        <f t="shared" si="9"/>
        <v>0.6</v>
      </c>
      <c r="AW81" s="96" t="s">
        <v>74</v>
      </c>
      <c r="AX81" s="88" t="s">
        <v>86</v>
      </c>
      <c r="AY81" s="125" t="s">
        <v>3107</v>
      </c>
      <c r="AZ81" s="85" t="s">
        <v>66</v>
      </c>
      <c r="BA81" s="85" t="s">
        <v>66</v>
      </c>
    </row>
    <row r="82" spans="2:53" s="148" customFormat="1" ht="14.25" customHeight="1" x14ac:dyDescent="0.25">
      <c r="B82" s="85">
        <v>2024</v>
      </c>
      <c r="C82" s="85">
        <v>891780111</v>
      </c>
      <c r="D82" s="86" t="s">
        <v>64</v>
      </c>
      <c r="E82" s="87" t="s">
        <v>3106</v>
      </c>
      <c r="F82" s="125" t="s">
        <v>3105</v>
      </c>
      <c r="G82" s="88">
        <v>0</v>
      </c>
      <c r="H82" s="88" t="s">
        <v>72</v>
      </c>
      <c r="I82" s="85" t="s">
        <v>154</v>
      </c>
      <c r="J82" s="87" t="s">
        <v>3104</v>
      </c>
      <c r="K82" s="245">
        <v>33943500</v>
      </c>
      <c r="L82" s="85" t="s">
        <v>67</v>
      </c>
      <c r="M82" s="368" t="s">
        <v>3103</v>
      </c>
      <c r="N82" s="218">
        <v>1082999568</v>
      </c>
      <c r="O82" s="197">
        <v>235</v>
      </c>
      <c r="P82" s="363">
        <v>45323</v>
      </c>
      <c r="Q82" s="245">
        <v>674900000</v>
      </c>
      <c r="R82" s="363">
        <v>45324</v>
      </c>
      <c r="S82" s="245">
        <v>33943500</v>
      </c>
      <c r="T82" s="88" t="s">
        <v>203</v>
      </c>
      <c r="U82" s="197">
        <v>52705148</v>
      </c>
      <c r="V82" s="218" t="s">
        <v>3097</v>
      </c>
      <c r="W82" s="363">
        <v>45324</v>
      </c>
      <c r="X82" s="363">
        <v>45324</v>
      </c>
      <c r="Y82" s="199" t="s">
        <v>74</v>
      </c>
      <c r="Z82" s="363">
        <v>45595</v>
      </c>
      <c r="AA82" s="93">
        <f t="shared" si="5"/>
        <v>271</v>
      </c>
      <c r="AB82" s="87">
        <v>0</v>
      </c>
      <c r="AC82" s="87">
        <v>0</v>
      </c>
      <c r="AD82" s="87">
        <v>0</v>
      </c>
      <c r="AE82" s="95" t="s">
        <v>74</v>
      </c>
      <c r="AF82" s="93">
        <f t="shared" si="6"/>
        <v>0</v>
      </c>
      <c r="AG82" s="87">
        <v>0</v>
      </c>
      <c r="AH82" s="87">
        <v>0</v>
      </c>
      <c r="AI82" s="92" t="s">
        <v>74</v>
      </c>
      <c r="AJ82" s="87">
        <v>0</v>
      </c>
      <c r="AK82" s="92" t="s">
        <v>74</v>
      </c>
      <c r="AL82" s="92" t="s">
        <v>74</v>
      </c>
      <c r="AM82" s="93">
        <f t="shared" si="7"/>
        <v>0</v>
      </c>
      <c r="AN82" s="364">
        <f>+K82+AC82-AH82</f>
        <v>33943500</v>
      </c>
      <c r="AO82" s="88" t="s">
        <v>85</v>
      </c>
      <c r="AP82" s="245">
        <v>0</v>
      </c>
      <c r="AQ82" s="88" t="s">
        <v>85</v>
      </c>
      <c r="AR82" s="87">
        <v>0</v>
      </c>
      <c r="AS82" s="96" t="s">
        <v>74</v>
      </c>
      <c r="AT82" s="365">
        <f t="shared" si="8"/>
        <v>7543500</v>
      </c>
      <c r="AU82" s="366">
        <v>26400000</v>
      </c>
      <c r="AV82" s="99">
        <f t="shared" si="9"/>
        <v>0.22223695258296874</v>
      </c>
      <c r="AW82" s="96" t="s">
        <v>74</v>
      </c>
      <c r="AX82" s="88" t="s">
        <v>86</v>
      </c>
      <c r="AY82" s="125" t="s">
        <v>3102</v>
      </c>
      <c r="AZ82" s="85" t="s">
        <v>66</v>
      </c>
      <c r="BA82" s="85" t="s">
        <v>66</v>
      </c>
    </row>
    <row r="83" spans="2:53" s="148" customFormat="1" ht="14.25" customHeight="1" x14ac:dyDescent="0.25">
      <c r="B83" s="85">
        <v>2024</v>
      </c>
      <c r="C83" s="85">
        <v>891780111</v>
      </c>
      <c r="D83" s="86" t="s">
        <v>64</v>
      </c>
      <c r="E83" s="87" t="s">
        <v>3101</v>
      </c>
      <c r="F83" s="125" t="s">
        <v>3100</v>
      </c>
      <c r="G83" s="88">
        <v>0</v>
      </c>
      <c r="H83" s="88" t="s">
        <v>72</v>
      </c>
      <c r="I83" s="85" t="s">
        <v>154</v>
      </c>
      <c r="J83" s="87" t="s">
        <v>3099</v>
      </c>
      <c r="K83" s="245">
        <v>47481200</v>
      </c>
      <c r="L83" s="85" t="s">
        <v>67</v>
      </c>
      <c r="M83" s="368" t="s">
        <v>3098</v>
      </c>
      <c r="N83" s="218">
        <v>49721242</v>
      </c>
      <c r="O83" s="197">
        <v>235</v>
      </c>
      <c r="P83" s="363">
        <v>45323</v>
      </c>
      <c r="Q83" s="245">
        <v>674900000</v>
      </c>
      <c r="R83" s="363">
        <v>45324</v>
      </c>
      <c r="S83" s="245">
        <v>47481200</v>
      </c>
      <c r="T83" s="88" t="s">
        <v>203</v>
      </c>
      <c r="U83" s="197">
        <v>52705148</v>
      </c>
      <c r="V83" s="218" t="s">
        <v>3097</v>
      </c>
      <c r="W83" s="363">
        <v>45324</v>
      </c>
      <c r="X83" s="363">
        <v>45324</v>
      </c>
      <c r="Y83" s="199" t="s">
        <v>74</v>
      </c>
      <c r="Z83" s="363">
        <v>45595</v>
      </c>
      <c r="AA83" s="93">
        <f t="shared" si="5"/>
        <v>271</v>
      </c>
      <c r="AB83" s="87">
        <v>0</v>
      </c>
      <c r="AC83" s="87">
        <v>0</v>
      </c>
      <c r="AD83" s="87">
        <v>0</v>
      </c>
      <c r="AE83" s="95" t="s">
        <v>74</v>
      </c>
      <c r="AF83" s="93">
        <f t="shared" si="6"/>
        <v>0</v>
      </c>
      <c r="AG83" s="87">
        <v>0</v>
      </c>
      <c r="AH83" s="87">
        <v>0</v>
      </c>
      <c r="AI83" s="92" t="s">
        <v>74</v>
      </c>
      <c r="AJ83" s="87">
        <v>0</v>
      </c>
      <c r="AK83" s="92" t="s">
        <v>74</v>
      </c>
      <c r="AL83" s="92" t="s">
        <v>74</v>
      </c>
      <c r="AM83" s="93">
        <f t="shared" si="7"/>
        <v>0</v>
      </c>
      <c r="AN83" s="364">
        <f>+K83+AC83-AH83</f>
        <v>47481200</v>
      </c>
      <c r="AO83" s="88" t="s">
        <v>85</v>
      </c>
      <c r="AP83" s="245">
        <v>0</v>
      </c>
      <c r="AQ83" s="88" t="s">
        <v>85</v>
      </c>
      <c r="AR83" s="87">
        <v>0</v>
      </c>
      <c r="AS83" s="96" t="s">
        <v>74</v>
      </c>
      <c r="AT83" s="365">
        <f t="shared" si="8"/>
        <v>0</v>
      </c>
      <c r="AU83" s="366">
        <v>47481200</v>
      </c>
      <c r="AV83" s="99">
        <f t="shared" si="9"/>
        <v>0</v>
      </c>
      <c r="AW83" s="96" t="s">
        <v>74</v>
      </c>
      <c r="AX83" s="88" t="s">
        <v>86</v>
      </c>
      <c r="AY83" s="125" t="s">
        <v>3096</v>
      </c>
      <c r="AZ83" s="85" t="s">
        <v>66</v>
      </c>
      <c r="BA83" s="85" t="s">
        <v>66</v>
      </c>
    </row>
    <row r="84" spans="2:53" s="148" customFormat="1" ht="14.25" customHeight="1" x14ac:dyDescent="0.25">
      <c r="B84" s="85">
        <v>2024</v>
      </c>
      <c r="C84" s="85">
        <v>891780111</v>
      </c>
      <c r="D84" s="86" t="s">
        <v>64</v>
      </c>
      <c r="E84" s="87" t="s">
        <v>3095</v>
      </c>
      <c r="F84" s="125" t="s">
        <v>3094</v>
      </c>
      <c r="G84" s="88">
        <v>0</v>
      </c>
      <c r="H84" s="88" t="s">
        <v>72</v>
      </c>
      <c r="I84" s="85" t="s">
        <v>154</v>
      </c>
      <c r="J84" s="87" t="s">
        <v>3093</v>
      </c>
      <c r="K84" s="245">
        <v>10500000</v>
      </c>
      <c r="L84" s="85" t="s">
        <v>67</v>
      </c>
      <c r="M84" s="368" t="s">
        <v>3092</v>
      </c>
      <c r="N84" s="218">
        <v>36694608</v>
      </c>
      <c r="O84" s="197">
        <v>35</v>
      </c>
      <c r="P84" s="363">
        <v>45306</v>
      </c>
      <c r="Q84" s="245">
        <v>807300000</v>
      </c>
      <c r="R84" s="363">
        <v>45327</v>
      </c>
      <c r="S84" s="245">
        <v>10500000</v>
      </c>
      <c r="T84" s="88" t="s">
        <v>203</v>
      </c>
      <c r="U84" s="197">
        <v>57461852</v>
      </c>
      <c r="V84" s="218" t="s">
        <v>2569</v>
      </c>
      <c r="W84" s="363">
        <v>45327</v>
      </c>
      <c r="X84" s="363">
        <v>45327</v>
      </c>
      <c r="Y84" s="199" t="s">
        <v>74</v>
      </c>
      <c r="Z84" s="363">
        <v>45412</v>
      </c>
      <c r="AA84" s="93">
        <f t="shared" si="5"/>
        <v>85</v>
      </c>
      <c r="AB84" s="87">
        <v>0</v>
      </c>
      <c r="AC84" s="87">
        <v>0</v>
      </c>
      <c r="AD84" s="87">
        <v>0</v>
      </c>
      <c r="AE84" s="95" t="s">
        <v>74</v>
      </c>
      <c r="AF84" s="93">
        <f t="shared" si="6"/>
        <v>0</v>
      </c>
      <c r="AG84" s="87">
        <v>0</v>
      </c>
      <c r="AH84" s="87">
        <v>0</v>
      </c>
      <c r="AI84" s="92" t="s">
        <v>74</v>
      </c>
      <c r="AJ84" s="87">
        <v>0</v>
      </c>
      <c r="AK84" s="92" t="s">
        <v>74</v>
      </c>
      <c r="AL84" s="92" t="s">
        <v>74</v>
      </c>
      <c r="AM84" s="93">
        <f t="shared" si="7"/>
        <v>0</v>
      </c>
      <c r="AN84" s="364">
        <f>+K84+AC84-AH84</f>
        <v>10500000</v>
      </c>
      <c r="AO84" s="88" t="s">
        <v>66</v>
      </c>
      <c r="AP84" s="245">
        <v>10500000</v>
      </c>
      <c r="AQ84" s="88" t="s">
        <v>85</v>
      </c>
      <c r="AR84" s="87">
        <v>0</v>
      </c>
      <c r="AS84" s="96" t="s">
        <v>74</v>
      </c>
      <c r="AT84" s="365">
        <f t="shared" si="8"/>
        <v>10500000</v>
      </c>
      <c r="AU84" s="366">
        <v>0</v>
      </c>
      <c r="AV84" s="99">
        <f t="shared" si="9"/>
        <v>1</v>
      </c>
      <c r="AW84" s="96" t="s">
        <v>74</v>
      </c>
      <c r="AX84" s="88" t="s">
        <v>156</v>
      </c>
      <c r="AY84" s="125" t="s">
        <v>3091</v>
      </c>
      <c r="AZ84" s="85" t="s">
        <v>66</v>
      </c>
      <c r="BA84" s="85" t="s">
        <v>66</v>
      </c>
    </row>
    <row r="85" spans="2:53" s="148" customFormat="1" ht="14.25" customHeight="1" x14ac:dyDescent="0.25">
      <c r="B85" s="85">
        <v>2024</v>
      </c>
      <c r="C85" s="85">
        <v>891780111</v>
      </c>
      <c r="D85" s="86" t="s">
        <v>64</v>
      </c>
      <c r="E85" s="87" t="s">
        <v>3090</v>
      </c>
      <c r="F85" s="125" t="s">
        <v>3089</v>
      </c>
      <c r="G85" s="88">
        <v>0</v>
      </c>
      <c r="H85" s="88" t="s">
        <v>72</v>
      </c>
      <c r="I85" s="85" t="s">
        <v>154</v>
      </c>
      <c r="J85" s="87" t="s">
        <v>3038</v>
      </c>
      <c r="K85" s="245">
        <v>17500000</v>
      </c>
      <c r="L85" s="85" t="s">
        <v>67</v>
      </c>
      <c r="M85" s="368" t="s">
        <v>3088</v>
      </c>
      <c r="N85" s="218">
        <v>1083034387</v>
      </c>
      <c r="O85" s="197">
        <v>34</v>
      </c>
      <c r="P85" s="363">
        <v>45306</v>
      </c>
      <c r="Q85" s="245">
        <v>305400000</v>
      </c>
      <c r="R85" s="363">
        <v>45327</v>
      </c>
      <c r="S85" s="245">
        <v>17500000</v>
      </c>
      <c r="T85" s="88" t="s">
        <v>203</v>
      </c>
      <c r="U85" s="197">
        <v>1082903415</v>
      </c>
      <c r="V85" s="218" t="s">
        <v>2691</v>
      </c>
      <c r="W85" s="363">
        <v>45327</v>
      </c>
      <c r="X85" s="363">
        <v>45327</v>
      </c>
      <c r="Y85" s="199" t="s">
        <v>74</v>
      </c>
      <c r="Z85" s="363">
        <v>45473</v>
      </c>
      <c r="AA85" s="93">
        <f t="shared" si="5"/>
        <v>146</v>
      </c>
      <c r="AB85" s="87">
        <v>0</v>
      </c>
      <c r="AC85" s="87">
        <v>0</v>
      </c>
      <c r="AD85" s="87">
        <v>0</v>
      </c>
      <c r="AE85" s="95" t="s">
        <v>74</v>
      </c>
      <c r="AF85" s="93">
        <f t="shared" si="6"/>
        <v>0</v>
      </c>
      <c r="AG85" s="87">
        <v>0</v>
      </c>
      <c r="AH85" s="87">
        <v>0</v>
      </c>
      <c r="AI85" s="92" t="s">
        <v>74</v>
      </c>
      <c r="AJ85" s="87">
        <v>0</v>
      </c>
      <c r="AK85" s="92" t="s">
        <v>74</v>
      </c>
      <c r="AL85" s="92" t="s">
        <v>74</v>
      </c>
      <c r="AM85" s="93">
        <f t="shared" si="7"/>
        <v>0</v>
      </c>
      <c r="AN85" s="364">
        <f>+K85+AC85-AH85</f>
        <v>17500000</v>
      </c>
      <c r="AO85" s="88" t="s">
        <v>66</v>
      </c>
      <c r="AP85" s="245">
        <v>17500000</v>
      </c>
      <c r="AQ85" s="88" t="s">
        <v>85</v>
      </c>
      <c r="AR85" s="87">
        <v>0</v>
      </c>
      <c r="AS85" s="96" t="s">
        <v>74</v>
      </c>
      <c r="AT85" s="365">
        <f t="shared" si="8"/>
        <v>10500000</v>
      </c>
      <c r="AU85" s="366">
        <v>7000000</v>
      </c>
      <c r="AV85" s="99">
        <f t="shared" si="9"/>
        <v>0.6</v>
      </c>
      <c r="AW85" s="96" t="s">
        <v>74</v>
      </c>
      <c r="AX85" s="88" t="s">
        <v>86</v>
      </c>
      <c r="AY85" s="125" t="s">
        <v>3087</v>
      </c>
      <c r="AZ85" s="85" t="s">
        <v>66</v>
      </c>
      <c r="BA85" s="85" t="s">
        <v>66</v>
      </c>
    </row>
    <row r="86" spans="2:53" s="148" customFormat="1" ht="14.25" customHeight="1" x14ac:dyDescent="0.25">
      <c r="B86" s="85">
        <v>2024</v>
      </c>
      <c r="C86" s="85">
        <v>891780111</v>
      </c>
      <c r="D86" s="86" t="s">
        <v>64</v>
      </c>
      <c r="E86" s="87" t="s">
        <v>3086</v>
      </c>
      <c r="F86" s="125" t="s">
        <v>3085</v>
      </c>
      <c r="G86" s="88">
        <v>0</v>
      </c>
      <c r="H86" s="88" t="s">
        <v>72</v>
      </c>
      <c r="I86" s="85" t="s">
        <v>154</v>
      </c>
      <c r="J86" s="87" t="s">
        <v>3084</v>
      </c>
      <c r="K86" s="245">
        <v>18000000</v>
      </c>
      <c r="L86" s="85" t="s">
        <v>67</v>
      </c>
      <c r="M86" s="368" t="s">
        <v>3083</v>
      </c>
      <c r="N86" s="218">
        <v>1082920089</v>
      </c>
      <c r="O86" s="197">
        <v>35</v>
      </c>
      <c r="P86" s="363">
        <v>45306</v>
      </c>
      <c r="Q86" s="245">
        <v>807300000</v>
      </c>
      <c r="R86" s="363">
        <v>45328</v>
      </c>
      <c r="S86" s="245">
        <v>18000000</v>
      </c>
      <c r="T86" s="88" t="s">
        <v>203</v>
      </c>
      <c r="U86" s="197">
        <v>1192791759</v>
      </c>
      <c r="V86" s="218" t="s">
        <v>3082</v>
      </c>
      <c r="W86" s="363">
        <v>45328</v>
      </c>
      <c r="X86" s="363">
        <v>45328</v>
      </c>
      <c r="Y86" s="199" t="s">
        <v>74</v>
      </c>
      <c r="Z86" s="363">
        <v>45478</v>
      </c>
      <c r="AA86" s="93">
        <f t="shared" si="5"/>
        <v>150</v>
      </c>
      <c r="AB86" s="87">
        <v>0</v>
      </c>
      <c r="AC86" s="87">
        <v>0</v>
      </c>
      <c r="AD86" s="87">
        <v>0</v>
      </c>
      <c r="AE86" s="95" t="s">
        <v>74</v>
      </c>
      <c r="AF86" s="93">
        <f t="shared" si="6"/>
        <v>0</v>
      </c>
      <c r="AG86" s="87">
        <v>0</v>
      </c>
      <c r="AH86" s="87">
        <v>0</v>
      </c>
      <c r="AI86" s="92" t="s">
        <v>74</v>
      </c>
      <c r="AJ86" s="87">
        <v>0</v>
      </c>
      <c r="AK86" s="92" t="s">
        <v>74</v>
      </c>
      <c r="AL86" s="92" t="s">
        <v>74</v>
      </c>
      <c r="AM86" s="93">
        <f t="shared" si="7"/>
        <v>0</v>
      </c>
      <c r="AN86" s="364">
        <f>+K86+AC86-AH86</f>
        <v>18000000</v>
      </c>
      <c r="AO86" s="88" t="s">
        <v>66</v>
      </c>
      <c r="AP86" s="245">
        <v>18000000</v>
      </c>
      <c r="AQ86" s="88" t="s">
        <v>85</v>
      </c>
      <c r="AR86" s="87">
        <v>0</v>
      </c>
      <c r="AS86" s="96" t="s">
        <v>74</v>
      </c>
      <c r="AT86" s="365">
        <f t="shared" si="8"/>
        <v>10080000</v>
      </c>
      <c r="AU86" s="366">
        <v>7920000</v>
      </c>
      <c r="AV86" s="99">
        <f t="shared" si="9"/>
        <v>0.56000000000000005</v>
      </c>
      <c r="AW86" s="96" t="s">
        <v>74</v>
      </c>
      <c r="AX86" s="88" t="s">
        <v>86</v>
      </c>
      <c r="AY86" s="125" t="s">
        <v>3081</v>
      </c>
      <c r="AZ86" s="85" t="s">
        <v>66</v>
      </c>
      <c r="BA86" s="85" t="s">
        <v>66</v>
      </c>
    </row>
    <row r="87" spans="2:53" s="148" customFormat="1" ht="14.25" customHeight="1" x14ac:dyDescent="0.25">
      <c r="B87" s="85">
        <v>2024</v>
      </c>
      <c r="C87" s="85">
        <v>891780111</v>
      </c>
      <c r="D87" s="86" t="s">
        <v>64</v>
      </c>
      <c r="E87" s="87" t="s">
        <v>3080</v>
      </c>
      <c r="F87" s="125" t="s">
        <v>3079</v>
      </c>
      <c r="G87" s="88">
        <v>0</v>
      </c>
      <c r="H87" s="88" t="s">
        <v>72</v>
      </c>
      <c r="I87" s="85" t="s">
        <v>154</v>
      </c>
      <c r="J87" s="87" t="s">
        <v>3078</v>
      </c>
      <c r="K87" s="245">
        <v>15000000</v>
      </c>
      <c r="L87" s="85" t="s">
        <v>67</v>
      </c>
      <c r="M87" s="368" t="s">
        <v>3077</v>
      </c>
      <c r="N87" s="218">
        <v>1083017137</v>
      </c>
      <c r="O87" s="197">
        <v>38</v>
      </c>
      <c r="P87" s="363">
        <v>45306</v>
      </c>
      <c r="Q87" s="245">
        <v>585250000</v>
      </c>
      <c r="R87" s="363">
        <v>45329</v>
      </c>
      <c r="S87" s="245">
        <v>15000000</v>
      </c>
      <c r="T87" s="88" t="s">
        <v>203</v>
      </c>
      <c r="U87" s="197">
        <v>1082884010</v>
      </c>
      <c r="V87" s="218" t="s">
        <v>2928</v>
      </c>
      <c r="W87" s="363">
        <v>45329</v>
      </c>
      <c r="X87" s="363">
        <v>45329</v>
      </c>
      <c r="Y87" s="199" t="s">
        <v>74</v>
      </c>
      <c r="Z87" s="363">
        <v>45479</v>
      </c>
      <c r="AA87" s="93">
        <f t="shared" si="5"/>
        <v>150</v>
      </c>
      <c r="AB87" s="87">
        <v>0</v>
      </c>
      <c r="AC87" s="87">
        <v>0</v>
      </c>
      <c r="AD87" s="87">
        <v>0</v>
      </c>
      <c r="AE87" s="95" t="s">
        <v>74</v>
      </c>
      <c r="AF87" s="93">
        <f t="shared" si="6"/>
        <v>0</v>
      </c>
      <c r="AG87" s="87">
        <v>0</v>
      </c>
      <c r="AH87" s="87">
        <v>0</v>
      </c>
      <c r="AI87" s="92" t="s">
        <v>74</v>
      </c>
      <c r="AJ87" s="87">
        <v>0</v>
      </c>
      <c r="AK87" s="92" t="s">
        <v>74</v>
      </c>
      <c r="AL87" s="92" t="s">
        <v>74</v>
      </c>
      <c r="AM87" s="93">
        <f t="shared" si="7"/>
        <v>0</v>
      </c>
      <c r="AN87" s="364">
        <f>+K87+AC87-AH87</f>
        <v>15000000</v>
      </c>
      <c r="AO87" s="88" t="s">
        <v>66</v>
      </c>
      <c r="AP87" s="245">
        <v>15000000</v>
      </c>
      <c r="AQ87" s="88" t="s">
        <v>85</v>
      </c>
      <c r="AR87" s="87">
        <v>0</v>
      </c>
      <c r="AS87" s="96" t="s">
        <v>74</v>
      </c>
      <c r="AT87" s="365">
        <f t="shared" si="8"/>
        <v>8400000</v>
      </c>
      <c r="AU87" s="366">
        <v>6600000</v>
      </c>
      <c r="AV87" s="99">
        <f t="shared" si="9"/>
        <v>0.56000000000000005</v>
      </c>
      <c r="AW87" s="96" t="s">
        <v>74</v>
      </c>
      <c r="AX87" s="88" t="s">
        <v>86</v>
      </c>
      <c r="AY87" s="125" t="s">
        <v>3076</v>
      </c>
      <c r="AZ87" s="85" t="s">
        <v>66</v>
      </c>
      <c r="BA87" s="85" t="s">
        <v>66</v>
      </c>
    </row>
    <row r="88" spans="2:53" s="148" customFormat="1" ht="14.25" customHeight="1" x14ac:dyDescent="0.25">
      <c r="B88" s="85">
        <v>2024</v>
      </c>
      <c r="C88" s="85">
        <v>891780111</v>
      </c>
      <c r="D88" s="86" t="s">
        <v>64</v>
      </c>
      <c r="E88" s="87" t="s">
        <v>3075</v>
      </c>
      <c r="F88" s="125" t="s">
        <v>3074</v>
      </c>
      <c r="G88" s="88">
        <v>0</v>
      </c>
      <c r="H88" s="88" t="s">
        <v>72</v>
      </c>
      <c r="I88" s="85" t="s">
        <v>154</v>
      </c>
      <c r="J88" s="87" t="s">
        <v>3073</v>
      </c>
      <c r="K88" s="245">
        <v>19000000</v>
      </c>
      <c r="L88" s="85" t="s">
        <v>67</v>
      </c>
      <c r="M88" s="368" t="s">
        <v>3072</v>
      </c>
      <c r="N88" s="218">
        <v>57299250</v>
      </c>
      <c r="O88" s="197">
        <v>111</v>
      </c>
      <c r="P88" s="363">
        <v>45310</v>
      </c>
      <c r="Q88" s="245">
        <v>376500000</v>
      </c>
      <c r="R88" s="363">
        <v>45329</v>
      </c>
      <c r="S88" s="245">
        <v>19000000</v>
      </c>
      <c r="T88" s="88" t="s">
        <v>203</v>
      </c>
      <c r="U88" s="197">
        <v>63563343</v>
      </c>
      <c r="V88" s="218" t="s">
        <v>2647</v>
      </c>
      <c r="W88" s="363">
        <v>45329</v>
      </c>
      <c r="X88" s="363">
        <v>45329</v>
      </c>
      <c r="Y88" s="199" t="s">
        <v>74</v>
      </c>
      <c r="Z88" s="363">
        <v>45479</v>
      </c>
      <c r="AA88" s="93">
        <f t="shared" si="5"/>
        <v>150</v>
      </c>
      <c r="AB88" s="87">
        <v>0</v>
      </c>
      <c r="AC88" s="87">
        <v>0</v>
      </c>
      <c r="AD88" s="87">
        <v>0</v>
      </c>
      <c r="AE88" s="95" t="s">
        <v>74</v>
      </c>
      <c r="AF88" s="93">
        <f t="shared" si="6"/>
        <v>0</v>
      </c>
      <c r="AG88" s="87">
        <v>0</v>
      </c>
      <c r="AH88" s="87">
        <v>0</v>
      </c>
      <c r="AI88" s="92" t="s">
        <v>74</v>
      </c>
      <c r="AJ88" s="87">
        <v>0</v>
      </c>
      <c r="AK88" s="92" t="s">
        <v>74</v>
      </c>
      <c r="AL88" s="92" t="s">
        <v>74</v>
      </c>
      <c r="AM88" s="93">
        <f t="shared" si="7"/>
        <v>0</v>
      </c>
      <c r="AN88" s="364">
        <f>+K88+AC88-AH88</f>
        <v>19000000</v>
      </c>
      <c r="AO88" s="88" t="s">
        <v>66</v>
      </c>
      <c r="AP88" s="245">
        <v>19000000</v>
      </c>
      <c r="AQ88" s="88" t="s">
        <v>85</v>
      </c>
      <c r="AR88" s="87">
        <v>0</v>
      </c>
      <c r="AS88" s="96" t="s">
        <v>74</v>
      </c>
      <c r="AT88" s="365">
        <f t="shared" si="8"/>
        <v>11400000</v>
      </c>
      <c r="AU88" s="366">
        <v>7600000</v>
      </c>
      <c r="AV88" s="99">
        <f t="shared" si="9"/>
        <v>0.6</v>
      </c>
      <c r="AW88" s="96" t="s">
        <v>74</v>
      </c>
      <c r="AX88" s="88" t="s">
        <v>86</v>
      </c>
      <c r="AY88" s="125" t="s">
        <v>3071</v>
      </c>
      <c r="AZ88" s="85" t="s">
        <v>66</v>
      </c>
      <c r="BA88" s="85" t="s">
        <v>66</v>
      </c>
    </row>
    <row r="89" spans="2:53" s="148" customFormat="1" ht="14.25" customHeight="1" x14ac:dyDescent="0.25">
      <c r="B89" s="85">
        <v>2024</v>
      </c>
      <c r="C89" s="85">
        <v>891780111</v>
      </c>
      <c r="D89" s="86" t="s">
        <v>64</v>
      </c>
      <c r="E89" s="87" t="s">
        <v>3070</v>
      </c>
      <c r="F89" s="125" t="s">
        <v>3069</v>
      </c>
      <c r="G89" s="88">
        <v>0</v>
      </c>
      <c r="H89" s="88" t="s">
        <v>72</v>
      </c>
      <c r="I89" s="85" t="s">
        <v>154</v>
      </c>
      <c r="J89" s="87" t="s">
        <v>3068</v>
      </c>
      <c r="K89" s="245">
        <v>7000000</v>
      </c>
      <c r="L89" s="85" t="s">
        <v>67</v>
      </c>
      <c r="M89" s="368" t="s">
        <v>2794</v>
      </c>
      <c r="N89" s="218">
        <v>1082918527</v>
      </c>
      <c r="O89" s="197">
        <v>35</v>
      </c>
      <c r="P89" s="363">
        <v>45306</v>
      </c>
      <c r="Q89" s="245">
        <v>807300000</v>
      </c>
      <c r="R89" s="363">
        <v>45330</v>
      </c>
      <c r="S89" s="245">
        <v>7000000</v>
      </c>
      <c r="T89" s="88" t="s">
        <v>203</v>
      </c>
      <c r="U89" s="197">
        <v>57461852</v>
      </c>
      <c r="V89" s="218" t="s">
        <v>2569</v>
      </c>
      <c r="W89" s="363">
        <v>45330</v>
      </c>
      <c r="X89" s="363">
        <v>45330</v>
      </c>
      <c r="Y89" s="199" t="s">
        <v>74</v>
      </c>
      <c r="Z89" s="363">
        <v>45382</v>
      </c>
      <c r="AA89" s="93">
        <f t="shared" si="5"/>
        <v>52</v>
      </c>
      <c r="AB89" s="87">
        <v>0</v>
      </c>
      <c r="AC89" s="87">
        <v>0</v>
      </c>
      <c r="AD89" s="87">
        <v>0</v>
      </c>
      <c r="AE89" s="95" t="s">
        <v>74</v>
      </c>
      <c r="AF89" s="93">
        <f t="shared" si="6"/>
        <v>0</v>
      </c>
      <c r="AG89" s="87">
        <v>0</v>
      </c>
      <c r="AH89" s="87">
        <v>0</v>
      </c>
      <c r="AI89" s="92" t="s">
        <v>74</v>
      </c>
      <c r="AJ89" s="87">
        <v>0</v>
      </c>
      <c r="AK89" s="92" t="s">
        <v>74</v>
      </c>
      <c r="AL89" s="92" t="s">
        <v>74</v>
      </c>
      <c r="AM89" s="93">
        <f t="shared" si="7"/>
        <v>0</v>
      </c>
      <c r="AN89" s="364">
        <f>+K89+AC89-AH89</f>
        <v>7000000</v>
      </c>
      <c r="AO89" s="88" t="s">
        <v>66</v>
      </c>
      <c r="AP89" s="245">
        <v>7000000</v>
      </c>
      <c r="AQ89" s="88" t="s">
        <v>85</v>
      </c>
      <c r="AR89" s="87">
        <v>0</v>
      </c>
      <c r="AS89" s="96" t="s">
        <v>74</v>
      </c>
      <c r="AT89" s="365">
        <f t="shared" si="8"/>
        <v>7000000</v>
      </c>
      <c r="AU89" s="366">
        <v>0</v>
      </c>
      <c r="AV89" s="99">
        <f t="shared" si="9"/>
        <v>1</v>
      </c>
      <c r="AW89" s="96" t="s">
        <v>74</v>
      </c>
      <c r="AX89" s="88" t="s">
        <v>156</v>
      </c>
      <c r="AY89" s="125" t="s">
        <v>3067</v>
      </c>
      <c r="AZ89" s="85" t="s">
        <v>66</v>
      </c>
      <c r="BA89" s="85" t="s">
        <v>66</v>
      </c>
    </row>
    <row r="90" spans="2:53" s="148" customFormat="1" ht="14.25" customHeight="1" x14ac:dyDescent="0.25">
      <c r="B90" s="85">
        <v>2024</v>
      </c>
      <c r="C90" s="85">
        <v>891780111</v>
      </c>
      <c r="D90" s="86" t="s">
        <v>64</v>
      </c>
      <c r="E90" s="87" t="s">
        <v>3066</v>
      </c>
      <c r="F90" s="125" t="s">
        <v>3065</v>
      </c>
      <c r="G90" s="88">
        <v>0</v>
      </c>
      <c r="H90" s="88" t="s">
        <v>72</v>
      </c>
      <c r="I90" s="85" t="s">
        <v>154</v>
      </c>
      <c r="J90" s="87" t="s">
        <v>3064</v>
      </c>
      <c r="K90" s="245">
        <v>10463325</v>
      </c>
      <c r="L90" s="85" t="s">
        <v>67</v>
      </c>
      <c r="M90" s="368" t="s">
        <v>3063</v>
      </c>
      <c r="N90" s="218">
        <v>1083010243</v>
      </c>
      <c r="O90" s="197">
        <v>39</v>
      </c>
      <c r="P90" s="363">
        <v>45306</v>
      </c>
      <c r="Q90" s="245">
        <v>524300000</v>
      </c>
      <c r="R90" s="363">
        <v>45330</v>
      </c>
      <c r="S90" s="245">
        <v>10463325</v>
      </c>
      <c r="T90" s="88" t="s">
        <v>203</v>
      </c>
      <c r="U90" s="197">
        <v>19285288</v>
      </c>
      <c r="V90" s="218" t="s">
        <v>3042</v>
      </c>
      <c r="W90" s="363">
        <v>45330</v>
      </c>
      <c r="X90" s="363">
        <v>45330</v>
      </c>
      <c r="Y90" s="199" t="s">
        <v>74</v>
      </c>
      <c r="Z90" s="363">
        <v>45351</v>
      </c>
      <c r="AA90" s="93">
        <f t="shared" si="5"/>
        <v>21</v>
      </c>
      <c r="AB90" s="87">
        <v>0</v>
      </c>
      <c r="AC90" s="87">
        <v>0</v>
      </c>
      <c r="AD90" s="87">
        <v>0</v>
      </c>
      <c r="AE90" s="95" t="s">
        <v>74</v>
      </c>
      <c r="AF90" s="93">
        <f t="shared" si="6"/>
        <v>0</v>
      </c>
      <c r="AG90" s="87">
        <v>0</v>
      </c>
      <c r="AH90" s="87">
        <v>0</v>
      </c>
      <c r="AI90" s="92" t="s">
        <v>74</v>
      </c>
      <c r="AJ90" s="87">
        <v>0</v>
      </c>
      <c r="AK90" s="92" t="s">
        <v>74</v>
      </c>
      <c r="AL90" s="92" t="s">
        <v>74</v>
      </c>
      <c r="AM90" s="93">
        <f t="shared" si="7"/>
        <v>0</v>
      </c>
      <c r="AN90" s="364">
        <f>+K90+AC90-AH90</f>
        <v>10463325</v>
      </c>
      <c r="AO90" s="88" t="s">
        <v>66</v>
      </c>
      <c r="AP90" s="245">
        <v>10463325</v>
      </c>
      <c r="AQ90" s="88" t="s">
        <v>85</v>
      </c>
      <c r="AR90" s="87">
        <v>0</v>
      </c>
      <c r="AS90" s="96" t="s">
        <v>74</v>
      </c>
      <c r="AT90" s="365">
        <f t="shared" si="8"/>
        <v>10463325</v>
      </c>
      <c r="AU90" s="366">
        <v>0</v>
      </c>
      <c r="AV90" s="99">
        <f t="shared" si="9"/>
        <v>1</v>
      </c>
      <c r="AW90" s="96" t="s">
        <v>74</v>
      </c>
      <c r="AX90" s="88" t="s">
        <v>156</v>
      </c>
      <c r="AY90" s="125" t="s">
        <v>3062</v>
      </c>
      <c r="AZ90" s="85" t="s">
        <v>66</v>
      </c>
      <c r="BA90" s="85" t="s">
        <v>66</v>
      </c>
    </row>
    <row r="91" spans="2:53" s="148" customFormat="1" ht="14.25" customHeight="1" x14ac:dyDescent="0.25">
      <c r="B91" s="85">
        <v>2024</v>
      </c>
      <c r="C91" s="85">
        <v>891780111</v>
      </c>
      <c r="D91" s="86" t="s">
        <v>64</v>
      </c>
      <c r="E91" s="87" t="s">
        <v>3061</v>
      </c>
      <c r="F91" s="125" t="s">
        <v>3060</v>
      </c>
      <c r="G91" s="88">
        <v>0</v>
      </c>
      <c r="H91" s="88" t="s">
        <v>72</v>
      </c>
      <c r="I91" s="85" t="s">
        <v>154</v>
      </c>
      <c r="J91" s="87" t="s">
        <v>3059</v>
      </c>
      <c r="K91" s="245">
        <v>13970000</v>
      </c>
      <c r="L91" s="85" t="s">
        <v>67</v>
      </c>
      <c r="M91" s="368" t="s">
        <v>3058</v>
      </c>
      <c r="N91" s="218">
        <v>1076622994</v>
      </c>
      <c r="O91" s="197">
        <v>194</v>
      </c>
      <c r="P91" s="363">
        <v>45321</v>
      </c>
      <c r="Q91" s="245">
        <v>80000000</v>
      </c>
      <c r="R91" s="363">
        <v>45330</v>
      </c>
      <c r="S91" s="245">
        <v>13970000</v>
      </c>
      <c r="T91" s="88" t="s">
        <v>203</v>
      </c>
      <c r="U91" s="197">
        <v>85155551</v>
      </c>
      <c r="V91" s="218" t="s">
        <v>2403</v>
      </c>
      <c r="W91" s="363">
        <v>45330</v>
      </c>
      <c r="X91" s="363">
        <v>45330</v>
      </c>
      <c r="Y91" s="199" t="s">
        <v>74</v>
      </c>
      <c r="Z91" s="363">
        <v>45412</v>
      </c>
      <c r="AA91" s="93">
        <f t="shared" si="5"/>
        <v>82</v>
      </c>
      <c r="AB91" s="87">
        <v>0</v>
      </c>
      <c r="AC91" s="87">
        <v>0</v>
      </c>
      <c r="AD91" s="87">
        <v>0</v>
      </c>
      <c r="AE91" s="95" t="s">
        <v>74</v>
      </c>
      <c r="AF91" s="93">
        <f t="shared" si="6"/>
        <v>0</v>
      </c>
      <c r="AG91" s="87">
        <v>0</v>
      </c>
      <c r="AH91" s="87">
        <v>0</v>
      </c>
      <c r="AI91" s="92" t="s">
        <v>74</v>
      </c>
      <c r="AJ91" s="87">
        <v>0</v>
      </c>
      <c r="AK91" s="92" t="s">
        <v>74</v>
      </c>
      <c r="AL91" s="92" t="s">
        <v>74</v>
      </c>
      <c r="AM91" s="93">
        <f t="shared" si="7"/>
        <v>0</v>
      </c>
      <c r="AN91" s="364">
        <f>+K91+AC91-AH91</f>
        <v>13970000</v>
      </c>
      <c r="AO91" s="88" t="s">
        <v>66</v>
      </c>
      <c r="AP91" s="245">
        <v>13970000</v>
      </c>
      <c r="AQ91" s="88" t="s">
        <v>85</v>
      </c>
      <c r="AR91" s="87">
        <v>0</v>
      </c>
      <c r="AS91" s="96" t="s">
        <v>74</v>
      </c>
      <c r="AT91" s="365">
        <f t="shared" si="8"/>
        <v>4066370</v>
      </c>
      <c r="AU91" s="366">
        <v>9903630</v>
      </c>
      <c r="AV91" s="99">
        <f t="shared" si="9"/>
        <v>0.29107874015748031</v>
      </c>
      <c r="AW91" s="96" t="s">
        <v>74</v>
      </c>
      <c r="AX91" s="88" t="s">
        <v>86</v>
      </c>
      <c r="AY91" s="125" t="s">
        <v>3057</v>
      </c>
      <c r="AZ91" s="85" t="s">
        <v>66</v>
      </c>
      <c r="BA91" s="85" t="s">
        <v>66</v>
      </c>
    </row>
    <row r="92" spans="2:53" s="148" customFormat="1" ht="14.25" customHeight="1" x14ac:dyDescent="0.25">
      <c r="B92" s="85">
        <v>2024</v>
      </c>
      <c r="C92" s="85">
        <v>891780111</v>
      </c>
      <c r="D92" s="86" t="s">
        <v>64</v>
      </c>
      <c r="E92" s="87" t="s">
        <v>3056</v>
      </c>
      <c r="F92" s="125" t="s">
        <v>3055</v>
      </c>
      <c r="G92" s="88">
        <v>0</v>
      </c>
      <c r="H92" s="88" t="s">
        <v>72</v>
      </c>
      <c r="I92" s="85" t="s">
        <v>154</v>
      </c>
      <c r="J92" s="87" t="s">
        <v>3054</v>
      </c>
      <c r="K92" s="245">
        <v>11990000</v>
      </c>
      <c r="L92" s="85" t="s">
        <v>67</v>
      </c>
      <c r="M92" s="368" t="s">
        <v>3053</v>
      </c>
      <c r="N92" s="218">
        <v>1010191398</v>
      </c>
      <c r="O92" s="197">
        <v>194</v>
      </c>
      <c r="P92" s="363">
        <v>45321</v>
      </c>
      <c r="Q92" s="245">
        <v>80000000</v>
      </c>
      <c r="R92" s="363">
        <v>45330</v>
      </c>
      <c r="S92" s="245">
        <v>11990000</v>
      </c>
      <c r="T92" s="88" t="s">
        <v>203</v>
      </c>
      <c r="U92" s="197">
        <v>85155551</v>
      </c>
      <c r="V92" s="218" t="s">
        <v>2403</v>
      </c>
      <c r="W92" s="363">
        <v>45330</v>
      </c>
      <c r="X92" s="363">
        <v>45330</v>
      </c>
      <c r="Y92" s="199" t="s">
        <v>74</v>
      </c>
      <c r="Z92" s="363">
        <v>45397</v>
      </c>
      <c r="AA92" s="93">
        <f t="shared" si="5"/>
        <v>67</v>
      </c>
      <c r="AB92" s="87">
        <v>0</v>
      </c>
      <c r="AC92" s="87">
        <v>0</v>
      </c>
      <c r="AD92" s="87">
        <v>0</v>
      </c>
      <c r="AE92" s="95" t="s">
        <v>74</v>
      </c>
      <c r="AF92" s="93">
        <f t="shared" si="6"/>
        <v>0</v>
      </c>
      <c r="AG92" s="87">
        <v>0</v>
      </c>
      <c r="AH92" s="87">
        <v>0</v>
      </c>
      <c r="AI92" s="92" t="s">
        <v>74</v>
      </c>
      <c r="AJ92" s="87">
        <v>0</v>
      </c>
      <c r="AK92" s="92" t="s">
        <v>74</v>
      </c>
      <c r="AL92" s="92" t="s">
        <v>74</v>
      </c>
      <c r="AM92" s="93">
        <f t="shared" si="7"/>
        <v>0</v>
      </c>
      <c r="AN92" s="364">
        <f>+K92+AC92-AH92</f>
        <v>11990000</v>
      </c>
      <c r="AO92" s="88" t="s">
        <v>66</v>
      </c>
      <c r="AP92" s="245">
        <v>11990000</v>
      </c>
      <c r="AQ92" s="88" t="s">
        <v>85</v>
      </c>
      <c r="AR92" s="87">
        <v>0</v>
      </c>
      <c r="AS92" s="96" t="s">
        <v>74</v>
      </c>
      <c r="AT92" s="365">
        <f t="shared" si="8"/>
        <v>3711400</v>
      </c>
      <c r="AU92" s="366">
        <v>8278600</v>
      </c>
      <c r="AV92" s="99">
        <f t="shared" si="9"/>
        <v>0.30954128440366974</v>
      </c>
      <c r="AW92" s="96" t="s">
        <v>74</v>
      </c>
      <c r="AX92" s="88" t="s">
        <v>86</v>
      </c>
      <c r="AY92" s="125" t="s">
        <v>3052</v>
      </c>
      <c r="AZ92" s="85" t="s">
        <v>66</v>
      </c>
      <c r="BA92" s="85" t="s">
        <v>66</v>
      </c>
    </row>
    <row r="93" spans="2:53" s="148" customFormat="1" ht="14.25" customHeight="1" x14ac:dyDescent="0.25">
      <c r="B93" s="85">
        <v>2024</v>
      </c>
      <c r="C93" s="85">
        <v>891780111</v>
      </c>
      <c r="D93" s="86" t="s">
        <v>64</v>
      </c>
      <c r="E93" s="87" t="s">
        <v>3051</v>
      </c>
      <c r="F93" s="125" t="s">
        <v>3050</v>
      </c>
      <c r="G93" s="88">
        <v>0</v>
      </c>
      <c r="H93" s="88" t="s">
        <v>72</v>
      </c>
      <c r="I93" s="85" t="s">
        <v>154</v>
      </c>
      <c r="J93" s="87" t="s">
        <v>3049</v>
      </c>
      <c r="K93" s="245">
        <v>3750000</v>
      </c>
      <c r="L93" s="85" t="s">
        <v>67</v>
      </c>
      <c r="M93" s="368" t="s">
        <v>3048</v>
      </c>
      <c r="N93" s="218">
        <v>85153082</v>
      </c>
      <c r="O93" s="197">
        <v>39</v>
      </c>
      <c r="P93" s="363">
        <v>45306</v>
      </c>
      <c r="Q93" s="245">
        <v>524300000</v>
      </c>
      <c r="R93" s="363">
        <v>45331</v>
      </c>
      <c r="S93" s="245">
        <v>3750000</v>
      </c>
      <c r="T93" s="88" t="s">
        <v>203</v>
      </c>
      <c r="U93" s="197">
        <v>19285288</v>
      </c>
      <c r="V93" s="218" t="s">
        <v>3042</v>
      </c>
      <c r="W93" s="363">
        <v>45331</v>
      </c>
      <c r="X93" s="363">
        <v>45331</v>
      </c>
      <c r="Y93" s="199" t="s">
        <v>74</v>
      </c>
      <c r="Z93" s="363">
        <v>45351</v>
      </c>
      <c r="AA93" s="93">
        <f t="shared" si="5"/>
        <v>20</v>
      </c>
      <c r="AB93" s="87">
        <v>0</v>
      </c>
      <c r="AC93" s="87">
        <v>0</v>
      </c>
      <c r="AD93" s="87">
        <v>0</v>
      </c>
      <c r="AE93" s="95" t="s">
        <v>74</v>
      </c>
      <c r="AF93" s="93">
        <f t="shared" si="6"/>
        <v>0</v>
      </c>
      <c r="AG93" s="87">
        <v>0</v>
      </c>
      <c r="AH93" s="87">
        <v>0</v>
      </c>
      <c r="AI93" s="92" t="s">
        <v>74</v>
      </c>
      <c r="AJ93" s="87">
        <v>0</v>
      </c>
      <c r="AK93" s="92" t="s">
        <v>74</v>
      </c>
      <c r="AL93" s="92" t="s">
        <v>74</v>
      </c>
      <c r="AM93" s="93">
        <f t="shared" si="7"/>
        <v>0</v>
      </c>
      <c r="AN93" s="364">
        <f>+K93+AC93-AH93</f>
        <v>3750000</v>
      </c>
      <c r="AO93" s="88" t="s">
        <v>66</v>
      </c>
      <c r="AP93" s="245">
        <v>3750000</v>
      </c>
      <c r="AQ93" s="88" t="s">
        <v>85</v>
      </c>
      <c r="AR93" s="87">
        <v>0</v>
      </c>
      <c r="AS93" s="96" t="s">
        <v>74</v>
      </c>
      <c r="AT93" s="365">
        <f t="shared" si="8"/>
        <v>3750000</v>
      </c>
      <c r="AU93" s="366">
        <v>0</v>
      </c>
      <c r="AV93" s="99">
        <f t="shared" si="9"/>
        <v>1</v>
      </c>
      <c r="AW93" s="96" t="s">
        <v>74</v>
      </c>
      <c r="AX93" s="88" t="s">
        <v>156</v>
      </c>
      <c r="AY93" s="125" t="s">
        <v>3047</v>
      </c>
      <c r="AZ93" s="85" t="s">
        <v>66</v>
      </c>
      <c r="BA93" s="85" t="s">
        <v>66</v>
      </c>
    </row>
    <row r="94" spans="2:53" s="148" customFormat="1" ht="14.25" customHeight="1" x14ac:dyDescent="0.25">
      <c r="B94" s="85">
        <v>2024</v>
      </c>
      <c r="C94" s="85">
        <v>891780111</v>
      </c>
      <c r="D94" s="86" t="s">
        <v>64</v>
      </c>
      <c r="E94" s="87" t="s">
        <v>3046</v>
      </c>
      <c r="F94" s="93" t="s">
        <v>3045</v>
      </c>
      <c r="G94" s="88">
        <v>0</v>
      </c>
      <c r="H94" s="88" t="s">
        <v>72</v>
      </c>
      <c r="I94" s="85" t="s">
        <v>154</v>
      </c>
      <c r="J94" s="87" t="s">
        <v>3044</v>
      </c>
      <c r="K94" s="245">
        <v>2500000</v>
      </c>
      <c r="L94" s="85" t="s">
        <v>67</v>
      </c>
      <c r="M94" s="368" t="s">
        <v>3043</v>
      </c>
      <c r="N94" s="218">
        <v>1095813589</v>
      </c>
      <c r="O94" s="197">
        <v>39</v>
      </c>
      <c r="P94" s="363">
        <v>45306</v>
      </c>
      <c r="Q94" s="245">
        <v>524300000</v>
      </c>
      <c r="R94" s="363">
        <v>45335</v>
      </c>
      <c r="S94" s="245">
        <v>2500000</v>
      </c>
      <c r="T94" s="88" t="s">
        <v>203</v>
      </c>
      <c r="U94" s="197">
        <v>19285288</v>
      </c>
      <c r="V94" s="218" t="s">
        <v>3042</v>
      </c>
      <c r="W94" s="363">
        <v>45335</v>
      </c>
      <c r="X94" s="363">
        <v>45335</v>
      </c>
      <c r="Y94" s="199" t="s">
        <v>74</v>
      </c>
      <c r="Z94" s="363">
        <v>45351</v>
      </c>
      <c r="AA94" s="93">
        <f t="shared" si="5"/>
        <v>16</v>
      </c>
      <c r="AB94" s="87">
        <v>0</v>
      </c>
      <c r="AC94" s="87">
        <v>0</v>
      </c>
      <c r="AD94" s="87">
        <v>0</v>
      </c>
      <c r="AE94" s="95" t="s">
        <v>74</v>
      </c>
      <c r="AF94" s="93">
        <f t="shared" si="6"/>
        <v>0</v>
      </c>
      <c r="AG94" s="87">
        <v>0</v>
      </c>
      <c r="AH94" s="87">
        <v>0</v>
      </c>
      <c r="AI94" s="92" t="s">
        <v>74</v>
      </c>
      <c r="AJ94" s="87">
        <v>0</v>
      </c>
      <c r="AK94" s="92" t="s">
        <v>74</v>
      </c>
      <c r="AL94" s="92" t="s">
        <v>74</v>
      </c>
      <c r="AM94" s="93">
        <f t="shared" si="7"/>
        <v>0</v>
      </c>
      <c r="AN94" s="364">
        <f>+K94+AC94-AH94</f>
        <v>2500000</v>
      </c>
      <c r="AO94" s="88" t="s">
        <v>66</v>
      </c>
      <c r="AP94" s="245">
        <v>2500000</v>
      </c>
      <c r="AQ94" s="88" t="s">
        <v>85</v>
      </c>
      <c r="AR94" s="87">
        <v>0</v>
      </c>
      <c r="AS94" s="96" t="s">
        <v>74</v>
      </c>
      <c r="AT94" s="365">
        <f t="shared" si="8"/>
        <v>2500000</v>
      </c>
      <c r="AU94" s="366">
        <v>0</v>
      </c>
      <c r="AV94" s="99">
        <f t="shared" si="9"/>
        <v>1</v>
      </c>
      <c r="AW94" s="96" t="s">
        <v>74</v>
      </c>
      <c r="AX94" s="88" t="s">
        <v>156</v>
      </c>
      <c r="AY94" s="93" t="s">
        <v>3041</v>
      </c>
      <c r="AZ94" s="85" t="s">
        <v>66</v>
      </c>
      <c r="BA94" s="85" t="s">
        <v>66</v>
      </c>
    </row>
    <row r="95" spans="2:53" s="148" customFormat="1" ht="14.25" customHeight="1" x14ac:dyDescent="0.25">
      <c r="B95" s="85">
        <v>2024</v>
      </c>
      <c r="C95" s="85">
        <v>891780111</v>
      </c>
      <c r="D95" s="86" t="s">
        <v>64</v>
      </c>
      <c r="E95" s="87" t="s">
        <v>3040</v>
      </c>
      <c r="F95" s="93" t="s">
        <v>3039</v>
      </c>
      <c r="G95" s="88">
        <v>0</v>
      </c>
      <c r="H95" s="88" t="s">
        <v>72</v>
      </c>
      <c r="I95" s="85" t="s">
        <v>154</v>
      </c>
      <c r="J95" s="87" t="s">
        <v>3038</v>
      </c>
      <c r="K95" s="245">
        <v>6000000</v>
      </c>
      <c r="L95" s="85" t="s">
        <v>67</v>
      </c>
      <c r="M95" s="368" t="s">
        <v>3037</v>
      </c>
      <c r="N95" s="218">
        <v>1083019768</v>
      </c>
      <c r="O95" s="197">
        <v>34</v>
      </c>
      <c r="P95" s="363">
        <v>45306</v>
      </c>
      <c r="Q95" s="245">
        <v>305400000</v>
      </c>
      <c r="R95" s="363">
        <v>45335</v>
      </c>
      <c r="S95" s="245">
        <v>6000000</v>
      </c>
      <c r="T95" s="88" t="s">
        <v>203</v>
      </c>
      <c r="U95" s="197">
        <v>1082903415</v>
      </c>
      <c r="V95" s="218" t="s">
        <v>2691</v>
      </c>
      <c r="W95" s="363">
        <v>45335</v>
      </c>
      <c r="X95" s="363">
        <v>45335</v>
      </c>
      <c r="Y95" s="199" t="s">
        <v>74</v>
      </c>
      <c r="Z95" s="363">
        <v>45394</v>
      </c>
      <c r="AA95" s="93">
        <f t="shared" si="5"/>
        <v>59</v>
      </c>
      <c r="AB95" s="87">
        <v>0</v>
      </c>
      <c r="AC95" s="87">
        <v>0</v>
      </c>
      <c r="AD95" s="87">
        <v>0</v>
      </c>
      <c r="AE95" s="95" t="s">
        <v>74</v>
      </c>
      <c r="AF95" s="93">
        <f t="shared" si="6"/>
        <v>0</v>
      </c>
      <c r="AG95" s="87">
        <v>0</v>
      </c>
      <c r="AH95" s="87">
        <v>0</v>
      </c>
      <c r="AI95" s="92" t="s">
        <v>74</v>
      </c>
      <c r="AJ95" s="87">
        <v>0</v>
      </c>
      <c r="AK95" s="92" t="s">
        <v>74</v>
      </c>
      <c r="AL95" s="92" t="s">
        <v>74</v>
      </c>
      <c r="AM95" s="93">
        <f t="shared" si="7"/>
        <v>0</v>
      </c>
      <c r="AN95" s="364">
        <f>+K95+AC95-AH95</f>
        <v>6000000</v>
      </c>
      <c r="AO95" s="88" t="s">
        <v>66</v>
      </c>
      <c r="AP95" s="245">
        <v>6000000</v>
      </c>
      <c r="AQ95" s="88" t="s">
        <v>85</v>
      </c>
      <c r="AR95" s="87">
        <v>0</v>
      </c>
      <c r="AS95" s="96" t="s">
        <v>74</v>
      </c>
      <c r="AT95" s="365">
        <f t="shared" si="8"/>
        <v>6000000</v>
      </c>
      <c r="AU95" s="366">
        <v>0</v>
      </c>
      <c r="AV95" s="99">
        <f t="shared" si="9"/>
        <v>1</v>
      </c>
      <c r="AW95" s="96" t="s">
        <v>74</v>
      </c>
      <c r="AX95" s="88" t="s">
        <v>156</v>
      </c>
      <c r="AY95" s="93" t="s">
        <v>3036</v>
      </c>
      <c r="AZ95" s="85" t="s">
        <v>66</v>
      </c>
      <c r="BA95" s="85" t="s">
        <v>66</v>
      </c>
    </row>
    <row r="96" spans="2:53" s="148" customFormat="1" ht="14.25" customHeight="1" x14ac:dyDescent="0.25">
      <c r="B96" s="85">
        <v>2024</v>
      </c>
      <c r="C96" s="85">
        <v>891780111</v>
      </c>
      <c r="D96" s="86" t="s">
        <v>64</v>
      </c>
      <c r="E96" s="87" t="s">
        <v>3035</v>
      </c>
      <c r="F96" s="93" t="s">
        <v>3034</v>
      </c>
      <c r="G96" s="88">
        <v>0</v>
      </c>
      <c r="H96" s="88" t="s">
        <v>72</v>
      </c>
      <c r="I96" s="85" t="s">
        <v>154</v>
      </c>
      <c r="J96" s="87" t="s">
        <v>3033</v>
      </c>
      <c r="K96" s="245">
        <v>12265110</v>
      </c>
      <c r="L96" s="85" t="s">
        <v>67</v>
      </c>
      <c r="M96" s="368" t="s">
        <v>3032</v>
      </c>
      <c r="N96" s="218">
        <v>1082968357</v>
      </c>
      <c r="O96" s="197">
        <v>316</v>
      </c>
      <c r="P96" s="363">
        <v>45330</v>
      </c>
      <c r="Q96" s="245">
        <v>79157845</v>
      </c>
      <c r="R96" s="363">
        <v>45335</v>
      </c>
      <c r="S96" s="245">
        <v>12265110</v>
      </c>
      <c r="T96" s="88" t="s">
        <v>203</v>
      </c>
      <c r="U96" s="197">
        <v>85462025</v>
      </c>
      <c r="V96" s="218" t="s">
        <v>2575</v>
      </c>
      <c r="W96" s="363">
        <v>45335</v>
      </c>
      <c r="X96" s="363">
        <v>45335</v>
      </c>
      <c r="Y96" s="199" t="s">
        <v>74</v>
      </c>
      <c r="Z96" s="363">
        <v>45466</v>
      </c>
      <c r="AA96" s="93">
        <f t="shared" si="5"/>
        <v>131</v>
      </c>
      <c r="AB96" s="87">
        <v>0</v>
      </c>
      <c r="AC96" s="87">
        <v>0</v>
      </c>
      <c r="AD96" s="87">
        <v>0</v>
      </c>
      <c r="AE96" s="95" t="s">
        <v>74</v>
      </c>
      <c r="AF96" s="93">
        <f t="shared" si="6"/>
        <v>0</v>
      </c>
      <c r="AG96" s="87">
        <v>0</v>
      </c>
      <c r="AH96" s="87">
        <v>0</v>
      </c>
      <c r="AI96" s="92" t="s">
        <v>74</v>
      </c>
      <c r="AJ96" s="87">
        <v>0</v>
      </c>
      <c r="AK96" s="92" t="s">
        <v>74</v>
      </c>
      <c r="AL96" s="92" t="s">
        <v>74</v>
      </c>
      <c r="AM96" s="93">
        <f t="shared" si="7"/>
        <v>0</v>
      </c>
      <c r="AN96" s="364">
        <f>+K96+AC96-AH96</f>
        <v>12265110</v>
      </c>
      <c r="AO96" s="88" t="s">
        <v>85</v>
      </c>
      <c r="AP96" s="245">
        <v>0</v>
      </c>
      <c r="AQ96" s="88" t="s">
        <v>85</v>
      </c>
      <c r="AR96" s="87">
        <v>0</v>
      </c>
      <c r="AS96" s="96" t="s">
        <v>74</v>
      </c>
      <c r="AT96" s="365">
        <f t="shared" si="8"/>
        <v>5451160</v>
      </c>
      <c r="AU96" s="366">
        <v>6813950</v>
      </c>
      <c r="AV96" s="99">
        <f t="shared" si="9"/>
        <v>0.44444444444444442</v>
      </c>
      <c r="AW96" s="96" t="s">
        <v>74</v>
      </c>
      <c r="AX96" s="88" t="s">
        <v>86</v>
      </c>
      <c r="AY96" s="93" t="s">
        <v>3031</v>
      </c>
      <c r="AZ96" s="85" t="s">
        <v>66</v>
      </c>
      <c r="BA96" s="85" t="s">
        <v>66</v>
      </c>
    </row>
    <row r="97" spans="2:53" s="148" customFormat="1" ht="14.25" customHeight="1" x14ac:dyDescent="0.25">
      <c r="B97" s="85">
        <v>2024</v>
      </c>
      <c r="C97" s="85">
        <v>891780111</v>
      </c>
      <c r="D97" s="86" t="s">
        <v>64</v>
      </c>
      <c r="E97" s="87" t="s">
        <v>3030</v>
      </c>
      <c r="F97" s="93" t="s">
        <v>3029</v>
      </c>
      <c r="G97" s="88">
        <v>0</v>
      </c>
      <c r="H97" s="88" t="s">
        <v>72</v>
      </c>
      <c r="I97" s="85" t="s">
        <v>154</v>
      </c>
      <c r="J97" s="87" t="s">
        <v>3028</v>
      </c>
      <c r="K97" s="245">
        <v>27500000</v>
      </c>
      <c r="L97" s="85" t="s">
        <v>67</v>
      </c>
      <c r="M97" s="368" t="s">
        <v>3027</v>
      </c>
      <c r="N97" s="218">
        <v>36453856</v>
      </c>
      <c r="O97" s="197">
        <v>37</v>
      </c>
      <c r="P97" s="363">
        <v>45306</v>
      </c>
      <c r="Q97" s="245">
        <v>132500000</v>
      </c>
      <c r="R97" s="363">
        <v>45336</v>
      </c>
      <c r="S97" s="245">
        <v>27500000</v>
      </c>
      <c r="T97" s="88" t="s">
        <v>203</v>
      </c>
      <c r="U97" s="197" t="s">
        <v>3026</v>
      </c>
      <c r="V97" s="218" t="s">
        <v>3025</v>
      </c>
      <c r="W97" s="363">
        <v>45336</v>
      </c>
      <c r="X97" s="363">
        <v>45336</v>
      </c>
      <c r="Y97" s="199" t="s">
        <v>74</v>
      </c>
      <c r="Z97" s="363">
        <v>45486</v>
      </c>
      <c r="AA97" s="93">
        <f t="shared" si="5"/>
        <v>150</v>
      </c>
      <c r="AB97" s="87">
        <v>0</v>
      </c>
      <c r="AC97" s="87">
        <v>0</v>
      </c>
      <c r="AD97" s="87">
        <v>0</v>
      </c>
      <c r="AE97" s="95" t="s">
        <v>74</v>
      </c>
      <c r="AF97" s="93">
        <f t="shared" si="6"/>
        <v>0</v>
      </c>
      <c r="AG97" s="87">
        <v>0</v>
      </c>
      <c r="AH97" s="87">
        <v>0</v>
      </c>
      <c r="AI97" s="92" t="s">
        <v>74</v>
      </c>
      <c r="AJ97" s="87">
        <v>0</v>
      </c>
      <c r="AK97" s="92" t="s">
        <v>74</v>
      </c>
      <c r="AL97" s="92" t="s">
        <v>74</v>
      </c>
      <c r="AM97" s="93">
        <f t="shared" si="7"/>
        <v>0</v>
      </c>
      <c r="AN97" s="364">
        <f>+K97+AC97-AH97</f>
        <v>27500000</v>
      </c>
      <c r="AO97" s="88" t="s">
        <v>66</v>
      </c>
      <c r="AP97" s="245">
        <v>27500000</v>
      </c>
      <c r="AQ97" s="88" t="s">
        <v>85</v>
      </c>
      <c r="AR97" s="87">
        <v>0</v>
      </c>
      <c r="AS97" s="96" t="s">
        <v>74</v>
      </c>
      <c r="AT97" s="365">
        <f t="shared" si="8"/>
        <v>14033333</v>
      </c>
      <c r="AU97" s="366">
        <v>13466667</v>
      </c>
      <c r="AV97" s="99">
        <f t="shared" si="9"/>
        <v>0.51030301818181822</v>
      </c>
      <c r="AW97" s="96" t="s">
        <v>74</v>
      </c>
      <c r="AX97" s="88" t="s">
        <v>86</v>
      </c>
      <c r="AY97" s="93" t="s">
        <v>3024</v>
      </c>
      <c r="AZ97" s="85" t="s">
        <v>66</v>
      </c>
      <c r="BA97" s="85" t="s">
        <v>66</v>
      </c>
    </row>
    <row r="98" spans="2:53" s="148" customFormat="1" ht="14.25" customHeight="1" x14ac:dyDescent="0.25">
      <c r="B98" s="85">
        <v>2024</v>
      </c>
      <c r="C98" s="85">
        <v>891780111</v>
      </c>
      <c r="D98" s="86" t="s">
        <v>64</v>
      </c>
      <c r="E98" s="87" t="s">
        <v>3023</v>
      </c>
      <c r="F98" s="93" t="s">
        <v>3022</v>
      </c>
      <c r="G98" s="88">
        <v>0</v>
      </c>
      <c r="H98" s="88" t="s">
        <v>72</v>
      </c>
      <c r="I98" s="85" t="s">
        <v>154</v>
      </c>
      <c r="J98" s="87" t="s">
        <v>3021</v>
      </c>
      <c r="K98" s="245">
        <v>14000000</v>
      </c>
      <c r="L98" s="85" t="s">
        <v>67</v>
      </c>
      <c r="M98" s="368" t="s">
        <v>295</v>
      </c>
      <c r="N98" s="218">
        <v>1140849992</v>
      </c>
      <c r="O98" s="197">
        <v>34</v>
      </c>
      <c r="P98" s="363">
        <v>45306</v>
      </c>
      <c r="Q98" s="245">
        <v>305400000</v>
      </c>
      <c r="R98" s="363">
        <v>45336</v>
      </c>
      <c r="S98" s="245">
        <v>14000000</v>
      </c>
      <c r="T98" s="88" t="s">
        <v>203</v>
      </c>
      <c r="U98" s="197">
        <v>1082903415</v>
      </c>
      <c r="V98" s="218" t="s">
        <v>2691</v>
      </c>
      <c r="W98" s="363">
        <v>45336</v>
      </c>
      <c r="X98" s="363">
        <v>45336</v>
      </c>
      <c r="Y98" s="199" t="s">
        <v>74</v>
      </c>
      <c r="Z98" s="363">
        <v>45450</v>
      </c>
      <c r="AA98" s="93">
        <f t="shared" si="5"/>
        <v>114</v>
      </c>
      <c r="AB98" s="87">
        <v>0</v>
      </c>
      <c r="AC98" s="87">
        <v>0</v>
      </c>
      <c r="AD98" s="87">
        <v>0</v>
      </c>
      <c r="AE98" s="95" t="s">
        <v>74</v>
      </c>
      <c r="AF98" s="93">
        <f t="shared" si="6"/>
        <v>0</v>
      </c>
      <c r="AG98" s="87">
        <v>0</v>
      </c>
      <c r="AH98" s="87">
        <v>0</v>
      </c>
      <c r="AI98" s="92" t="s">
        <v>74</v>
      </c>
      <c r="AJ98" s="87">
        <v>0</v>
      </c>
      <c r="AK98" s="92" t="s">
        <v>74</v>
      </c>
      <c r="AL98" s="92" t="s">
        <v>74</v>
      </c>
      <c r="AM98" s="93">
        <f t="shared" si="7"/>
        <v>0</v>
      </c>
      <c r="AN98" s="364">
        <f>+K98+AC98-AH98</f>
        <v>14000000</v>
      </c>
      <c r="AO98" s="88" t="s">
        <v>66</v>
      </c>
      <c r="AP98" s="245">
        <v>14000000</v>
      </c>
      <c r="AQ98" s="88" t="s">
        <v>85</v>
      </c>
      <c r="AR98" s="87">
        <v>0</v>
      </c>
      <c r="AS98" s="96" t="s">
        <v>74</v>
      </c>
      <c r="AT98" s="365">
        <f t="shared" si="8"/>
        <v>10500000</v>
      </c>
      <c r="AU98" s="366">
        <v>3500000</v>
      </c>
      <c r="AV98" s="99">
        <f t="shared" si="9"/>
        <v>0.75</v>
      </c>
      <c r="AW98" s="96" t="s">
        <v>74</v>
      </c>
      <c r="AX98" s="88" t="s">
        <v>86</v>
      </c>
      <c r="AY98" s="93" t="s">
        <v>3020</v>
      </c>
      <c r="AZ98" s="85" t="s">
        <v>66</v>
      </c>
      <c r="BA98" s="85" t="s">
        <v>66</v>
      </c>
    </row>
    <row r="99" spans="2:53" s="148" customFormat="1" ht="14.25" customHeight="1" x14ac:dyDescent="0.25">
      <c r="B99" s="85">
        <v>2024</v>
      </c>
      <c r="C99" s="85">
        <v>891780111</v>
      </c>
      <c r="D99" s="86" t="s">
        <v>64</v>
      </c>
      <c r="E99" s="87" t="s">
        <v>3019</v>
      </c>
      <c r="F99" s="93" t="s">
        <v>3018</v>
      </c>
      <c r="G99" s="88">
        <v>0</v>
      </c>
      <c r="H99" s="88" t="s">
        <v>72</v>
      </c>
      <c r="I99" s="85" t="s">
        <v>154</v>
      </c>
      <c r="J99" s="87" t="s">
        <v>3017</v>
      </c>
      <c r="K99" s="245">
        <v>8426667</v>
      </c>
      <c r="L99" s="85" t="s">
        <v>67</v>
      </c>
      <c r="M99" s="368" t="s">
        <v>3016</v>
      </c>
      <c r="N99" s="218">
        <v>1026559851</v>
      </c>
      <c r="O99" s="197">
        <v>39</v>
      </c>
      <c r="P99" s="363">
        <v>45306</v>
      </c>
      <c r="Q99" s="245">
        <v>524300000</v>
      </c>
      <c r="R99" s="363">
        <v>45337</v>
      </c>
      <c r="S99" s="245">
        <v>8426667</v>
      </c>
      <c r="T99" s="88" t="s">
        <v>203</v>
      </c>
      <c r="U99" s="197">
        <v>79738530</v>
      </c>
      <c r="V99" s="218" t="s">
        <v>3015</v>
      </c>
      <c r="W99" s="363">
        <v>45337</v>
      </c>
      <c r="X99" s="363">
        <v>45337</v>
      </c>
      <c r="Y99" s="199" t="s">
        <v>74</v>
      </c>
      <c r="Z99" s="363">
        <v>45412</v>
      </c>
      <c r="AA99" s="93">
        <f t="shared" si="5"/>
        <v>75</v>
      </c>
      <c r="AB99" s="87">
        <v>0</v>
      </c>
      <c r="AC99" s="87">
        <v>0</v>
      </c>
      <c r="AD99" s="87">
        <v>0</v>
      </c>
      <c r="AE99" s="95" t="s">
        <v>74</v>
      </c>
      <c r="AF99" s="93">
        <f t="shared" si="6"/>
        <v>0</v>
      </c>
      <c r="AG99" s="87">
        <v>0</v>
      </c>
      <c r="AH99" s="87">
        <v>0</v>
      </c>
      <c r="AI99" s="92" t="s">
        <v>74</v>
      </c>
      <c r="AJ99" s="87">
        <v>0</v>
      </c>
      <c r="AK99" s="92" t="s">
        <v>74</v>
      </c>
      <c r="AL99" s="92" t="s">
        <v>74</v>
      </c>
      <c r="AM99" s="93">
        <f t="shared" si="7"/>
        <v>0</v>
      </c>
      <c r="AN99" s="364">
        <f>+K99+AC99-AH99</f>
        <v>8426667</v>
      </c>
      <c r="AO99" s="88" t="s">
        <v>66</v>
      </c>
      <c r="AP99" s="245">
        <v>8426667</v>
      </c>
      <c r="AQ99" s="88" t="s">
        <v>85</v>
      </c>
      <c r="AR99" s="87">
        <v>0</v>
      </c>
      <c r="AS99" s="96" t="s">
        <v>74</v>
      </c>
      <c r="AT99" s="365">
        <f t="shared" si="8"/>
        <v>5226667</v>
      </c>
      <c r="AU99" s="366">
        <v>3200000</v>
      </c>
      <c r="AV99" s="99">
        <f t="shared" si="9"/>
        <v>0.62025317957859261</v>
      </c>
      <c r="AW99" s="96" t="s">
        <v>74</v>
      </c>
      <c r="AX99" s="88" t="s">
        <v>86</v>
      </c>
      <c r="AY99" s="93" t="s">
        <v>3014</v>
      </c>
      <c r="AZ99" s="85" t="s">
        <v>66</v>
      </c>
      <c r="BA99" s="85" t="s">
        <v>66</v>
      </c>
    </row>
    <row r="100" spans="2:53" s="148" customFormat="1" ht="14.25" customHeight="1" x14ac:dyDescent="0.25">
      <c r="B100" s="85">
        <v>2024</v>
      </c>
      <c r="C100" s="85">
        <v>891780111</v>
      </c>
      <c r="D100" s="86" t="s">
        <v>64</v>
      </c>
      <c r="E100" s="87" t="s">
        <v>3013</v>
      </c>
      <c r="F100" s="93" t="s">
        <v>3012</v>
      </c>
      <c r="G100" s="88">
        <v>0</v>
      </c>
      <c r="H100" s="88" t="s">
        <v>72</v>
      </c>
      <c r="I100" s="85" t="s">
        <v>154</v>
      </c>
      <c r="J100" s="87" t="s">
        <v>3011</v>
      </c>
      <c r="K100" s="245">
        <v>8750000</v>
      </c>
      <c r="L100" s="85" t="s">
        <v>67</v>
      </c>
      <c r="M100" s="368" t="s">
        <v>3010</v>
      </c>
      <c r="N100" s="218">
        <v>1081785997</v>
      </c>
      <c r="O100" s="197">
        <v>39</v>
      </c>
      <c r="P100" s="363">
        <v>45306</v>
      </c>
      <c r="Q100" s="245">
        <v>524300000</v>
      </c>
      <c r="R100" s="363">
        <v>45337</v>
      </c>
      <c r="S100" s="245">
        <v>8750000</v>
      </c>
      <c r="T100" s="88" t="s">
        <v>203</v>
      </c>
      <c r="U100" s="197">
        <v>39049658</v>
      </c>
      <c r="V100" s="218" t="s">
        <v>3009</v>
      </c>
      <c r="W100" s="363">
        <v>45337</v>
      </c>
      <c r="X100" s="363">
        <v>45337</v>
      </c>
      <c r="Y100" s="199" t="s">
        <v>74</v>
      </c>
      <c r="Z100" s="363">
        <v>45412</v>
      </c>
      <c r="AA100" s="93">
        <f t="shared" si="5"/>
        <v>75</v>
      </c>
      <c r="AB100" s="87">
        <v>0</v>
      </c>
      <c r="AC100" s="87">
        <v>0</v>
      </c>
      <c r="AD100" s="87">
        <v>0</v>
      </c>
      <c r="AE100" s="95" t="s">
        <v>74</v>
      </c>
      <c r="AF100" s="93">
        <f t="shared" si="6"/>
        <v>0</v>
      </c>
      <c r="AG100" s="87">
        <v>0</v>
      </c>
      <c r="AH100" s="87">
        <v>0</v>
      </c>
      <c r="AI100" s="92" t="s">
        <v>74</v>
      </c>
      <c r="AJ100" s="87">
        <v>0</v>
      </c>
      <c r="AK100" s="92" t="s">
        <v>74</v>
      </c>
      <c r="AL100" s="92" t="s">
        <v>74</v>
      </c>
      <c r="AM100" s="93">
        <f t="shared" si="7"/>
        <v>0</v>
      </c>
      <c r="AN100" s="364">
        <f>+K100+AC100-AH100</f>
        <v>8750000</v>
      </c>
      <c r="AO100" s="88" t="s">
        <v>66</v>
      </c>
      <c r="AP100" s="245">
        <v>8750000</v>
      </c>
      <c r="AQ100" s="88" t="s">
        <v>85</v>
      </c>
      <c r="AR100" s="87">
        <v>0</v>
      </c>
      <c r="AS100" s="96" t="s">
        <v>74</v>
      </c>
      <c r="AT100" s="365">
        <f t="shared" si="8"/>
        <v>5250000</v>
      </c>
      <c r="AU100" s="366">
        <v>3500000</v>
      </c>
      <c r="AV100" s="99">
        <f t="shared" si="9"/>
        <v>0.6</v>
      </c>
      <c r="AW100" s="96" t="s">
        <v>74</v>
      </c>
      <c r="AX100" s="88" t="s">
        <v>86</v>
      </c>
      <c r="AY100" s="93" t="s">
        <v>3008</v>
      </c>
      <c r="AZ100" s="85" t="s">
        <v>66</v>
      </c>
      <c r="BA100" s="85" t="s">
        <v>66</v>
      </c>
    </row>
    <row r="101" spans="2:53" s="148" customFormat="1" ht="14.25" customHeight="1" x14ac:dyDescent="0.25">
      <c r="B101" s="85">
        <v>2024</v>
      </c>
      <c r="C101" s="85">
        <v>891780111</v>
      </c>
      <c r="D101" s="86" t="s">
        <v>64</v>
      </c>
      <c r="E101" s="87" t="s">
        <v>3007</v>
      </c>
      <c r="F101" s="93" t="s">
        <v>3006</v>
      </c>
      <c r="G101" s="88">
        <v>0</v>
      </c>
      <c r="H101" s="88" t="s">
        <v>72</v>
      </c>
      <c r="I101" s="85" t="s">
        <v>154</v>
      </c>
      <c r="J101" s="87" t="s">
        <v>3005</v>
      </c>
      <c r="K101" s="245">
        <v>7000000</v>
      </c>
      <c r="L101" s="85" t="s">
        <v>67</v>
      </c>
      <c r="M101" s="368" t="s">
        <v>3004</v>
      </c>
      <c r="N101" s="218">
        <v>1140866481</v>
      </c>
      <c r="O101" s="197">
        <v>235</v>
      </c>
      <c r="P101" s="363">
        <v>45323</v>
      </c>
      <c r="Q101" s="245">
        <v>674900000</v>
      </c>
      <c r="R101" s="363">
        <v>45337</v>
      </c>
      <c r="S101" s="245">
        <v>7000000</v>
      </c>
      <c r="T101" s="88" t="s">
        <v>203</v>
      </c>
      <c r="U101" s="197">
        <v>52705148</v>
      </c>
      <c r="V101" s="218" t="s">
        <v>2653</v>
      </c>
      <c r="W101" s="363">
        <v>45337</v>
      </c>
      <c r="X101" s="363">
        <v>45337</v>
      </c>
      <c r="Y101" s="199" t="s">
        <v>74</v>
      </c>
      <c r="Z101" s="363">
        <v>45381</v>
      </c>
      <c r="AA101" s="93">
        <f t="shared" si="5"/>
        <v>44</v>
      </c>
      <c r="AB101" s="87">
        <v>0</v>
      </c>
      <c r="AC101" s="87">
        <v>0</v>
      </c>
      <c r="AD101" s="87">
        <v>0</v>
      </c>
      <c r="AE101" s="95" t="s">
        <v>74</v>
      </c>
      <c r="AF101" s="93">
        <f t="shared" si="6"/>
        <v>0</v>
      </c>
      <c r="AG101" s="87">
        <v>0</v>
      </c>
      <c r="AH101" s="87">
        <v>0</v>
      </c>
      <c r="AI101" s="92" t="s">
        <v>74</v>
      </c>
      <c r="AJ101" s="87">
        <v>0</v>
      </c>
      <c r="AK101" s="92" t="s">
        <v>74</v>
      </c>
      <c r="AL101" s="92" t="s">
        <v>74</v>
      </c>
      <c r="AM101" s="93">
        <f t="shared" si="7"/>
        <v>0</v>
      </c>
      <c r="AN101" s="364">
        <f>+K101+AC101-AH101</f>
        <v>7000000</v>
      </c>
      <c r="AO101" s="88" t="s">
        <v>85</v>
      </c>
      <c r="AP101" s="245">
        <v>0</v>
      </c>
      <c r="AQ101" s="88" t="s">
        <v>85</v>
      </c>
      <c r="AR101" s="87">
        <v>0</v>
      </c>
      <c r="AS101" s="96" t="s">
        <v>74</v>
      </c>
      <c r="AT101" s="365">
        <f t="shared" si="8"/>
        <v>7000000</v>
      </c>
      <c r="AU101" s="366">
        <v>0</v>
      </c>
      <c r="AV101" s="99">
        <f t="shared" si="9"/>
        <v>1</v>
      </c>
      <c r="AW101" s="96" t="s">
        <v>74</v>
      </c>
      <c r="AX101" s="88" t="s">
        <v>156</v>
      </c>
      <c r="AY101" s="93" t="s">
        <v>3003</v>
      </c>
      <c r="AZ101" s="85" t="s">
        <v>66</v>
      </c>
      <c r="BA101" s="85" t="s">
        <v>66</v>
      </c>
    </row>
    <row r="102" spans="2:53" s="148" customFormat="1" ht="14.25" customHeight="1" x14ac:dyDescent="0.25">
      <c r="B102" s="85">
        <v>2024</v>
      </c>
      <c r="C102" s="85">
        <v>891780111</v>
      </c>
      <c r="D102" s="86" t="s">
        <v>64</v>
      </c>
      <c r="E102" s="87" t="s">
        <v>3002</v>
      </c>
      <c r="F102" s="93" t="s">
        <v>3001</v>
      </c>
      <c r="G102" s="88">
        <v>0</v>
      </c>
      <c r="H102" s="88" t="s">
        <v>72</v>
      </c>
      <c r="I102" s="85" t="s">
        <v>154</v>
      </c>
      <c r="J102" s="87" t="s">
        <v>3000</v>
      </c>
      <c r="K102" s="245">
        <v>20000000</v>
      </c>
      <c r="L102" s="85" t="s">
        <v>67</v>
      </c>
      <c r="M102" s="368" t="s">
        <v>2999</v>
      </c>
      <c r="N102" s="218">
        <v>71676049</v>
      </c>
      <c r="O102" s="197">
        <v>39</v>
      </c>
      <c r="P102" s="363">
        <v>45306</v>
      </c>
      <c r="Q102" s="245">
        <v>524300000</v>
      </c>
      <c r="R102" s="363">
        <v>45337</v>
      </c>
      <c r="S102" s="245">
        <v>20000000</v>
      </c>
      <c r="T102" s="88" t="s">
        <v>203</v>
      </c>
      <c r="U102" s="197">
        <v>39049658</v>
      </c>
      <c r="V102" s="218" t="s">
        <v>2998</v>
      </c>
      <c r="W102" s="363">
        <v>45337</v>
      </c>
      <c r="X102" s="363">
        <v>45337</v>
      </c>
      <c r="Y102" s="199" t="s">
        <v>74</v>
      </c>
      <c r="Z102" s="363">
        <v>45457</v>
      </c>
      <c r="AA102" s="93">
        <f t="shared" si="5"/>
        <v>120</v>
      </c>
      <c r="AB102" s="87">
        <v>0</v>
      </c>
      <c r="AC102" s="87">
        <v>0</v>
      </c>
      <c r="AD102" s="87">
        <v>0</v>
      </c>
      <c r="AE102" s="95" t="s">
        <v>74</v>
      </c>
      <c r="AF102" s="93">
        <f t="shared" si="6"/>
        <v>0</v>
      </c>
      <c r="AG102" s="87">
        <v>0</v>
      </c>
      <c r="AH102" s="87">
        <v>0</v>
      </c>
      <c r="AI102" s="92" t="s">
        <v>74</v>
      </c>
      <c r="AJ102" s="87">
        <v>0</v>
      </c>
      <c r="AK102" s="92" t="s">
        <v>74</v>
      </c>
      <c r="AL102" s="92" t="s">
        <v>74</v>
      </c>
      <c r="AM102" s="93">
        <f t="shared" si="7"/>
        <v>0</v>
      </c>
      <c r="AN102" s="364">
        <f>+K102+AC102-AH102</f>
        <v>20000000</v>
      </c>
      <c r="AO102" s="88" t="s">
        <v>66</v>
      </c>
      <c r="AP102" s="245">
        <v>20000000</v>
      </c>
      <c r="AQ102" s="88" t="s">
        <v>85</v>
      </c>
      <c r="AR102" s="87">
        <v>0</v>
      </c>
      <c r="AS102" s="96" t="s">
        <v>74</v>
      </c>
      <c r="AT102" s="365">
        <f t="shared" si="8"/>
        <v>10000000</v>
      </c>
      <c r="AU102" s="366">
        <v>10000000</v>
      </c>
      <c r="AV102" s="99">
        <f t="shared" si="9"/>
        <v>0.5</v>
      </c>
      <c r="AW102" s="96" t="s">
        <v>74</v>
      </c>
      <c r="AX102" s="88" t="s">
        <v>86</v>
      </c>
      <c r="AY102" s="93" t="s">
        <v>2997</v>
      </c>
      <c r="AZ102" s="85" t="s">
        <v>66</v>
      </c>
      <c r="BA102" s="85" t="s">
        <v>66</v>
      </c>
    </row>
    <row r="103" spans="2:53" s="148" customFormat="1" ht="14.25" customHeight="1" x14ac:dyDescent="0.25">
      <c r="B103" s="85">
        <v>2024</v>
      </c>
      <c r="C103" s="85">
        <v>891780111</v>
      </c>
      <c r="D103" s="86" t="s">
        <v>64</v>
      </c>
      <c r="E103" s="87" t="s">
        <v>2996</v>
      </c>
      <c r="F103" s="93" t="s">
        <v>2995</v>
      </c>
      <c r="G103" s="88">
        <v>0</v>
      </c>
      <c r="H103" s="88" t="s">
        <v>72</v>
      </c>
      <c r="I103" s="85" t="s">
        <v>154</v>
      </c>
      <c r="J103" s="87" t="s">
        <v>2994</v>
      </c>
      <c r="K103" s="245">
        <v>15000000</v>
      </c>
      <c r="L103" s="85" t="s">
        <v>67</v>
      </c>
      <c r="M103" s="368" t="s">
        <v>2993</v>
      </c>
      <c r="N103" s="218">
        <v>1004358155</v>
      </c>
      <c r="O103" s="197">
        <v>38</v>
      </c>
      <c r="P103" s="363">
        <v>45306</v>
      </c>
      <c r="Q103" s="245">
        <v>585250000</v>
      </c>
      <c r="R103" s="363">
        <v>45338</v>
      </c>
      <c r="S103" s="245">
        <v>15000000</v>
      </c>
      <c r="T103" s="88" t="s">
        <v>203</v>
      </c>
      <c r="U103" s="197">
        <v>1082884010</v>
      </c>
      <c r="V103" s="218" t="s">
        <v>2498</v>
      </c>
      <c r="W103" s="363">
        <v>45338</v>
      </c>
      <c r="X103" s="363">
        <v>45338</v>
      </c>
      <c r="Y103" s="199" t="s">
        <v>74</v>
      </c>
      <c r="Z103" s="363">
        <v>45488</v>
      </c>
      <c r="AA103" s="93">
        <f t="shared" si="5"/>
        <v>150</v>
      </c>
      <c r="AB103" s="87">
        <v>0</v>
      </c>
      <c r="AC103" s="87">
        <v>0</v>
      </c>
      <c r="AD103" s="87">
        <v>0</v>
      </c>
      <c r="AE103" s="95" t="s">
        <v>74</v>
      </c>
      <c r="AF103" s="93">
        <f t="shared" si="6"/>
        <v>0</v>
      </c>
      <c r="AG103" s="87">
        <v>0</v>
      </c>
      <c r="AH103" s="87">
        <v>0</v>
      </c>
      <c r="AI103" s="92" t="s">
        <v>74</v>
      </c>
      <c r="AJ103" s="87">
        <v>0</v>
      </c>
      <c r="AK103" s="92" t="s">
        <v>74</v>
      </c>
      <c r="AL103" s="92" t="s">
        <v>74</v>
      </c>
      <c r="AM103" s="93">
        <f t="shared" si="7"/>
        <v>0</v>
      </c>
      <c r="AN103" s="364">
        <f>+K103+AC103-AH103</f>
        <v>15000000</v>
      </c>
      <c r="AO103" s="88" t="s">
        <v>66</v>
      </c>
      <c r="AP103" s="245">
        <v>15000000</v>
      </c>
      <c r="AQ103" s="88" t="s">
        <v>85</v>
      </c>
      <c r="AR103" s="87">
        <v>0</v>
      </c>
      <c r="AS103" s="96" t="s">
        <v>74</v>
      </c>
      <c r="AT103" s="365">
        <f t="shared" si="8"/>
        <v>7500000</v>
      </c>
      <c r="AU103" s="366">
        <v>7500000</v>
      </c>
      <c r="AV103" s="99">
        <f t="shared" si="9"/>
        <v>0.5</v>
      </c>
      <c r="AW103" s="96" t="s">
        <v>74</v>
      </c>
      <c r="AX103" s="88" t="s">
        <v>86</v>
      </c>
      <c r="AY103" s="93" t="s">
        <v>2992</v>
      </c>
      <c r="AZ103" s="85" t="s">
        <v>66</v>
      </c>
      <c r="BA103" s="85" t="s">
        <v>66</v>
      </c>
    </row>
    <row r="104" spans="2:53" s="148" customFormat="1" ht="14.25" customHeight="1" x14ac:dyDescent="0.25">
      <c r="B104" s="85">
        <v>2024</v>
      </c>
      <c r="C104" s="85">
        <v>891780111</v>
      </c>
      <c r="D104" s="86" t="s">
        <v>64</v>
      </c>
      <c r="E104" s="87" t="s">
        <v>2991</v>
      </c>
      <c r="F104" s="93" t="s">
        <v>2990</v>
      </c>
      <c r="G104" s="196">
        <v>2023000100072</v>
      </c>
      <c r="H104" s="88" t="s">
        <v>72</v>
      </c>
      <c r="I104" s="85" t="s">
        <v>2705</v>
      </c>
      <c r="J104" s="87" t="s">
        <v>2989</v>
      </c>
      <c r="K104" s="245">
        <v>29328000</v>
      </c>
      <c r="L104" s="85" t="s">
        <v>67</v>
      </c>
      <c r="M104" s="368" t="s">
        <v>2988</v>
      </c>
      <c r="N104" s="218">
        <v>1082936785</v>
      </c>
      <c r="O104" s="197">
        <v>174</v>
      </c>
      <c r="P104" s="363">
        <v>45335</v>
      </c>
      <c r="Q104" s="245">
        <v>2122162432</v>
      </c>
      <c r="R104" s="363">
        <v>45338</v>
      </c>
      <c r="S104" s="245">
        <v>29328000</v>
      </c>
      <c r="T104" s="88" t="s">
        <v>203</v>
      </c>
      <c r="U104" s="197">
        <v>16078654</v>
      </c>
      <c r="V104" s="218" t="s">
        <v>300</v>
      </c>
      <c r="W104" s="363">
        <v>45338</v>
      </c>
      <c r="X104" s="363">
        <v>45338</v>
      </c>
      <c r="Y104" s="199" t="s">
        <v>74</v>
      </c>
      <c r="Z104" s="363">
        <v>45519</v>
      </c>
      <c r="AA104" s="93">
        <f t="shared" si="5"/>
        <v>181</v>
      </c>
      <c r="AB104" s="87">
        <v>0</v>
      </c>
      <c r="AC104" s="87">
        <v>0</v>
      </c>
      <c r="AD104" s="87">
        <v>0</v>
      </c>
      <c r="AE104" s="95" t="s">
        <v>74</v>
      </c>
      <c r="AF104" s="93">
        <f t="shared" si="6"/>
        <v>0</v>
      </c>
      <c r="AG104" s="87">
        <v>0</v>
      </c>
      <c r="AH104" s="87">
        <v>0</v>
      </c>
      <c r="AI104" s="92" t="s">
        <v>74</v>
      </c>
      <c r="AJ104" s="87">
        <v>0</v>
      </c>
      <c r="AK104" s="92" t="s">
        <v>74</v>
      </c>
      <c r="AL104" s="92" t="s">
        <v>74</v>
      </c>
      <c r="AM104" s="93">
        <f t="shared" si="7"/>
        <v>0</v>
      </c>
      <c r="AN104" s="364">
        <f>+K104+AC104-AH104</f>
        <v>29328000</v>
      </c>
      <c r="AO104" s="88" t="s">
        <v>85</v>
      </c>
      <c r="AP104" s="245">
        <v>0</v>
      </c>
      <c r="AQ104" s="88" t="s">
        <v>85</v>
      </c>
      <c r="AR104" s="87">
        <v>0</v>
      </c>
      <c r="AS104" s="96" t="s">
        <v>74</v>
      </c>
      <c r="AT104" s="365">
        <f t="shared" si="8"/>
        <v>9776000</v>
      </c>
      <c r="AU104" s="366">
        <v>19552000</v>
      </c>
      <c r="AV104" s="99">
        <f t="shared" si="9"/>
        <v>0.33333333333333331</v>
      </c>
      <c r="AW104" s="96" t="s">
        <v>74</v>
      </c>
      <c r="AX104" s="88" t="s">
        <v>86</v>
      </c>
      <c r="AY104" s="93" t="s">
        <v>2987</v>
      </c>
      <c r="AZ104" s="85" t="s">
        <v>66</v>
      </c>
      <c r="BA104" s="85" t="s">
        <v>66</v>
      </c>
    </row>
    <row r="105" spans="2:53" s="148" customFormat="1" ht="14.25" customHeight="1" x14ac:dyDescent="0.25">
      <c r="B105" s="85">
        <v>2024</v>
      </c>
      <c r="C105" s="85">
        <v>891780111</v>
      </c>
      <c r="D105" s="86" t="s">
        <v>64</v>
      </c>
      <c r="E105" s="87" t="s">
        <v>2986</v>
      </c>
      <c r="F105" s="125" t="s">
        <v>2985</v>
      </c>
      <c r="G105" s="88">
        <v>0</v>
      </c>
      <c r="H105" s="88" t="s">
        <v>72</v>
      </c>
      <c r="I105" s="85" t="s">
        <v>154</v>
      </c>
      <c r="J105" s="87" t="s">
        <v>2984</v>
      </c>
      <c r="K105" s="245">
        <v>15000000</v>
      </c>
      <c r="L105" s="85" t="s">
        <v>67</v>
      </c>
      <c r="M105" s="368" t="s">
        <v>2983</v>
      </c>
      <c r="N105" s="218">
        <v>1004346931</v>
      </c>
      <c r="O105" s="197">
        <v>38</v>
      </c>
      <c r="P105" s="363">
        <v>45306</v>
      </c>
      <c r="Q105" s="245">
        <v>585250000</v>
      </c>
      <c r="R105" s="363">
        <v>45341</v>
      </c>
      <c r="S105" s="245">
        <v>15000000</v>
      </c>
      <c r="T105" s="88" t="s">
        <v>203</v>
      </c>
      <c r="U105" s="197">
        <v>1082884010</v>
      </c>
      <c r="V105" s="218" t="s">
        <v>2498</v>
      </c>
      <c r="W105" s="363">
        <v>45341</v>
      </c>
      <c r="X105" s="363">
        <v>45341</v>
      </c>
      <c r="Y105" s="199" t="s">
        <v>74</v>
      </c>
      <c r="Z105" s="363">
        <v>45491</v>
      </c>
      <c r="AA105" s="93">
        <f t="shared" si="5"/>
        <v>150</v>
      </c>
      <c r="AB105" s="87">
        <v>0</v>
      </c>
      <c r="AC105" s="87">
        <v>0</v>
      </c>
      <c r="AD105" s="87">
        <v>0</v>
      </c>
      <c r="AE105" s="95" t="s">
        <v>74</v>
      </c>
      <c r="AF105" s="93">
        <f t="shared" si="6"/>
        <v>0</v>
      </c>
      <c r="AG105" s="87">
        <v>0</v>
      </c>
      <c r="AH105" s="87">
        <v>0</v>
      </c>
      <c r="AI105" s="92" t="s">
        <v>74</v>
      </c>
      <c r="AJ105" s="87">
        <v>0</v>
      </c>
      <c r="AK105" s="92" t="s">
        <v>74</v>
      </c>
      <c r="AL105" s="92" t="s">
        <v>74</v>
      </c>
      <c r="AM105" s="93">
        <f t="shared" si="7"/>
        <v>0</v>
      </c>
      <c r="AN105" s="364">
        <f>+K105+AC105-AH105</f>
        <v>15000000</v>
      </c>
      <c r="AO105" s="88" t="s">
        <v>66</v>
      </c>
      <c r="AP105" s="371">
        <v>15000000</v>
      </c>
      <c r="AQ105" s="88" t="s">
        <v>85</v>
      </c>
      <c r="AR105" s="87">
        <v>0</v>
      </c>
      <c r="AS105" s="96" t="s">
        <v>74</v>
      </c>
      <c r="AT105" s="365">
        <f t="shared" si="8"/>
        <v>7200000</v>
      </c>
      <c r="AU105" s="366">
        <v>7800000</v>
      </c>
      <c r="AV105" s="99">
        <f t="shared" si="9"/>
        <v>0.48</v>
      </c>
      <c r="AW105" s="96" t="s">
        <v>74</v>
      </c>
      <c r="AX105" s="88" t="s">
        <v>86</v>
      </c>
      <c r="AY105" s="373" t="s">
        <v>2982</v>
      </c>
      <c r="AZ105" s="85" t="s">
        <v>66</v>
      </c>
      <c r="BA105" s="85" t="s">
        <v>66</v>
      </c>
    </row>
    <row r="106" spans="2:53" s="148" customFormat="1" ht="14.25" customHeight="1" x14ac:dyDescent="0.25">
      <c r="B106" s="85">
        <v>2024</v>
      </c>
      <c r="C106" s="85">
        <v>891780111</v>
      </c>
      <c r="D106" s="86" t="s">
        <v>64</v>
      </c>
      <c r="E106" s="87" t="s">
        <v>2981</v>
      </c>
      <c r="F106" s="125" t="s">
        <v>2980</v>
      </c>
      <c r="G106" s="88">
        <v>0</v>
      </c>
      <c r="H106" s="88" t="s">
        <v>72</v>
      </c>
      <c r="I106" s="85" t="s">
        <v>154</v>
      </c>
      <c r="J106" s="87" t="s">
        <v>2979</v>
      </c>
      <c r="K106" s="245">
        <v>3800000</v>
      </c>
      <c r="L106" s="85" t="s">
        <v>67</v>
      </c>
      <c r="M106" s="368" t="s">
        <v>2978</v>
      </c>
      <c r="N106" s="218">
        <v>1081918985</v>
      </c>
      <c r="O106" s="197">
        <v>35</v>
      </c>
      <c r="P106" s="363">
        <v>45306</v>
      </c>
      <c r="Q106" s="245">
        <v>807300000</v>
      </c>
      <c r="R106" s="363">
        <v>45341</v>
      </c>
      <c r="S106" s="245">
        <v>3800000</v>
      </c>
      <c r="T106" s="88" t="s">
        <v>203</v>
      </c>
      <c r="U106" s="197">
        <v>85081920</v>
      </c>
      <c r="V106" s="218" t="s">
        <v>2977</v>
      </c>
      <c r="W106" s="363">
        <v>45341</v>
      </c>
      <c r="X106" s="363">
        <v>45341</v>
      </c>
      <c r="Y106" s="199" t="s">
        <v>74</v>
      </c>
      <c r="Z106" s="363">
        <v>45351</v>
      </c>
      <c r="AA106" s="93">
        <f t="shared" si="5"/>
        <v>10</v>
      </c>
      <c r="AB106" s="87">
        <v>0</v>
      </c>
      <c r="AC106" s="87">
        <v>0</v>
      </c>
      <c r="AD106" s="87">
        <v>0</v>
      </c>
      <c r="AE106" s="95" t="s">
        <v>74</v>
      </c>
      <c r="AF106" s="93">
        <f t="shared" si="6"/>
        <v>0</v>
      </c>
      <c r="AG106" s="87">
        <v>0</v>
      </c>
      <c r="AH106" s="87">
        <v>0</v>
      </c>
      <c r="AI106" s="92" t="s">
        <v>74</v>
      </c>
      <c r="AJ106" s="87">
        <v>0</v>
      </c>
      <c r="AK106" s="92" t="s">
        <v>74</v>
      </c>
      <c r="AL106" s="92" t="s">
        <v>74</v>
      </c>
      <c r="AM106" s="93">
        <f t="shared" si="7"/>
        <v>0</v>
      </c>
      <c r="AN106" s="364">
        <f>+K106+AC106-AH106</f>
        <v>3800000</v>
      </c>
      <c r="AO106" s="88" t="s">
        <v>66</v>
      </c>
      <c r="AP106" s="371">
        <v>3800000</v>
      </c>
      <c r="AQ106" s="88" t="s">
        <v>85</v>
      </c>
      <c r="AR106" s="87">
        <v>0</v>
      </c>
      <c r="AS106" s="96" t="s">
        <v>74</v>
      </c>
      <c r="AT106" s="365">
        <f t="shared" si="8"/>
        <v>3800000</v>
      </c>
      <c r="AU106" s="366">
        <v>0</v>
      </c>
      <c r="AV106" s="99">
        <f t="shared" si="9"/>
        <v>1</v>
      </c>
      <c r="AW106" s="96" t="s">
        <v>74</v>
      </c>
      <c r="AX106" s="88" t="s">
        <v>156</v>
      </c>
      <c r="AY106" s="370" t="s">
        <v>2976</v>
      </c>
      <c r="AZ106" s="85" t="s">
        <v>66</v>
      </c>
      <c r="BA106" s="85" t="s">
        <v>66</v>
      </c>
    </row>
    <row r="107" spans="2:53" s="148" customFormat="1" ht="14.25" customHeight="1" x14ac:dyDescent="0.25">
      <c r="B107" s="85">
        <v>2024</v>
      </c>
      <c r="C107" s="85">
        <v>891780111</v>
      </c>
      <c r="D107" s="86" t="s">
        <v>64</v>
      </c>
      <c r="E107" s="87" t="s">
        <v>2975</v>
      </c>
      <c r="F107" s="93" t="s">
        <v>2974</v>
      </c>
      <c r="G107" s="88">
        <v>0</v>
      </c>
      <c r="H107" s="88" t="s">
        <v>72</v>
      </c>
      <c r="I107" s="85" t="s">
        <v>154</v>
      </c>
      <c r="J107" s="87" t="s">
        <v>2973</v>
      </c>
      <c r="K107" s="245">
        <v>15400000</v>
      </c>
      <c r="L107" s="85" t="s">
        <v>67</v>
      </c>
      <c r="M107" s="368" t="s">
        <v>2972</v>
      </c>
      <c r="N107" s="218">
        <v>3753843</v>
      </c>
      <c r="O107" s="197">
        <v>35</v>
      </c>
      <c r="P107" s="363">
        <v>45306</v>
      </c>
      <c r="Q107" s="245">
        <v>807300000</v>
      </c>
      <c r="R107" s="363">
        <v>45342</v>
      </c>
      <c r="S107" s="245">
        <v>15400000</v>
      </c>
      <c r="T107" s="88" t="s">
        <v>203</v>
      </c>
      <c r="U107" s="197">
        <v>36669284</v>
      </c>
      <c r="V107" s="218" t="s">
        <v>623</v>
      </c>
      <c r="W107" s="363">
        <v>45342</v>
      </c>
      <c r="X107" s="363">
        <v>45342</v>
      </c>
      <c r="Y107" s="199" t="s">
        <v>74</v>
      </c>
      <c r="Z107" s="363">
        <v>45473</v>
      </c>
      <c r="AA107" s="93">
        <f t="shared" si="5"/>
        <v>131</v>
      </c>
      <c r="AB107" s="87">
        <v>0</v>
      </c>
      <c r="AC107" s="87">
        <v>0</v>
      </c>
      <c r="AD107" s="87">
        <v>0</v>
      </c>
      <c r="AE107" s="95" t="s">
        <v>74</v>
      </c>
      <c r="AF107" s="93">
        <f t="shared" si="6"/>
        <v>0</v>
      </c>
      <c r="AG107" s="87">
        <v>0</v>
      </c>
      <c r="AH107" s="87">
        <v>0</v>
      </c>
      <c r="AI107" s="92" t="s">
        <v>74</v>
      </c>
      <c r="AJ107" s="87">
        <v>0</v>
      </c>
      <c r="AK107" s="92" t="s">
        <v>74</v>
      </c>
      <c r="AL107" s="92" t="s">
        <v>74</v>
      </c>
      <c r="AM107" s="93">
        <f t="shared" si="7"/>
        <v>0</v>
      </c>
      <c r="AN107" s="364">
        <f>+K107+AC107-AH107</f>
        <v>15400000</v>
      </c>
      <c r="AO107" s="88" t="s">
        <v>66</v>
      </c>
      <c r="AP107" s="371">
        <v>15400000</v>
      </c>
      <c r="AQ107" s="88" t="s">
        <v>85</v>
      </c>
      <c r="AR107" s="87">
        <v>0</v>
      </c>
      <c r="AS107" s="96" t="s">
        <v>74</v>
      </c>
      <c r="AT107" s="365">
        <f t="shared" si="8"/>
        <v>3500000</v>
      </c>
      <c r="AU107" s="366">
        <v>11900000</v>
      </c>
      <c r="AV107" s="99">
        <f t="shared" si="9"/>
        <v>0.22727272727272727</v>
      </c>
      <c r="AW107" s="96" t="s">
        <v>74</v>
      </c>
      <c r="AX107" s="88" t="s">
        <v>86</v>
      </c>
      <c r="AY107" s="93" t="s">
        <v>2971</v>
      </c>
      <c r="AZ107" s="85" t="s">
        <v>66</v>
      </c>
      <c r="BA107" s="85" t="s">
        <v>66</v>
      </c>
    </row>
    <row r="108" spans="2:53" s="148" customFormat="1" ht="14.25" customHeight="1" x14ac:dyDescent="0.25">
      <c r="B108" s="85">
        <v>2024</v>
      </c>
      <c r="C108" s="85">
        <v>891780111</v>
      </c>
      <c r="D108" s="86" t="s">
        <v>64</v>
      </c>
      <c r="E108" s="87" t="s">
        <v>2970</v>
      </c>
      <c r="F108" s="93" t="s">
        <v>2969</v>
      </c>
      <c r="G108" s="88">
        <v>0</v>
      </c>
      <c r="H108" s="88" t="s">
        <v>72</v>
      </c>
      <c r="I108" s="85" t="s">
        <v>154</v>
      </c>
      <c r="J108" s="87" t="s">
        <v>2968</v>
      </c>
      <c r="K108" s="245">
        <v>17000000</v>
      </c>
      <c r="L108" s="85" t="s">
        <v>67</v>
      </c>
      <c r="M108" s="368" t="s">
        <v>2967</v>
      </c>
      <c r="N108" s="218">
        <v>79542567</v>
      </c>
      <c r="O108" s="197">
        <v>38</v>
      </c>
      <c r="P108" s="363">
        <v>45306</v>
      </c>
      <c r="Q108" s="245">
        <v>585250000</v>
      </c>
      <c r="R108" s="363">
        <v>45343</v>
      </c>
      <c r="S108" s="245">
        <v>17000000</v>
      </c>
      <c r="T108" s="88" t="s">
        <v>203</v>
      </c>
      <c r="U108" s="197">
        <v>1082884010</v>
      </c>
      <c r="V108" s="218" t="s">
        <v>2928</v>
      </c>
      <c r="W108" s="363">
        <v>45343</v>
      </c>
      <c r="X108" s="363">
        <v>45343</v>
      </c>
      <c r="Y108" s="199" t="s">
        <v>74</v>
      </c>
      <c r="Z108" s="363">
        <v>45493</v>
      </c>
      <c r="AA108" s="93">
        <f t="shared" si="5"/>
        <v>150</v>
      </c>
      <c r="AB108" s="87">
        <v>0</v>
      </c>
      <c r="AC108" s="87">
        <v>0</v>
      </c>
      <c r="AD108" s="87">
        <v>0</v>
      </c>
      <c r="AE108" s="95" t="s">
        <v>74</v>
      </c>
      <c r="AF108" s="93">
        <f t="shared" si="6"/>
        <v>0</v>
      </c>
      <c r="AG108" s="87">
        <v>0</v>
      </c>
      <c r="AH108" s="87">
        <v>0</v>
      </c>
      <c r="AI108" s="92" t="s">
        <v>74</v>
      </c>
      <c r="AJ108" s="87">
        <v>0</v>
      </c>
      <c r="AK108" s="92" t="s">
        <v>74</v>
      </c>
      <c r="AL108" s="92" t="s">
        <v>74</v>
      </c>
      <c r="AM108" s="93">
        <f t="shared" si="7"/>
        <v>0</v>
      </c>
      <c r="AN108" s="364">
        <f>+K108+AC108-AH108</f>
        <v>17000000</v>
      </c>
      <c r="AO108" s="88" t="s">
        <v>66</v>
      </c>
      <c r="AP108" s="371">
        <v>17000000</v>
      </c>
      <c r="AQ108" s="88" t="s">
        <v>85</v>
      </c>
      <c r="AR108" s="87">
        <v>0</v>
      </c>
      <c r="AS108" s="96" t="s">
        <v>74</v>
      </c>
      <c r="AT108" s="365">
        <f t="shared" si="8"/>
        <v>0</v>
      </c>
      <c r="AU108" s="366">
        <v>17000000</v>
      </c>
      <c r="AV108" s="99">
        <f t="shared" si="9"/>
        <v>0</v>
      </c>
      <c r="AW108" s="96" t="s">
        <v>74</v>
      </c>
      <c r="AX108" s="88" t="s">
        <v>86</v>
      </c>
      <c r="AY108" s="93" t="s">
        <v>2966</v>
      </c>
      <c r="AZ108" s="85" t="s">
        <v>66</v>
      </c>
      <c r="BA108" s="85" t="s">
        <v>66</v>
      </c>
    </row>
    <row r="109" spans="2:53" s="148" customFormat="1" ht="14.25" customHeight="1" x14ac:dyDescent="0.25">
      <c r="B109" s="85">
        <v>2024</v>
      </c>
      <c r="C109" s="85">
        <v>891780111</v>
      </c>
      <c r="D109" s="86" t="s">
        <v>64</v>
      </c>
      <c r="E109" s="87" t="s">
        <v>2965</v>
      </c>
      <c r="F109" s="93" t="s">
        <v>2964</v>
      </c>
      <c r="G109" s="88">
        <v>0</v>
      </c>
      <c r="H109" s="88" t="s">
        <v>72</v>
      </c>
      <c r="I109" s="85" t="s">
        <v>154</v>
      </c>
      <c r="J109" s="87" t="s">
        <v>2963</v>
      </c>
      <c r="K109" s="245">
        <v>4000000</v>
      </c>
      <c r="L109" s="85" t="s">
        <v>67</v>
      </c>
      <c r="M109" s="368" t="s">
        <v>2962</v>
      </c>
      <c r="N109" s="218">
        <v>1082835623</v>
      </c>
      <c r="O109" s="197">
        <v>39</v>
      </c>
      <c r="P109" s="363">
        <v>45306</v>
      </c>
      <c r="Q109" s="245">
        <v>524300000</v>
      </c>
      <c r="R109" s="363">
        <v>45345</v>
      </c>
      <c r="S109" s="245">
        <v>4000000</v>
      </c>
      <c r="T109" s="88" t="s">
        <v>203</v>
      </c>
      <c r="U109" s="197">
        <v>63563343</v>
      </c>
      <c r="V109" s="218" t="s">
        <v>2647</v>
      </c>
      <c r="W109" s="363">
        <v>45345</v>
      </c>
      <c r="X109" s="363">
        <v>45345</v>
      </c>
      <c r="Y109" s="199" t="s">
        <v>74</v>
      </c>
      <c r="Z109" s="363">
        <v>45373</v>
      </c>
      <c r="AA109" s="93">
        <f t="shared" si="5"/>
        <v>28</v>
      </c>
      <c r="AB109" s="87">
        <v>0</v>
      </c>
      <c r="AC109" s="87">
        <v>0</v>
      </c>
      <c r="AD109" s="87">
        <v>0</v>
      </c>
      <c r="AE109" s="95" t="s">
        <v>74</v>
      </c>
      <c r="AF109" s="93">
        <f t="shared" si="6"/>
        <v>0</v>
      </c>
      <c r="AG109" s="87">
        <v>0</v>
      </c>
      <c r="AH109" s="87">
        <v>0</v>
      </c>
      <c r="AI109" s="92" t="s">
        <v>74</v>
      </c>
      <c r="AJ109" s="87">
        <v>0</v>
      </c>
      <c r="AK109" s="92" t="s">
        <v>74</v>
      </c>
      <c r="AL109" s="92" t="s">
        <v>74</v>
      </c>
      <c r="AM109" s="93">
        <f t="shared" si="7"/>
        <v>0</v>
      </c>
      <c r="AN109" s="364">
        <f>+K109+AC109-AH109</f>
        <v>4000000</v>
      </c>
      <c r="AO109" s="88" t="s">
        <v>66</v>
      </c>
      <c r="AP109" s="245">
        <v>4000000</v>
      </c>
      <c r="AQ109" s="88" t="s">
        <v>85</v>
      </c>
      <c r="AR109" s="87">
        <v>0</v>
      </c>
      <c r="AS109" s="96" t="s">
        <v>74</v>
      </c>
      <c r="AT109" s="365">
        <f t="shared" si="8"/>
        <v>4000000</v>
      </c>
      <c r="AU109" s="366">
        <v>0</v>
      </c>
      <c r="AV109" s="99">
        <f t="shared" si="9"/>
        <v>1</v>
      </c>
      <c r="AW109" s="96" t="s">
        <v>74</v>
      </c>
      <c r="AX109" s="88" t="s">
        <v>156</v>
      </c>
      <c r="AY109" s="93" t="s">
        <v>2961</v>
      </c>
      <c r="AZ109" s="85" t="s">
        <v>66</v>
      </c>
      <c r="BA109" s="85" t="s">
        <v>66</v>
      </c>
    </row>
    <row r="110" spans="2:53" s="148" customFormat="1" ht="14.25" customHeight="1" x14ac:dyDescent="0.25">
      <c r="B110" s="85">
        <v>2024</v>
      </c>
      <c r="C110" s="85">
        <v>891780111</v>
      </c>
      <c r="D110" s="86" t="s">
        <v>64</v>
      </c>
      <c r="E110" s="87" t="s">
        <v>2960</v>
      </c>
      <c r="F110" s="93" t="s">
        <v>2959</v>
      </c>
      <c r="G110" s="88">
        <v>0</v>
      </c>
      <c r="H110" s="88" t="s">
        <v>72</v>
      </c>
      <c r="I110" s="85" t="s">
        <v>154</v>
      </c>
      <c r="J110" s="87" t="s">
        <v>2958</v>
      </c>
      <c r="K110" s="245">
        <v>10000000</v>
      </c>
      <c r="L110" s="85" t="s">
        <v>67</v>
      </c>
      <c r="M110" s="368" t="s">
        <v>2957</v>
      </c>
      <c r="N110" s="218">
        <v>12534231</v>
      </c>
      <c r="O110" s="197">
        <v>39</v>
      </c>
      <c r="P110" s="363">
        <v>45306</v>
      </c>
      <c r="Q110" s="245">
        <v>524300000</v>
      </c>
      <c r="R110" s="363">
        <v>45352</v>
      </c>
      <c r="S110" s="245">
        <v>10000000</v>
      </c>
      <c r="T110" s="88" t="s">
        <v>203</v>
      </c>
      <c r="U110" s="197">
        <v>72255882</v>
      </c>
      <c r="V110" s="218" t="s">
        <v>2956</v>
      </c>
      <c r="W110" s="363">
        <v>45352</v>
      </c>
      <c r="X110" s="363">
        <v>45352</v>
      </c>
      <c r="Y110" s="199" t="s">
        <v>74</v>
      </c>
      <c r="Z110" s="363">
        <v>45473</v>
      </c>
      <c r="AA110" s="93">
        <f t="shared" si="5"/>
        <v>121</v>
      </c>
      <c r="AB110" s="87">
        <v>0</v>
      </c>
      <c r="AC110" s="87">
        <v>0</v>
      </c>
      <c r="AD110" s="87">
        <v>0</v>
      </c>
      <c r="AE110" s="95" t="s">
        <v>74</v>
      </c>
      <c r="AF110" s="93">
        <f t="shared" si="6"/>
        <v>0</v>
      </c>
      <c r="AG110" s="87">
        <v>0</v>
      </c>
      <c r="AH110" s="87">
        <v>0</v>
      </c>
      <c r="AI110" s="92" t="s">
        <v>74</v>
      </c>
      <c r="AJ110" s="87">
        <v>0</v>
      </c>
      <c r="AK110" s="92" t="s">
        <v>74</v>
      </c>
      <c r="AL110" s="92" t="s">
        <v>74</v>
      </c>
      <c r="AM110" s="93">
        <f t="shared" si="7"/>
        <v>0</v>
      </c>
      <c r="AN110" s="364">
        <f>+K110+AC110-AH110</f>
        <v>10000000</v>
      </c>
      <c r="AO110" s="88" t="s">
        <v>66</v>
      </c>
      <c r="AP110" s="245">
        <v>10000000</v>
      </c>
      <c r="AQ110" s="88" t="s">
        <v>85</v>
      </c>
      <c r="AR110" s="87">
        <v>0</v>
      </c>
      <c r="AS110" s="96" t="s">
        <v>74</v>
      </c>
      <c r="AT110" s="365">
        <f t="shared" si="8"/>
        <v>5000000</v>
      </c>
      <c r="AU110" s="366">
        <v>5000000</v>
      </c>
      <c r="AV110" s="99">
        <f t="shared" si="9"/>
        <v>0.5</v>
      </c>
      <c r="AW110" s="96" t="s">
        <v>74</v>
      </c>
      <c r="AX110" s="88" t="s">
        <v>86</v>
      </c>
      <c r="AY110" s="93" t="s">
        <v>2955</v>
      </c>
      <c r="AZ110" s="85" t="s">
        <v>66</v>
      </c>
      <c r="BA110" s="85" t="s">
        <v>66</v>
      </c>
    </row>
    <row r="111" spans="2:53" s="148" customFormat="1" ht="14.25" customHeight="1" x14ac:dyDescent="0.25">
      <c r="B111" s="85">
        <v>2024</v>
      </c>
      <c r="C111" s="85">
        <v>891780111</v>
      </c>
      <c r="D111" s="86" t="s">
        <v>64</v>
      </c>
      <c r="E111" s="87" t="s">
        <v>2954</v>
      </c>
      <c r="F111" s="93" t="s">
        <v>2953</v>
      </c>
      <c r="G111" s="88">
        <v>0</v>
      </c>
      <c r="H111" s="88" t="s">
        <v>72</v>
      </c>
      <c r="I111" s="85" t="s">
        <v>154</v>
      </c>
      <c r="J111" s="87" t="s">
        <v>2952</v>
      </c>
      <c r="K111" s="245">
        <v>16800000</v>
      </c>
      <c r="L111" s="85" t="s">
        <v>67</v>
      </c>
      <c r="M111" s="368" t="s">
        <v>2951</v>
      </c>
      <c r="N111" s="218">
        <v>1082876431</v>
      </c>
      <c r="O111" s="197">
        <v>410</v>
      </c>
      <c r="P111" s="363">
        <v>45341</v>
      </c>
      <c r="Q111" s="245">
        <v>524300000</v>
      </c>
      <c r="R111" s="363">
        <v>45352</v>
      </c>
      <c r="S111" s="245">
        <v>16800000</v>
      </c>
      <c r="T111" s="88" t="s">
        <v>203</v>
      </c>
      <c r="U111" s="197">
        <v>84091773</v>
      </c>
      <c r="V111" s="218" t="s">
        <v>2950</v>
      </c>
      <c r="W111" s="363">
        <v>45352</v>
      </c>
      <c r="X111" s="363">
        <v>45352</v>
      </c>
      <c r="Y111" s="199" t="s">
        <v>74</v>
      </c>
      <c r="Z111" s="363">
        <v>45469</v>
      </c>
      <c r="AA111" s="93">
        <f t="shared" si="5"/>
        <v>117</v>
      </c>
      <c r="AB111" s="87">
        <v>0</v>
      </c>
      <c r="AC111" s="87">
        <v>0</v>
      </c>
      <c r="AD111" s="87">
        <v>0</v>
      </c>
      <c r="AE111" s="95" t="s">
        <v>74</v>
      </c>
      <c r="AF111" s="93">
        <f t="shared" si="6"/>
        <v>0</v>
      </c>
      <c r="AG111" s="87">
        <v>0</v>
      </c>
      <c r="AH111" s="87">
        <v>0</v>
      </c>
      <c r="AI111" s="92" t="s">
        <v>74</v>
      </c>
      <c r="AJ111" s="87">
        <v>0</v>
      </c>
      <c r="AK111" s="92" t="s">
        <v>74</v>
      </c>
      <c r="AL111" s="92" t="s">
        <v>74</v>
      </c>
      <c r="AM111" s="93">
        <f t="shared" si="7"/>
        <v>0</v>
      </c>
      <c r="AN111" s="364">
        <f>+K111+AC111-AH111</f>
        <v>16800000</v>
      </c>
      <c r="AO111" s="88" t="s">
        <v>85</v>
      </c>
      <c r="AP111" s="245">
        <v>15000000</v>
      </c>
      <c r="AQ111" s="88" t="s">
        <v>85</v>
      </c>
      <c r="AR111" s="87">
        <v>0</v>
      </c>
      <c r="AS111" s="96" t="s">
        <v>74</v>
      </c>
      <c r="AT111" s="365">
        <f t="shared" si="8"/>
        <v>0</v>
      </c>
      <c r="AU111" s="366">
        <v>16800000</v>
      </c>
      <c r="AV111" s="99">
        <f t="shared" si="9"/>
        <v>0</v>
      </c>
      <c r="AW111" s="96" t="s">
        <v>74</v>
      </c>
      <c r="AX111" s="88" t="s">
        <v>86</v>
      </c>
      <c r="AY111" s="93" t="s">
        <v>2949</v>
      </c>
      <c r="AZ111" s="85" t="s">
        <v>66</v>
      </c>
      <c r="BA111" s="85" t="s">
        <v>66</v>
      </c>
    </row>
    <row r="112" spans="2:53" s="148" customFormat="1" ht="14.25" customHeight="1" x14ac:dyDescent="0.25">
      <c r="B112" s="85">
        <v>2024</v>
      </c>
      <c r="C112" s="85">
        <v>891780111</v>
      </c>
      <c r="D112" s="86" t="s">
        <v>64</v>
      </c>
      <c r="E112" s="87" t="s">
        <v>2948</v>
      </c>
      <c r="F112" s="93" t="s">
        <v>2947</v>
      </c>
      <c r="G112" s="88">
        <v>0</v>
      </c>
      <c r="H112" s="88" t="s">
        <v>72</v>
      </c>
      <c r="I112" s="85" t="s">
        <v>154</v>
      </c>
      <c r="J112" s="87" t="s">
        <v>2946</v>
      </c>
      <c r="K112" s="245">
        <v>18900000</v>
      </c>
      <c r="L112" s="85" t="s">
        <v>67</v>
      </c>
      <c r="M112" s="368" t="s">
        <v>2945</v>
      </c>
      <c r="N112" s="218">
        <v>1003241982</v>
      </c>
      <c r="O112" s="197">
        <v>471</v>
      </c>
      <c r="P112" s="363">
        <v>45348</v>
      </c>
      <c r="Q112" s="245">
        <v>524300000</v>
      </c>
      <c r="R112" s="363">
        <v>45352</v>
      </c>
      <c r="S112" s="245">
        <v>18900000</v>
      </c>
      <c r="T112" s="88" t="s">
        <v>203</v>
      </c>
      <c r="U112" s="197">
        <v>79857491</v>
      </c>
      <c r="V112" s="218" t="s">
        <v>2944</v>
      </c>
      <c r="W112" s="363">
        <v>45352</v>
      </c>
      <c r="X112" s="363">
        <v>45352</v>
      </c>
      <c r="Y112" s="199" t="s">
        <v>74</v>
      </c>
      <c r="Z112" s="363">
        <v>45596</v>
      </c>
      <c r="AA112" s="93">
        <f t="shared" si="5"/>
        <v>244</v>
      </c>
      <c r="AB112" s="87">
        <v>0</v>
      </c>
      <c r="AC112" s="87">
        <v>0</v>
      </c>
      <c r="AD112" s="87">
        <v>0</v>
      </c>
      <c r="AE112" s="95" t="s">
        <v>74</v>
      </c>
      <c r="AF112" s="93">
        <f t="shared" si="6"/>
        <v>0</v>
      </c>
      <c r="AG112" s="87">
        <v>0</v>
      </c>
      <c r="AH112" s="87">
        <v>0</v>
      </c>
      <c r="AI112" s="92" t="s">
        <v>74</v>
      </c>
      <c r="AJ112" s="87">
        <v>0</v>
      </c>
      <c r="AK112" s="92" t="s">
        <v>74</v>
      </c>
      <c r="AL112" s="92" t="s">
        <v>74</v>
      </c>
      <c r="AM112" s="93">
        <f t="shared" si="7"/>
        <v>0</v>
      </c>
      <c r="AN112" s="364">
        <f>+K112+AC112-AH112</f>
        <v>18900000</v>
      </c>
      <c r="AO112" s="88" t="s">
        <v>85</v>
      </c>
      <c r="AP112" s="245">
        <v>11600000</v>
      </c>
      <c r="AQ112" s="88" t="s">
        <v>85</v>
      </c>
      <c r="AR112" s="87">
        <v>0</v>
      </c>
      <c r="AS112" s="96" t="s">
        <v>74</v>
      </c>
      <c r="AT112" s="365">
        <f t="shared" si="8"/>
        <v>2362500</v>
      </c>
      <c r="AU112" s="366">
        <v>16537500</v>
      </c>
      <c r="AV112" s="99">
        <f t="shared" si="9"/>
        <v>0.125</v>
      </c>
      <c r="AW112" s="96" t="s">
        <v>74</v>
      </c>
      <c r="AX112" s="88" t="s">
        <v>86</v>
      </c>
      <c r="AY112" s="93" t="s">
        <v>2943</v>
      </c>
      <c r="AZ112" s="85" t="s">
        <v>66</v>
      </c>
      <c r="BA112" s="85" t="s">
        <v>66</v>
      </c>
    </row>
    <row r="113" spans="2:53" s="148" customFormat="1" ht="14.25" customHeight="1" x14ac:dyDescent="0.25">
      <c r="B113" s="85">
        <v>2024</v>
      </c>
      <c r="C113" s="85">
        <v>891780111</v>
      </c>
      <c r="D113" s="86" t="s">
        <v>64</v>
      </c>
      <c r="E113" s="87" t="s">
        <v>2942</v>
      </c>
      <c r="F113" s="93" t="s">
        <v>2941</v>
      </c>
      <c r="G113" s="88">
        <v>0</v>
      </c>
      <c r="H113" s="88" t="s">
        <v>72</v>
      </c>
      <c r="I113" s="85" t="s">
        <v>154</v>
      </c>
      <c r="J113" s="87" t="s">
        <v>2940</v>
      </c>
      <c r="K113" s="245">
        <v>9600000</v>
      </c>
      <c r="L113" s="85" t="s">
        <v>67</v>
      </c>
      <c r="M113" s="368" t="s">
        <v>2939</v>
      </c>
      <c r="N113" s="218">
        <v>85476492</v>
      </c>
      <c r="O113" s="197">
        <v>441</v>
      </c>
      <c r="P113" s="363">
        <v>45344</v>
      </c>
      <c r="Q113" s="245">
        <v>270522388</v>
      </c>
      <c r="R113" s="363">
        <v>45352</v>
      </c>
      <c r="S113" s="245">
        <v>9600000</v>
      </c>
      <c r="T113" s="88" t="s">
        <v>203</v>
      </c>
      <c r="U113" s="197">
        <v>51909946</v>
      </c>
      <c r="V113" s="218" t="s">
        <v>2446</v>
      </c>
      <c r="W113" s="363">
        <v>45352</v>
      </c>
      <c r="X113" s="363">
        <v>45352</v>
      </c>
      <c r="Y113" s="199" t="s">
        <v>74</v>
      </c>
      <c r="Z113" s="363">
        <v>45443</v>
      </c>
      <c r="AA113" s="93">
        <f t="shared" si="5"/>
        <v>91</v>
      </c>
      <c r="AB113" s="87">
        <v>0</v>
      </c>
      <c r="AC113" s="87">
        <v>0</v>
      </c>
      <c r="AD113" s="87">
        <v>0</v>
      </c>
      <c r="AE113" s="95" t="s">
        <v>74</v>
      </c>
      <c r="AF113" s="93">
        <f t="shared" si="6"/>
        <v>0</v>
      </c>
      <c r="AG113" s="87">
        <v>0</v>
      </c>
      <c r="AH113" s="87">
        <v>0</v>
      </c>
      <c r="AI113" s="92" t="s">
        <v>74</v>
      </c>
      <c r="AJ113" s="87">
        <v>0</v>
      </c>
      <c r="AK113" s="92" t="s">
        <v>74</v>
      </c>
      <c r="AL113" s="92" t="s">
        <v>74</v>
      </c>
      <c r="AM113" s="93">
        <f t="shared" si="7"/>
        <v>0</v>
      </c>
      <c r="AN113" s="364">
        <f>+K113+AC113-AH113</f>
        <v>9600000</v>
      </c>
      <c r="AO113" s="88" t="s">
        <v>85</v>
      </c>
      <c r="AP113" s="245">
        <v>11600000</v>
      </c>
      <c r="AQ113" s="88" t="s">
        <v>85</v>
      </c>
      <c r="AR113" s="87">
        <v>0</v>
      </c>
      <c r="AS113" s="96" t="s">
        <v>74</v>
      </c>
      <c r="AT113" s="365">
        <f t="shared" si="8"/>
        <v>3200000</v>
      </c>
      <c r="AU113" s="366">
        <v>6400000</v>
      </c>
      <c r="AV113" s="99">
        <f t="shared" si="9"/>
        <v>0.33333333333333331</v>
      </c>
      <c r="AW113" s="96" t="s">
        <v>74</v>
      </c>
      <c r="AX113" s="88" t="s">
        <v>86</v>
      </c>
      <c r="AY113" s="93" t="s">
        <v>2938</v>
      </c>
      <c r="AZ113" s="85" t="s">
        <v>66</v>
      </c>
      <c r="BA113" s="85" t="s">
        <v>66</v>
      </c>
    </row>
    <row r="114" spans="2:53" s="148" customFormat="1" ht="14.25" customHeight="1" x14ac:dyDescent="0.25">
      <c r="B114" s="85">
        <v>2024</v>
      </c>
      <c r="C114" s="85">
        <v>891780111</v>
      </c>
      <c r="D114" s="86" t="s">
        <v>64</v>
      </c>
      <c r="E114" s="87" t="s">
        <v>2937</v>
      </c>
      <c r="F114" s="93" t="s">
        <v>2936</v>
      </c>
      <c r="G114" s="88">
        <v>0</v>
      </c>
      <c r="H114" s="88" t="s">
        <v>72</v>
      </c>
      <c r="I114" s="85" t="s">
        <v>154</v>
      </c>
      <c r="J114" s="87" t="s">
        <v>2935</v>
      </c>
      <c r="K114" s="245">
        <v>9600000</v>
      </c>
      <c r="L114" s="85" t="s">
        <v>67</v>
      </c>
      <c r="M114" s="368" t="s">
        <v>2934</v>
      </c>
      <c r="N114" s="218">
        <v>1018410559</v>
      </c>
      <c r="O114" s="197">
        <v>441</v>
      </c>
      <c r="P114" s="363">
        <v>45344</v>
      </c>
      <c r="Q114" s="245">
        <v>270522388</v>
      </c>
      <c r="R114" s="363">
        <v>45352</v>
      </c>
      <c r="S114" s="245">
        <v>9600000</v>
      </c>
      <c r="T114" s="88" t="s">
        <v>203</v>
      </c>
      <c r="U114" s="197">
        <v>51909946</v>
      </c>
      <c r="V114" s="218" t="s">
        <v>2446</v>
      </c>
      <c r="W114" s="363">
        <v>45352</v>
      </c>
      <c r="X114" s="363">
        <v>45352</v>
      </c>
      <c r="Y114" s="199" t="s">
        <v>74</v>
      </c>
      <c r="Z114" s="363">
        <v>45443</v>
      </c>
      <c r="AA114" s="93">
        <f t="shared" si="5"/>
        <v>91</v>
      </c>
      <c r="AB114" s="87">
        <v>0</v>
      </c>
      <c r="AC114" s="87">
        <v>0</v>
      </c>
      <c r="AD114" s="87">
        <v>0</v>
      </c>
      <c r="AE114" s="95" t="s">
        <v>74</v>
      </c>
      <c r="AF114" s="93">
        <f t="shared" si="6"/>
        <v>0</v>
      </c>
      <c r="AG114" s="87">
        <v>0</v>
      </c>
      <c r="AH114" s="87">
        <v>0</v>
      </c>
      <c r="AI114" s="92" t="s">
        <v>74</v>
      </c>
      <c r="AJ114" s="87">
        <v>0</v>
      </c>
      <c r="AK114" s="92" t="s">
        <v>74</v>
      </c>
      <c r="AL114" s="92" t="s">
        <v>74</v>
      </c>
      <c r="AM114" s="93">
        <f t="shared" si="7"/>
        <v>0</v>
      </c>
      <c r="AN114" s="364">
        <f>+K114+AC114-AH114</f>
        <v>9600000</v>
      </c>
      <c r="AO114" s="88" t="s">
        <v>85</v>
      </c>
      <c r="AP114" s="245">
        <v>5000000</v>
      </c>
      <c r="AQ114" s="88" t="s">
        <v>85</v>
      </c>
      <c r="AR114" s="87">
        <v>0</v>
      </c>
      <c r="AS114" s="96" t="s">
        <v>74</v>
      </c>
      <c r="AT114" s="365">
        <f t="shared" si="8"/>
        <v>3200000</v>
      </c>
      <c r="AU114" s="366">
        <v>6400000</v>
      </c>
      <c r="AV114" s="99">
        <f t="shared" si="9"/>
        <v>0.33333333333333331</v>
      </c>
      <c r="AW114" s="96" t="s">
        <v>74</v>
      </c>
      <c r="AX114" s="88" t="s">
        <v>86</v>
      </c>
      <c r="AY114" s="93" t="s">
        <v>2933</v>
      </c>
      <c r="AZ114" s="85" t="s">
        <v>66</v>
      </c>
      <c r="BA114" s="85" t="s">
        <v>66</v>
      </c>
    </row>
    <row r="115" spans="2:53" s="148" customFormat="1" ht="14.25" customHeight="1" x14ac:dyDescent="0.25">
      <c r="B115" s="85">
        <v>2024</v>
      </c>
      <c r="C115" s="85">
        <v>891780111</v>
      </c>
      <c r="D115" s="86" t="s">
        <v>64</v>
      </c>
      <c r="E115" s="87" t="s">
        <v>2932</v>
      </c>
      <c r="F115" s="93" t="s">
        <v>2931</v>
      </c>
      <c r="G115" s="88">
        <v>0</v>
      </c>
      <c r="H115" s="88" t="s">
        <v>72</v>
      </c>
      <c r="I115" s="85" t="s">
        <v>154</v>
      </c>
      <c r="J115" s="87" t="s">
        <v>2930</v>
      </c>
      <c r="K115" s="245">
        <v>15000000</v>
      </c>
      <c r="L115" s="85" t="s">
        <v>67</v>
      </c>
      <c r="M115" s="368" t="s">
        <v>2929</v>
      </c>
      <c r="N115" s="218">
        <v>1082893928</v>
      </c>
      <c r="O115" s="197">
        <v>38</v>
      </c>
      <c r="P115" s="363">
        <v>45306</v>
      </c>
      <c r="Q115" s="245">
        <v>585250000</v>
      </c>
      <c r="R115" s="363">
        <v>45352</v>
      </c>
      <c r="S115" s="245">
        <v>15000000</v>
      </c>
      <c r="T115" s="88" t="s">
        <v>203</v>
      </c>
      <c r="U115" s="197">
        <v>1082884010</v>
      </c>
      <c r="V115" s="218" t="s">
        <v>2928</v>
      </c>
      <c r="W115" s="363">
        <v>45352</v>
      </c>
      <c r="X115" s="363">
        <v>45352</v>
      </c>
      <c r="Y115" s="199" t="s">
        <v>74</v>
      </c>
      <c r="Z115" s="363">
        <v>45504</v>
      </c>
      <c r="AA115" s="93">
        <f t="shared" si="5"/>
        <v>152</v>
      </c>
      <c r="AB115" s="87">
        <v>0</v>
      </c>
      <c r="AC115" s="87">
        <v>0</v>
      </c>
      <c r="AD115" s="87">
        <v>0</v>
      </c>
      <c r="AE115" s="95" t="s">
        <v>74</v>
      </c>
      <c r="AF115" s="93">
        <f t="shared" si="6"/>
        <v>0</v>
      </c>
      <c r="AG115" s="87">
        <v>0</v>
      </c>
      <c r="AH115" s="87">
        <v>0</v>
      </c>
      <c r="AI115" s="92" t="s">
        <v>74</v>
      </c>
      <c r="AJ115" s="87">
        <v>0</v>
      </c>
      <c r="AK115" s="92" t="s">
        <v>74</v>
      </c>
      <c r="AL115" s="92" t="s">
        <v>74</v>
      </c>
      <c r="AM115" s="93">
        <f t="shared" si="7"/>
        <v>0</v>
      </c>
      <c r="AN115" s="364">
        <f>+K115+AC115-AH115</f>
        <v>15000000</v>
      </c>
      <c r="AO115" s="88" t="s">
        <v>66</v>
      </c>
      <c r="AP115" s="245">
        <v>15000000</v>
      </c>
      <c r="AQ115" s="88" t="s">
        <v>85</v>
      </c>
      <c r="AR115" s="87">
        <v>0</v>
      </c>
      <c r="AS115" s="96" t="s">
        <v>74</v>
      </c>
      <c r="AT115" s="365">
        <f t="shared" si="8"/>
        <v>6000000</v>
      </c>
      <c r="AU115" s="366">
        <v>9000000</v>
      </c>
      <c r="AV115" s="99">
        <f t="shared" si="9"/>
        <v>0.4</v>
      </c>
      <c r="AW115" s="96" t="s">
        <v>74</v>
      </c>
      <c r="AX115" s="88" t="s">
        <v>86</v>
      </c>
      <c r="AY115" s="93" t="s">
        <v>2927</v>
      </c>
      <c r="AZ115" s="85" t="s">
        <v>66</v>
      </c>
      <c r="BA115" s="85" t="s">
        <v>66</v>
      </c>
    </row>
    <row r="116" spans="2:53" s="148" customFormat="1" ht="14.25" customHeight="1" x14ac:dyDescent="0.25">
      <c r="B116" s="85">
        <v>2024</v>
      </c>
      <c r="C116" s="85">
        <v>891780111</v>
      </c>
      <c r="D116" s="86" t="s">
        <v>64</v>
      </c>
      <c r="E116" s="87" t="s">
        <v>2926</v>
      </c>
      <c r="F116" s="93" t="s">
        <v>2925</v>
      </c>
      <c r="G116" s="88">
        <v>0</v>
      </c>
      <c r="H116" s="88" t="s">
        <v>72</v>
      </c>
      <c r="I116" s="85" t="s">
        <v>154</v>
      </c>
      <c r="J116" s="87" t="s">
        <v>2924</v>
      </c>
      <c r="K116" s="245">
        <v>24440000</v>
      </c>
      <c r="L116" s="85" t="s">
        <v>67</v>
      </c>
      <c r="M116" s="368" t="s">
        <v>2923</v>
      </c>
      <c r="N116" s="218">
        <v>1082835588</v>
      </c>
      <c r="O116" s="197">
        <v>471</v>
      </c>
      <c r="P116" s="363">
        <v>45348</v>
      </c>
      <c r="Q116" s="245">
        <v>524300000</v>
      </c>
      <c r="R116" s="363">
        <v>45352</v>
      </c>
      <c r="S116" s="245">
        <v>24440000</v>
      </c>
      <c r="T116" s="88" t="s">
        <v>203</v>
      </c>
      <c r="U116" s="197">
        <v>365894</v>
      </c>
      <c r="V116" s="218" t="s">
        <v>2922</v>
      </c>
      <c r="W116" s="363">
        <v>45352</v>
      </c>
      <c r="X116" s="363">
        <v>45352</v>
      </c>
      <c r="Y116" s="199" t="s">
        <v>74</v>
      </c>
      <c r="Z116" s="363">
        <v>45596</v>
      </c>
      <c r="AA116" s="93">
        <f t="shared" si="5"/>
        <v>244</v>
      </c>
      <c r="AB116" s="87">
        <v>0</v>
      </c>
      <c r="AC116" s="87">
        <v>0</v>
      </c>
      <c r="AD116" s="87">
        <v>0</v>
      </c>
      <c r="AE116" s="95" t="s">
        <v>74</v>
      </c>
      <c r="AF116" s="93">
        <f t="shared" si="6"/>
        <v>0</v>
      </c>
      <c r="AG116" s="87">
        <v>0</v>
      </c>
      <c r="AH116" s="87">
        <v>0</v>
      </c>
      <c r="AI116" s="92" t="s">
        <v>74</v>
      </c>
      <c r="AJ116" s="87">
        <v>0</v>
      </c>
      <c r="AK116" s="92" t="s">
        <v>74</v>
      </c>
      <c r="AL116" s="92" t="s">
        <v>74</v>
      </c>
      <c r="AM116" s="93">
        <f t="shared" si="7"/>
        <v>0</v>
      </c>
      <c r="AN116" s="364">
        <f>+K116+AC116-AH116</f>
        <v>24440000</v>
      </c>
      <c r="AO116" s="88" t="s">
        <v>85</v>
      </c>
      <c r="AP116" s="245">
        <v>12373333</v>
      </c>
      <c r="AQ116" s="88" t="s">
        <v>85</v>
      </c>
      <c r="AR116" s="87">
        <v>0</v>
      </c>
      <c r="AS116" s="96" t="s">
        <v>74</v>
      </c>
      <c r="AT116" s="365">
        <f t="shared" si="8"/>
        <v>3055000</v>
      </c>
      <c r="AU116" s="366">
        <v>21385000</v>
      </c>
      <c r="AV116" s="99">
        <f t="shared" si="9"/>
        <v>0.125</v>
      </c>
      <c r="AW116" s="96" t="s">
        <v>74</v>
      </c>
      <c r="AX116" s="88" t="s">
        <v>86</v>
      </c>
      <c r="AY116" s="93" t="s">
        <v>2921</v>
      </c>
      <c r="AZ116" s="85" t="s">
        <v>66</v>
      </c>
      <c r="BA116" s="85" t="s">
        <v>66</v>
      </c>
    </row>
    <row r="117" spans="2:53" s="148" customFormat="1" ht="14.25" customHeight="1" x14ac:dyDescent="0.25">
      <c r="B117" s="85">
        <v>2024</v>
      </c>
      <c r="C117" s="85">
        <v>891780111</v>
      </c>
      <c r="D117" s="86" t="s">
        <v>64</v>
      </c>
      <c r="E117" s="87" t="s">
        <v>2920</v>
      </c>
      <c r="F117" s="93" t="s">
        <v>2919</v>
      </c>
      <c r="G117" s="88">
        <v>0</v>
      </c>
      <c r="H117" s="88" t="s">
        <v>72</v>
      </c>
      <c r="I117" s="85" t="s">
        <v>154</v>
      </c>
      <c r="J117" s="87" t="s">
        <v>2914</v>
      </c>
      <c r="K117" s="245">
        <v>11600000</v>
      </c>
      <c r="L117" s="85" t="s">
        <v>67</v>
      </c>
      <c r="M117" s="368" t="s">
        <v>2918</v>
      </c>
      <c r="N117" s="218">
        <v>1083019268</v>
      </c>
      <c r="O117" s="197">
        <v>111</v>
      </c>
      <c r="P117" s="363">
        <v>45310</v>
      </c>
      <c r="Q117" s="245">
        <v>376500000</v>
      </c>
      <c r="R117" s="363">
        <v>45356</v>
      </c>
      <c r="S117" s="245">
        <v>11600000</v>
      </c>
      <c r="T117" s="88" t="s">
        <v>203</v>
      </c>
      <c r="U117" s="197">
        <v>63563343</v>
      </c>
      <c r="V117" s="218" t="s">
        <v>2647</v>
      </c>
      <c r="W117" s="363">
        <v>45356</v>
      </c>
      <c r="X117" s="363">
        <v>45356</v>
      </c>
      <c r="Y117" s="199" t="s">
        <v>74</v>
      </c>
      <c r="Z117" s="363">
        <v>45477</v>
      </c>
      <c r="AA117" s="93">
        <f t="shared" si="5"/>
        <v>121</v>
      </c>
      <c r="AB117" s="87">
        <v>0</v>
      </c>
      <c r="AC117" s="87">
        <v>0</v>
      </c>
      <c r="AD117" s="87">
        <v>0</v>
      </c>
      <c r="AE117" s="95" t="s">
        <v>74</v>
      </c>
      <c r="AF117" s="93">
        <f t="shared" si="6"/>
        <v>0</v>
      </c>
      <c r="AG117" s="87">
        <v>0</v>
      </c>
      <c r="AH117" s="87">
        <v>0</v>
      </c>
      <c r="AI117" s="92" t="s">
        <v>74</v>
      </c>
      <c r="AJ117" s="87">
        <v>0</v>
      </c>
      <c r="AK117" s="92" t="s">
        <v>74</v>
      </c>
      <c r="AL117" s="92" t="s">
        <v>74</v>
      </c>
      <c r="AM117" s="93">
        <f t="shared" si="7"/>
        <v>0</v>
      </c>
      <c r="AN117" s="364">
        <f>+K117+AC117-AH117</f>
        <v>11600000</v>
      </c>
      <c r="AO117" s="88" t="s">
        <v>66</v>
      </c>
      <c r="AP117" s="245">
        <v>11600000</v>
      </c>
      <c r="AQ117" s="88" t="s">
        <v>85</v>
      </c>
      <c r="AR117" s="87">
        <v>0</v>
      </c>
      <c r="AS117" s="96" t="s">
        <v>74</v>
      </c>
      <c r="AT117" s="365">
        <f t="shared" si="8"/>
        <v>5800000</v>
      </c>
      <c r="AU117" s="366">
        <v>5800000</v>
      </c>
      <c r="AV117" s="99">
        <f t="shared" si="9"/>
        <v>0.5</v>
      </c>
      <c r="AW117" s="96" t="s">
        <v>74</v>
      </c>
      <c r="AX117" s="88" t="s">
        <v>86</v>
      </c>
      <c r="AY117" s="93" t="s">
        <v>2917</v>
      </c>
      <c r="AZ117" s="85" t="s">
        <v>66</v>
      </c>
      <c r="BA117" s="85" t="s">
        <v>66</v>
      </c>
    </row>
    <row r="118" spans="2:53" s="148" customFormat="1" ht="14.25" customHeight="1" x14ac:dyDescent="0.25">
      <c r="B118" s="85">
        <v>2024</v>
      </c>
      <c r="C118" s="85">
        <v>891780111</v>
      </c>
      <c r="D118" s="86" t="s">
        <v>64</v>
      </c>
      <c r="E118" s="87" t="s">
        <v>2916</v>
      </c>
      <c r="F118" s="93" t="s">
        <v>2915</v>
      </c>
      <c r="G118" s="88">
        <v>0</v>
      </c>
      <c r="H118" s="88" t="s">
        <v>72</v>
      </c>
      <c r="I118" s="85" t="s">
        <v>154</v>
      </c>
      <c r="J118" s="87" t="s">
        <v>2914</v>
      </c>
      <c r="K118" s="245">
        <v>11600000</v>
      </c>
      <c r="L118" s="85" t="s">
        <v>67</v>
      </c>
      <c r="M118" s="368" t="s">
        <v>2913</v>
      </c>
      <c r="N118" s="218">
        <v>1066732526</v>
      </c>
      <c r="O118" s="197">
        <v>111</v>
      </c>
      <c r="P118" s="363">
        <v>45310</v>
      </c>
      <c r="Q118" s="245">
        <v>376500000</v>
      </c>
      <c r="R118" s="363">
        <v>45356</v>
      </c>
      <c r="S118" s="245">
        <v>11600000</v>
      </c>
      <c r="T118" s="88" t="s">
        <v>203</v>
      </c>
      <c r="U118" s="197">
        <v>63563343</v>
      </c>
      <c r="V118" s="218" t="s">
        <v>2647</v>
      </c>
      <c r="W118" s="363">
        <v>45356</v>
      </c>
      <c r="X118" s="363">
        <v>45356</v>
      </c>
      <c r="Y118" s="199" t="s">
        <v>74</v>
      </c>
      <c r="Z118" s="363">
        <v>45477</v>
      </c>
      <c r="AA118" s="93">
        <f t="shared" si="5"/>
        <v>121</v>
      </c>
      <c r="AB118" s="87">
        <v>0</v>
      </c>
      <c r="AC118" s="87">
        <v>0</v>
      </c>
      <c r="AD118" s="87">
        <v>0</v>
      </c>
      <c r="AE118" s="95" t="s">
        <v>74</v>
      </c>
      <c r="AF118" s="93">
        <f t="shared" si="6"/>
        <v>0</v>
      </c>
      <c r="AG118" s="87">
        <v>0</v>
      </c>
      <c r="AH118" s="87">
        <v>0</v>
      </c>
      <c r="AI118" s="92" t="s">
        <v>74</v>
      </c>
      <c r="AJ118" s="87">
        <v>0</v>
      </c>
      <c r="AK118" s="92" t="s">
        <v>74</v>
      </c>
      <c r="AL118" s="92" t="s">
        <v>74</v>
      </c>
      <c r="AM118" s="93">
        <f t="shared" si="7"/>
        <v>0</v>
      </c>
      <c r="AN118" s="364">
        <f>+K118+AC118-AH118</f>
        <v>11600000</v>
      </c>
      <c r="AO118" s="88" t="s">
        <v>66</v>
      </c>
      <c r="AP118" s="245">
        <v>11600000</v>
      </c>
      <c r="AQ118" s="88" t="s">
        <v>85</v>
      </c>
      <c r="AR118" s="87">
        <v>0</v>
      </c>
      <c r="AS118" s="96" t="s">
        <v>74</v>
      </c>
      <c r="AT118" s="365">
        <f t="shared" si="8"/>
        <v>5800000</v>
      </c>
      <c r="AU118" s="366">
        <v>5800000</v>
      </c>
      <c r="AV118" s="99">
        <f t="shared" si="9"/>
        <v>0.5</v>
      </c>
      <c r="AW118" s="96" t="s">
        <v>74</v>
      </c>
      <c r="AX118" s="88" t="s">
        <v>86</v>
      </c>
      <c r="AY118" s="93" t="s">
        <v>2912</v>
      </c>
      <c r="AZ118" s="85" t="s">
        <v>66</v>
      </c>
      <c r="BA118" s="85" t="s">
        <v>66</v>
      </c>
    </row>
    <row r="119" spans="2:53" s="148" customFormat="1" ht="14.25" customHeight="1" x14ac:dyDescent="0.25">
      <c r="B119" s="85">
        <v>2024</v>
      </c>
      <c r="C119" s="85">
        <v>891780111</v>
      </c>
      <c r="D119" s="86" t="s">
        <v>64</v>
      </c>
      <c r="E119" s="87" t="s">
        <v>2911</v>
      </c>
      <c r="F119" s="93" t="s">
        <v>2910</v>
      </c>
      <c r="G119" s="88">
        <v>0</v>
      </c>
      <c r="H119" s="88" t="s">
        <v>72</v>
      </c>
      <c r="I119" s="85" t="s">
        <v>154</v>
      </c>
      <c r="J119" s="87" t="s">
        <v>2909</v>
      </c>
      <c r="K119" s="245">
        <v>5000000</v>
      </c>
      <c r="L119" s="85" t="s">
        <v>67</v>
      </c>
      <c r="M119" s="368" t="s">
        <v>2908</v>
      </c>
      <c r="N119" s="218">
        <v>36725695</v>
      </c>
      <c r="O119" s="197">
        <v>39</v>
      </c>
      <c r="P119" s="363">
        <v>45306</v>
      </c>
      <c r="Q119" s="245">
        <v>524300000</v>
      </c>
      <c r="R119" s="363">
        <v>45356</v>
      </c>
      <c r="S119" s="245">
        <v>5000000</v>
      </c>
      <c r="T119" s="88" t="s">
        <v>203</v>
      </c>
      <c r="U119" s="197">
        <v>79738530</v>
      </c>
      <c r="V119" s="218" t="s">
        <v>1228</v>
      </c>
      <c r="W119" s="363">
        <v>45356</v>
      </c>
      <c r="X119" s="363">
        <v>45356</v>
      </c>
      <c r="Y119" s="199" t="s">
        <v>74</v>
      </c>
      <c r="Z119" s="363">
        <v>45412</v>
      </c>
      <c r="AA119" s="93">
        <f t="shared" si="5"/>
        <v>56</v>
      </c>
      <c r="AB119" s="87">
        <v>0</v>
      </c>
      <c r="AC119" s="87">
        <v>0</v>
      </c>
      <c r="AD119" s="87">
        <v>0</v>
      </c>
      <c r="AE119" s="95" t="s">
        <v>74</v>
      </c>
      <c r="AF119" s="93">
        <f t="shared" si="6"/>
        <v>0</v>
      </c>
      <c r="AG119" s="87">
        <v>0</v>
      </c>
      <c r="AH119" s="87">
        <v>0</v>
      </c>
      <c r="AI119" s="92" t="s">
        <v>74</v>
      </c>
      <c r="AJ119" s="87">
        <v>0</v>
      </c>
      <c r="AK119" s="92" t="s">
        <v>74</v>
      </c>
      <c r="AL119" s="92" t="s">
        <v>74</v>
      </c>
      <c r="AM119" s="93">
        <f t="shared" si="7"/>
        <v>0</v>
      </c>
      <c r="AN119" s="364">
        <f>+K119+AC119-AH119</f>
        <v>5000000</v>
      </c>
      <c r="AO119" s="88" t="s">
        <v>66</v>
      </c>
      <c r="AP119" s="245">
        <v>5000000</v>
      </c>
      <c r="AQ119" s="88" t="s">
        <v>85</v>
      </c>
      <c r="AR119" s="87">
        <v>0</v>
      </c>
      <c r="AS119" s="96" t="s">
        <v>74</v>
      </c>
      <c r="AT119" s="365">
        <f t="shared" si="8"/>
        <v>0</v>
      </c>
      <c r="AU119" s="366">
        <v>5000000</v>
      </c>
      <c r="AV119" s="99">
        <f t="shared" si="9"/>
        <v>0</v>
      </c>
      <c r="AW119" s="96" t="s">
        <v>74</v>
      </c>
      <c r="AX119" s="88" t="s">
        <v>86</v>
      </c>
      <c r="AY119" s="93" t="s">
        <v>2907</v>
      </c>
      <c r="AZ119" s="85" t="s">
        <v>66</v>
      </c>
      <c r="BA119" s="85" t="s">
        <v>66</v>
      </c>
    </row>
    <row r="120" spans="2:53" s="148" customFormat="1" ht="14.25" customHeight="1" x14ac:dyDescent="0.25">
      <c r="B120" s="85">
        <v>2024</v>
      </c>
      <c r="C120" s="85">
        <v>891780111</v>
      </c>
      <c r="D120" s="86" t="s">
        <v>64</v>
      </c>
      <c r="E120" s="87" t="s">
        <v>2906</v>
      </c>
      <c r="F120" s="93" t="s">
        <v>2905</v>
      </c>
      <c r="G120" s="88">
        <v>0</v>
      </c>
      <c r="H120" s="88" t="s">
        <v>72</v>
      </c>
      <c r="I120" s="85" t="s">
        <v>154</v>
      </c>
      <c r="J120" s="87" t="s">
        <v>2904</v>
      </c>
      <c r="K120" s="245">
        <v>14000000</v>
      </c>
      <c r="L120" s="85" t="s">
        <v>67</v>
      </c>
      <c r="M120" s="368" t="s">
        <v>2824</v>
      </c>
      <c r="N120" s="218">
        <v>1103107767</v>
      </c>
      <c r="O120" s="197">
        <v>559</v>
      </c>
      <c r="P120" s="363">
        <v>45355</v>
      </c>
      <c r="Q120" s="245">
        <v>524300000</v>
      </c>
      <c r="R120" s="363">
        <v>45356</v>
      </c>
      <c r="S120" s="245">
        <v>14000000</v>
      </c>
      <c r="T120" s="88" t="s">
        <v>203</v>
      </c>
      <c r="U120" s="197">
        <v>36669284</v>
      </c>
      <c r="V120" s="218" t="s">
        <v>623</v>
      </c>
      <c r="W120" s="363">
        <v>45356</v>
      </c>
      <c r="X120" s="363">
        <v>45356</v>
      </c>
      <c r="Y120" s="199" t="s">
        <v>74</v>
      </c>
      <c r="Z120" s="363">
        <v>45477</v>
      </c>
      <c r="AA120" s="93">
        <f t="shared" si="5"/>
        <v>121</v>
      </c>
      <c r="AB120" s="87">
        <v>0</v>
      </c>
      <c r="AC120" s="87">
        <v>0</v>
      </c>
      <c r="AD120" s="87">
        <v>0</v>
      </c>
      <c r="AE120" s="95" t="s">
        <v>74</v>
      </c>
      <c r="AF120" s="93">
        <f t="shared" si="6"/>
        <v>0</v>
      </c>
      <c r="AG120" s="87">
        <v>0</v>
      </c>
      <c r="AH120" s="87">
        <v>0</v>
      </c>
      <c r="AI120" s="92" t="s">
        <v>74</v>
      </c>
      <c r="AJ120" s="87">
        <v>0</v>
      </c>
      <c r="AK120" s="92" t="s">
        <v>74</v>
      </c>
      <c r="AL120" s="92" t="s">
        <v>74</v>
      </c>
      <c r="AM120" s="93">
        <f t="shared" si="7"/>
        <v>0</v>
      </c>
      <c r="AN120" s="364">
        <f>+K120+AC120-AH120</f>
        <v>14000000</v>
      </c>
      <c r="AO120" s="88" t="s">
        <v>66</v>
      </c>
      <c r="AP120" s="245">
        <v>14000000</v>
      </c>
      <c r="AQ120" s="88" t="s">
        <v>85</v>
      </c>
      <c r="AR120" s="87">
        <v>0</v>
      </c>
      <c r="AS120" s="96" t="s">
        <v>74</v>
      </c>
      <c r="AT120" s="365">
        <f t="shared" si="8"/>
        <v>7000000</v>
      </c>
      <c r="AU120" s="366">
        <v>7000000</v>
      </c>
      <c r="AV120" s="99">
        <f t="shared" si="9"/>
        <v>0.5</v>
      </c>
      <c r="AW120" s="96" t="s">
        <v>74</v>
      </c>
      <c r="AX120" s="88" t="s">
        <v>86</v>
      </c>
      <c r="AY120" s="93" t="s">
        <v>2903</v>
      </c>
      <c r="AZ120" s="85" t="s">
        <v>66</v>
      </c>
      <c r="BA120" s="85" t="s">
        <v>66</v>
      </c>
    </row>
    <row r="121" spans="2:53" s="148" customFormat="1" ht="14.25" customHeight="1" x14ac:dyDescent="0.25">
      <c r="B121" s="85">
        <v>2024</v>
      </c>
      <c r="C121" s="85">
        <v>891780111</v>
      </c>
      <c r="D121" s="86" t="s">
        <v>64</v>
      </c>
      <c r="E121" s="87" t="s">
        <v>2902</v>
      </c>
      <c r="F121" s="93" t="s">
        <v>2901</v>
      </c>
      <c r="G121" s="88">
        <v>0</v>
      </c>
      <c r="H121" s="88" t="s">
        <v>72</v>
      </c>
      <c r="I121" s="85" t="s">
        <v>154</v>
      </c>
      <c r="J121" s="87" t="s">
        <v>2900</v>
      </c>
      <c r="K121" s="245">
        <v>13200000</v>
      </c>
      <c r="L121" s="85" t="s">
        <v>67</v>
      </c>
      <c r="M121" s="368" t="s">
        <v>2899</v>
      </c>
      <c r="N121" s="218">
        <v>1082943581</v>
      </c>
      <c r="O121" s="197">
        <v>235</v>
      </c>
      <c r="P121" s="363">
        <v>45323</v>
      </c>
      <c r="Q121" s="245">
        <v>524300000</v>
      </c>
      <c r="R121" s="363">
        <v>45356</v>
      </c>
      <c r="S121" s="245">
        <v>13200000</v>
      </c>
      <c r="T121" s="88" t="s">
        <v>203</v>
      </c>
      <c r="U121" s="197">
        <v>57461852</v>
      </c>
      <c r="V121" s="218" t="s">
        <v>2898</v>
      </c>
      <c r="W121" s="363">
        <v>45356</v>
      </c>
      <c r="X121" s="363">
        <v>45356</v>
      </c>
      <c r="Y121" s="199" t="s">
        <v>74</v>
      </c>
      <c r="Z121" s="363">
        <v>45473</v>
      </c>
      <c r="AA121" s="93">
        <f t="shared" si="5"/>
        <v>117</v>
      </c>
      <c r="AB121" s="87">
        <v>0</v>
      </c>
      <c r="AC121" s="87">
        <v>0</v>
      </c>
      <c r="AD121" s="87">
        <v>0</v>
      </c>
      <c r="AE121" s="95" t="s">
        <v>74</v>
      </c>
      <c r="AF121" s="93">
        <f t="shared" si="6"/>
        <v>0</v>
      </c>
      <c r="AG121" s="87">
        <v>0</v>
      </c>
      <c r="AH121" s="87">
        <v>0</v>
      </c>
      <c r="AI121" s="92" t="s">
        <v>74</v>
      </c>
      <c r="AJ121" s="87">
        <v>0</v>
      </c>
      <c r="AK121" s="92" t="s">
        <v>74</v>
      </c>
      <c r="AL121" s="92" t="s">
        <v>74</v>
      </c>
      <c r="AM121" s="93">
        <f t="shared" si="7"/>
        <v>0</v>
      </c>
      <c r="AN121" s="364">
        <f>+K121+AC121-AH121</f>
        <v>13200000</v>
      </c>
      <c r="AO121" s="88" t="s">
        <v>85</v>
      </c>
      <c r="AP121" s="245">
        <v>0</v>
      </c>
      <c r="AQ121" s="88" t="s">
        <v>85</v>
      </c>
      <c r="AR121" s="87">
        <v>0</v>
      </c>
      <c r="AS121" s="96" t="s">
        <v>74</v>
      </c>
      <c r="AT121" s="365">
        <f t="shared" si="8"/>
        <v>6600000</v>
      </c>
      <c r="AU121" s="366">
        <v>6600000</v>
      </c>
      <c r="AV121" s="99">
        <f t="shared" si="9"/>
        <v>0.5</v>
      </c>
      <c r="AW121" s="96" t="s">
        <v>74</v>
      </c>
      <c r="AX121" s="88" t="s">
        <v>86</v>
      </c>
      <c r="AY121" s="93" t="s">
        <v>2897</v>
      </c>
      <c r="AZ121" s="85" t="s">
        <v>66</v>
      </c>
      <c r="BA121" s="85" t="s">
        <v>66</v>
      </c>
    </row>
    <row r="122" spans="2:53" s="148" customFormat="1" ht="14.25" customHeight="1" x14ac:dyDescent="0.25">
      <c r="B122" s="85">
        <v>2024</v>
      </c>
      <c r="C122" s="85">
        <v>891780111</v>
      </c>
      <c r="D122" s="86" t="s">
        <v>64</v>
      </c>
      <c r="E122" s="87" t="s">
        <v>2896</v>
      </c>
      <c r="F122" s="125" t="s">
        <v>2895</v>
      </c>
      <c r="G122" s="88">
        <v>0</v>
      </c>
      <c r="H122" s="88" t="s">
        <v>72</v>
      </c>
      <c r="I122" s="85" t="s">
        <v>154</v>
      </c>
      <c r="J122" s="87" t="s">
        <v>2894</v>
      </c>
      <c r="K122" s="245">
        <v>12373333</v>
      </c>
      <c r="L122" s="85" t="s">
        <v>67</v>
      </c>
      <c r="M122" s="368" t="s">
        <v>2893</v>
      </c>
      <c r="N122" s="218">
        <v>1082997057</v>
      </c>
      <c r="O122" s="197">
        <v>36</v>
      </c>
      <c r="P122" s="363">
        <v>45306</v>
      </c>
      <c r="Q122" s="245">
        <v>734700000</v>
      </c>
      <c r="R122" s="363">
        <v>45357</v>
      </c>
      <c r="S122" s="245">
        <v>12373333</v>
      </c>
      <c r="T122" s="88" t="s">
        <v>203</v>
      </c>
      <c r="U122" s="197">
        <v>85155551</v>
      </c>
      <c r="V122" s="218" t="s">
        <v>2403</v>
      </c>
      <c r="W122" s="363">
        <v>45357</v>
      </c>
      <c r="X122" s="363">
        <v>45357</v>
      </c>
      <c r="Y122" s="199" t="s">
        <v>74</v>
      </c>
      <c r="Z122" s="363">
        <v>45473</v>
      </c>
      <c r="AA122" s="93">
        <f t="shared" si="5"/>
        <v>116</v>
      </c>
      <c r="AB122" s="87">
        <v>0</v>
      </c>
      <c r="AC122" s="87">
        <v>0</v>
      </c>
      <c r="AD122" s="87">
        <v>0</v>
      </c>
      <c r="AE122" s="95" t="s">
        <v>74</v>
      </c>
      <c r="AF122" s="93">
        <f t="shared" si="6"/>
        <v>0</v>
      </c>
      <c r="AG122" s="87">
        <v>0</v>
      </c>
      <c r="AH122" s="87">
        <v>0</v>
      </c>
      <c r="AI122" s="92" t="s">
        <v>74</v>
      </c>
      <c r="AJ122" s="87">
        <v>0</v>
      </c>
      <c r="AK122" s="92" t="s">
        <v>74</v>
      </c>
      <c r="AL122" s="92" t="s">
        <v>74</v>
      </c>
      <c r="AM122" s="93">
        <f t="shared" si="7"/>
        <v>0</v>
      </c>
      <c r="AN122" s="364">
        <f>+K122+AC122-AH122</f>
        <v>12373333</v>
      </c>
      <c r="AO122" s="88" t="s">
        <v>66</v>
      </c>
      <c r="AP122" s="245">
        <v>12373333</v>
      </c>
      <c r="AQ122" s="88" t="s">
        <v>85</v>
      </c>
      <c r="AR122" s="87">
        <v>0</v>
      </c>
      <c r="AS122" s="96" t="s">
        <v>74</v>
      </c>
      <c r="AT122" s="365">
        <f t="shared" si="8"/>
        <v>5973333</v>
      </c>
      <c r="AU122" s="366">
        <v>6400000</v>
      </c>
      <c r="AV122" s="99">
        <f t="shared" si="9"/>
        <v>0.48275860675535037</v>
      </c>
      <c r="AW122" s="96" t="s">
        <v>74</v>
      </c>
      <c r="AX122" s="88" t="s">
        <v>86</v>
      </c>
      <c r="AY122" s="370" t="s">
        <v>2892</v>
      </c>
      <c r="AZ122" s="85" t="s">
        <v>66</v>
      </c>
      <c r="BA122" s="85" t="s">
        <v>66</v>
      </c>
    </row>
    <row r="123" spans="2:53" s="148" customFormat="1" ht="14.25" customHeight="1" x14ac:dyDescent="0.25">
      <c r="B123" s="85">
        <v>2024</v>
      </c>
      <c r="C123" s="85">
        <v>891780111</v>
      </c>
      <c r="D123" s="86" t="s">
        <v>64</v>
      </c>
      <c r="E123" s="87" t="s">
        <v>2891</v>
      </c>
      <c r="F123" s="93" t="s">
        <v>2890</v>
      </c>
      <c r="G123" s="88">
        <v>0</v>
      </c>
      <c r="H123" s="88" t="s">
        <v>72</v>
      </c>
      <c r="I123" s="85" t="s">
        <v>154</v>
      </c>
      <c r="J123" s="87" t="s">
        <v>2889</v>
      </c>
      <c r="K123" s="245">
        <v>7000000</v>
      </c>
      <c r="L123" s="85" t="s">
        <v>67</v>
      </c>
      <c r="M123" s="368" t="s">
        <v>2888</v>
      </c>
      <c r="N123" s="218">
        <v>7634038</v>
      </c>
      <c r="O123" s="197">
        <v>39</v>
      </c>
      <c r="P123" s="363">
        <v>45306</v>
      </c>
      <c r="Q123" s="245">
        <v>524300000</v>
      </c>
      <c r="R123" s="363">
        <v>45358</v>
      </c>
      <c r="S123" s="245">
        <v>7000000</v>
      </c>
      <c r="T123" s="88" t="s">
        <v>203</v>
      </c>
      <c r="U123" s="197">
        <v>85485991</v>
      </c>
      <c r="V123" s="218" t="s">
        <v>2850</v>
      </c>
      <c r="W123" s="363">
        <v>45358</v>
      </c>
      <c r="X123" s="363">
        <v>45358</v>
      </c>
      <c r="Y123" s="199" t="s">
        <v>74</v>
      </c>
      <c r="Z123" s="363">
        <v>45388</v>
      </c>
      <c r="AA123" s="93">
        <f t="shared" si="5"/>
        <v>30</v>
      </c>
      <c r="AB123" s="87">
        <v>0</v>
      </c>
      <c r="AC123" s="87">
        <v>0</v>
      </c>
      <c r="AD123" s="87">
        <v>0</v>
      </c>
      <c r="AE123" s="95" t="s">
        <v>74</v>
      </c>
      <c r="AF123" s="93">
        <f t="shared" si="6"/>
        <v>0</v>
      </c>
      <c r="AG123" s="87">
        <v>0</v>
      </c>
      <c r="AH123" s="87">
        <v>0</v>
      </c>
      <c r="AI123" s="92" t="s">
        <v>74</v>
      </c>
      <c r="AJ123" s="87">
        <v>0</v>
      </c>
      <c r="AK123" s="92" t="s">
        <v>74</v>
      </c>
      <c r="AL123" s="92" t="s">
        <v>74</v>
      </c>
      <c r="AM123" s="93">
        <f t="shared" si="7"/>
        <v>0</v>
      </c>
      <c r="AN123" s="364">
        <f>+K123+AC123-AH123</f>
        <v>7000000</v>
      </c>
      <c r="AO123" s="88" t="s">
        <v>66</v>
      </c>
      <c r="AP123" s="245">
        <v>7000000</v>
      </c>
      <c r="AQ123" s="88" t="s">
        <v>85</v>
      </c>
      <c r="AR123" s="87">
        <v>0</v>
      </c>
      <c r="AS123" s="96" t="s">
        <v>74</v>
      </c>
      <c r="AT123" s="365">
        <f t="shared" si="8"/>
        <v>0</v>
      </c>
      <c r="AU123" s="366">
        <v>7000000</v>
      </c>
      <c r="AV123" s="99">
        <f t="shared" si="9"/>
        <v>0</v>
      </c>
      <c r="AW123" s="96" t="s">
        <v>74</v>
      </c>
      <c r="AX123" s="88" t="s">
        <v>86</v>
      </c>
      <c r="AY123" s="93" t="s">
        <v>2887</v>
      </c>
      <c r="AZ123" s="85" t="s">
        <v>66</v>
      </c>
      <c r="BA123" s="85" t="s">
        <v>66</v>
      </c>
    </row>
    <row r="124" spans="2:53" s="148" customFormat="1" ht="14.25" customHeight="1" x14ac:dyDescent="0.25">
      <c r="B124" s="85">
        <v>2024</v>
      </c>
      <c r="C124" s="85">
        <v>891780111</v>
      </c>
      <c r="D124" s="86" t="s">
        <v>64</v>
      </c>
      <c r="E124" s="87" t="s">
        <v>2886</v>
      </c>
      <c r="F124" s="93" t="s">
        <v>2885</v>
      </c>
      <c r="G124" s="88">
        <v>0</v>
      </c>
      <c r="H124" s="88" t="s">
        <v>72</v>
      </c>
      <c r="I124" s="85" t="s">
        <v>154</v>
      </c>
      <c r="J124" s="87" t="s">
        <v>2884</v>
      </c>
      <c r="K124" s="245">
        <v>23000000</v>
      </c>
      <c r="L124" s="85" t="s">
        <v>67</v>
      </c>
      <c r="M124" s="368" t="s">
        <v>2883</v>
      </c>
      <c r="N124" s="218">
        <v>1082852722</v>
      </c>
      <c r="O124" s="197">
        <v>403</v>
      </c>
      <c r="P124" s="363">
        <v>45341</v>
      </c>
      <c r="Q124" s="245">
        <v>524300000</v>
      </c>
      <c r="R124" s="363">
        <v>45362</v>
      </c>
      <c r="S124" s="245">
        <v>23000000</v>
      </c>
      <c r="T124" s="88" t="s">
        <v>203</v>
      </c>
      <c r="U124" s="197">
        <v>22545553</v>
      </c>
      <c r="V124" s="218" t="s">
        <v>2635</v>
      </c>
      <c r="W124" s="363">
        <v>45362</v>
      </c>
      <c r="X124" s="363">
        <v>45362</v>
      </c>
      <c r="Y124" s="199" t="s">
        <v>74</v>
      </c>
      <c r="Z124" s="363">
        <v>45591</v>
      </c>
      <c r="AA124" s="93">
        <f t="shared" si="5"/>
        <v>229</v>
      </c>
      <c r="AB124" s="87">
        <v>0</v>
      </c>
      <c r="AC124" s="87">
        <v>0</v>
      </c>
      <c r="AD124" s="87">
        <v>0</v>
      </c>
      <c r="AE124" s="95" t="s">
        <v>74</v>
      </c>
      <c r="AF124" s="93">
        <f t="shared" si="6"/>
        <v>0</v>
      </c>
      <c r="AG124" s="87">
        <v>0</v>
      </c>
      <c r="AH124" s="87">
        <v>0</v>
      </c>
      <c r="AI124" s="92" t="s">
        <v>74</v>
      </c>
      <c r="AJ124" s="87">
        <v>0</v>
      </c>
      <c r="AK124" s="92" t="s">
        <v>74</v>
      </c>
      <c r="AL124" s="92" t="s">
        <v>74</v>
      </c>
      <c r="AM124" s="93">
        <f t="shared" si="7"/>
        <v>0</v>
      </c>
      <c r="AN124" s="364">
        <f>+K124+AC124-AH124</f>
        <v>23000000</v>
      </c>
      <c r="AO124" s="88" t="s">
        <v>85</v>
      </c>
      <c r="AP124" s="245">
        <v>0</v>
      </c>
      <c r="AQ124" s="88" t="s">
        <v>85</v>
      </c>
      <c r="AR124" s="87">
        <v>0</v>
      </c>
      <c r="AS124" s="96" t="s">
        <v>74</v>
      </c>
      <c r="AT124" s="365">
        <f t="shared" si="8"/>
        <v>2875000</v>
      </c>
      <c r="AU124" s="366">
        <v>20125000</v>
      </c>
      <c r="AV124" s="99">
        <f t="shared" si="9"/>
        <v>0.125</v>
      </c>
      <c r="AW124" s="96" t="s">
        <v>74</v>
      </c>
      <c r="AX124" s="88" t="s">
        <v>86</v>
      </c>
      <c r="AY124" s="93" t="s">
        <v>2882</v>
      </c>
      <c r="AZ124" s="85" t="s">
        <v>66</v>
      </c>
      <c r="BA124" s="85" t="s">
        <v>66</v>
      </c>
    </row>
    <row r="125" spans="2:53" s="148" customFormat="1" ht="14.25" customHeight="1" x14ac:dyDescent="0.25">
      <c r="B125" s="85">
        <v>2024</v>
      </c>
      <c r="C125" s="85">
        <v>891780111</v>
      </c>
      <c r="D125" s="86" t="s">
        <v>64</v>
      </c>
      <c r="E125" s="87" t="s">
        <v>2881</v>
      </c>
      <c r="F125" s="93" t="s">
        <v>2880</v>
      </c>
      <c r="G125" s="88">
        <v>0</v>
      </c>
      <c r="H125" s="88" t="s">
        <v>72</v>
      </c>
      <c r="I125" s="85" t="s">
        <v>154</v>
      </c>
      <c r="J125" s="87" t="s">
        <v>2879</v>
      </c>
      <c r="K125" s="245">
        <v>20400000</v>
      </c>
      <c r="L125" s="85" t="s">
        <v>67</v>
      </c>
      <c r="M125" s="368" t="s">
        <v>2878</v>
      </c>
      <c r="N125" s="218">
        <v>1082897496</v>
      </c>
      <c r="O125" s="197">
        <v>431</v>
      </c>
      <c r="P125" s="363">
        <v>45343</v>
      </c>
      <c r="Q125" s="245">
        <v>524300000</v>
      </c>
      <c r="R125" s="363">
        <v>45362</v>
      </c>
      <c r="S125" s="245">
        <v>20400000</v>
      </c>
      <c r="T125" s="88" t="s">
        <v>203</v>
      </c>
      <c r="U125" s="197">
        <v>51909946</v>
      </c>
      <c r="V125" s="218" t="s">
        <v>2877</v>
      </c>
      <c r="W125" s="363">
        <v>45362</v>
      </c>
      <c r="X125" s="363">
        <v>45362</v>
      </c>
      <c r="Y125" s="199" t="s">
        <v>74</v>
      </c>
      <c r="Z125" s="363">
        <v>45545</v>
      </c>
      <c r="AA125" s="93">
        <f t="shared" si="5"/>
        <v>183</v>
      </c>
      <c r="AB125" s="87">
        <v>0</v>
      </c>
      <c r="AC125" s="87">
        <v>0</v>
      </c>
      <c r="AD125" s="87">
        <v>0</v>
      </c>
      <c r="AE125" s="95" t="s">
        <v>74</v>
      </c>
      <c r="AF125" s="93">
        <f t="shared" si="6"/>
        <v>0</v>
      </c>
      <c r="AG125" s="87">
        <v>0</v>
      </c>
      <c r="AH125" s="87">
        <v>0</v>
      </c>
      <c r="AI125" s="92" t="s">
        <v>74</v>
      </c>
      <c r="AJ125" s="87">
        <v>0</v>
      </c>
      <c r="AK125" s="92" t="s">
        <v>74</v>
      </c>
      <c r="AL125" s="92" t="s">
        <v>74</v>
      </c>
      <c r="AM125" s="93">
        <f t="shared" si="7"/>
        <v>0</v>
      </c>
      <c r="AN125" s="364">
        <f>+K125+AC125-AH125</f>
        <v>20400000</v>
      </c>
      <c r="AO125" s="88" t="s">
        <v>85</v>
      </c>
      <c r="AP125" s="245">
        <v>0</v>
      </c>
      <c r="AQ125" s="88" t="s">
        <v>85</v>
      </c>
      <c r="AR125" s="87">
        <v>0</v>
      </c>
      <c r="AS125" s="96" t="s">
        <v>74</v>
      </c>
      <c r="AT125" s="365">
        <f t="shared" si="8"/>
        <v>0</v>
      </c>
      <c r="AU125" s="366">
        <v>20400000</v>
      </c>
      <c r="AV125" s="99">
        <f t="shared" si="9"/>
        <v>0</v>
      </c>
      <c r="AW125" s="96" t="s">
        <v>74</v>
      </c>
      <c r="AX125" s="88" t="s">
        <v>86</v>
      </c>
      <c r="AY125" s="93" t="s">
        <v>2876</v>
      </c>
      <c r="AZ125" s="85" t="s">
        <v>66</v>
      </c>
      <c r="BA125" s="85" t="s">
        <v>66</v>
      </c>
    </row>
    <row r="126" spans="2:53" s="148" customFormat="1" ht="14.25" customHeight="1" x14ac:dyDescent="0.25">
      <c r="B126" s="85">
        <v>2024</v>
      </c>
      <c r="C126" s="85">
        <v>891780111</v>
      </c>
      <c r="D126" s="86" t="s">
        <v>64</v>
      </c>
      <c r="E126" s="87" t="s">
        <v>2875</v>
      </c>
      <c r="F126" s="93" t="s">
        <v>2874</v>
      </c>
      <c r="G126" s="88">
        <v>0</v>
      </c>
      <c r="H126" s="88" t="s">
        <v>72</v>
      </c>
      <c r="I126" s="85" t="s">
        <v>154</v>
      </c>
      <c r="J126" s="87" t="s">
        <v>2873</v>
      </c>
      <c r="K126" s="245">
        <v>24000000</v>
      </c>
      <c r="L126" s="85" t="s">
        <v>67</v>
      </c>
      <c r="M126" s="368" t="s">
        <v>2872</v>
      </c>
      <c r="N126" s="218">
        <v>1140903657</v>
      </c>
      <c r="O126" s="197">
        <v>403</v>
      </c>
      <c r="P126" s="363">
        <v>45341</v>
      </c>
      <c r="Q126" s="245">
        <v>524300000</v>
      </c>
      <c r="R126" s="363">
        <v>45362</v>
      </c>
      <c r="S126" s="245">
        <v>24000000</v>
      </c>
      <c r="T126" s="88" t="s">
        <v>203</v>
      </c>
      <c r="U126" s="197">
        <v>22545553</v>
      </c>
      <c r="V126" s="218" t="s">
        <v>2635</v>
      </c>
      <c r="W126" s="363">
        <v>45362</v>
      </c>
      <c r="X126" s="363">
        <v>45362</v>
      </c>
      <c r="Y126" s="199" t="s">
        <v>74</v>
      </c>
      <c r="Z126" s="363">
        <v>45591</v>
      </c>
      <c r="AA126" s="93">
        <f t="shared" si="5"/>
        <v>229</v>
      </c>
      <c r="AB126" s="87">
        <v>0</v>
      </c>
      <c r="AC126" s="87">
        <v>0</v>
      </c>
      <c r="AD126" s="87">
        <v>0</v>
      </c>
      <c r="AE126" s="95" t="s">
        <v>74</v>
      </c>
      <c r="AF126" s="93">
        <f t="shared" si="6"/>
        <v>0</v>
      </c>
      <c r="AG126" s="87">
        <v>0</v>
      </c>
      <c r="AH126" s="87">
        <v>0</v>
      </c>
      <c r="AI126" s="92" t="s">
        <v>74</v>
      </c>
      <c r="AJ126" s="87">
        <v>0</v>
      </c>
      <c r="AK126" s="92" t="s">
        <v>74</v>
      </c>
      <c r="AL126" s="92" t="s">
        <v>74</v>
      </c>
      <c r="AM126" s="93">
        <f t="shared" si="7"/>
        <v>0</v>
      </c>
      <c r="AN126" s="364">
        <f>+K126+AC126-AH126</f>
        <v>24000000</v>
      </c>
      <c r="AO126" s="88" t="s">
        <v>85</v>
      </c>
      <c r="AP126" s="245">
        <v>0</v>
      </c>
      <c r="AQ126" s="88" t="s">
        <v>85</v>
      </c>
      <c r="AR126" s="87">
        <v>0</v>
      </c>
      <c r="AS126" s="96" t="s">
        <v>74</v>
      </c>
      <c r="AT126" s="365">
        <f t="shared" si="8"/>
        <v>3000000</v>
      </c>
      <c r="AU126" s="366">
        <v>21000000</v>
      </c>
      <c r="AV126" s="99">
        <f t="shared" si="9"/>
        <v>0.125</v>
      </c>
      <c r="AW126" s="96" t="s">
        <v>74</v>
      </c>
      <c r="AX126" s="88" t="s">
        <v>86</v>
      </c>
      <c r="AY126" s="93" t="s">
        <v>2871</v>
      </c>
      <c r="AZ126" s="85" t="s">
        <v>66</v>
      </c>
      <c r="BA126" s="85" t="s">
        <v>66</v>
      </c>
    </row>
    <row r="127" spans="2:53" s="148" customFormat="1" ht="14.25" customHeight="1" x14ac:dyDescent="0.25">
      <c r="B127" s="85">
        <v>2024</v>
      </c>
      <c r="C127" s="85">
        <v>891780111</v>
      </c>
      <c r="D127" s="86" t="s">
        <v>64</v>
      </c>
      <c r="E127" s="87" t="s">
        <v>2870</v>
      </c>
      <c r="F127" s="93" t="s">
        <v>2869</v>
      </c>
      <c r="G127" s="88">
        <v>0</v>
      </c>
      <c r="H127" s="88" t="s">
        <v>72</v>
      </c>
      <c r="I127" s="85" t="s">
        <v>154</v>
      </c>
      <c r="J127" s="87" t="s">
        <v>2868</v>
      </c>
      <c r="K127" s="245">
        <v>8000000</v>
      </c>
      <c r="L127" s="85" t="s">
        <v>67</v>
      </c>
      <c r="M127" s="368" t="s">
        <v>2867</v>
      </c>
      <c r="N127" s="218">
        <v>1124041808</v>
      </c>
      <c r="O127" s="197">
        <v>235</v>
      </c>
      <c r="P127" s="363">
        <v>45323</v>
      </c>
      <c r="Q127" s="245">
        <v>524300000</v>
      </c>
      <c r="R127" s="363">
        <v>45362</v>
      </c>
      <c r="S127" s="245">
        <v>8000000</v>
      </c>
      <c r="T127" s="88" t="s">
        <v>203</v>
      </c>
      <c r="U127" s="197">
        <v>52705148</v>
      </c>
      <c r="V127" s="218" t="s">
        <v>2653</v>
      </c>
      <c r="W127" s="363">
        <v>45362</v>
      </c>
      <c r="X127" s="363">
        <v>45362</v>
      </c>
      <c r="Y127" s="199" t="s">
        <v>74</v>
      </c>
      <c r="Z127" s="363">
        <v>45412</v>
      </c>
      <c r="AA127" s="93">
        <f t="shared" si="5"/>
        <v>50</v>
      </c>
      <c r="AB127" s="87">
        <v>0</v>
      </c>
      <c r="AC127" s="87">
        <v>0</v>
      </c>
      <c r="AD127" s="87">
        <v>0</v>
      </c>
      <c r="AE127" s="95" t="s">
        <v>74</v>
      </c>
      <c r="AF127" s="93">
        <f t="shared" si="6"/>
        <v>0</v>
      </c>
      <c r="AG127" s="87">
        <v>0</v>
      </c>
      <c r="AH127" s="87">
        <v>0</v>
      </c>
      <c r="AI127" s="92" t="s">
        <v>74</v>
      </c>
      <c r="AJ127" s="87">
        <v>0</v>
      </c>
      <c r="AK127" s="92" t="s">
        <v>74</v>
      </c>
      <c r="AL127" s="92" t="s">
        <v>74</v>
      </c>
      <c r="AM127" s="93">
        <f t="shared" si="7"/>
        <v>0</v>
      </c>
      <c r="AN127" s="364">
        <f>+K127+AC127-AH127</f>
        <v>8000000</v>
      </c>
      <c r="AO127" s="88" t="s">
        <v>85</v>
      </c>
      <c r="AP127" s="245">
        <v>0</v>
      </c>
      <c r="AQ127" s="88" t="s">
        <v>85</v>
      </c>
      <c r="AR127" s="87">
        <v>0</v>
      </c>
      <c r="AS127" s="96" t="s">
        <v>74</v>
      </c>
      <c r="AT127" s="365">
        <f t="shared" si="8"/>
        <v>0</v>
      </c>
      <c r="AU127" s="366">
        <v>8000000</v>
      </c>
      <c r="AV127" s="99">
        <f t="shared" si="9"/>
        <v>0</v>
      </c>
      <c r="AW127" s="96" t="s">
        <v>74</v>
      </c>
      <c r="AX127" s="88" t="s">
        <v>86</v>
      </c>
      <c r="AY127" s="93" t="s">
        <v>2866</v>
      </c>
      <c r="AZ127" s="85" t="s">
        <v>66</v>
      </c>
      <c r="BA127" s="85" t="s">
        <v>66</v>
      </c>
    </row>
    <row r="128" spans="2:53" s="148" customFormat="1" ht="14.25" customHeight="1" x14ac:dyDescent="0.25">
      <c r="B128" s="85">
        <v>2024</v>
      </c>
      <c r="C128" s="85">
        <v>891780111</v>
      </c>
      <c r="D128" s="86" t="s">
        <v>64</v>
      </c>
      <c r="E128" s="87" t="s">
        <v>2865</v>
      </c>
      <c r="F128" s="125" t="s">
        <v>2864</v>
      </c>
      <c r="G128" s="88">
        <v>0</v>
      </c>
      <c r="H128" s="88" t="s">
        <v>72</v>
      </c>
      <c r="I128" s="85" t="s">
        <v>154</v>
      </c>
      <c r="J128" s="87" t="s">
        <v>2863</v>
      </c>
      <c r="K128" s="245">
        <v>23000000</v>
      </c>
      <c r="L128" s="85" t="s">
        <v>67</v>
      </c>
      <c r="M128" s="368" t="s">
        <v>2862</v>
      </c>
      <c r="N128" s="218">
        <v>1083003346</v>
      </c>
      <c r="O128" s="197">
        <v>403</v>
      </c>
      <c r="P128" s="363">
        <v>45341</v>
      </c>
      <c r="Q128" s="245">
        <v>524300000</v>
      </c>
      <c r="R128" s="363">
        <v>45364</v>
      </c>
      <c r="S128" s="245">
        <v>23000000</v>
      </c>
      <c r="T128" s="88" t="s">
        <v>203</v>
      </c>
      <c r="U128" s="197">
        <v>22545553</v>
      </c>
      <c r="V128" s="218" t="s">
        <v>2861</v>
      </c>
      <c r="W128" s="363">
        <v>45364</v>
      </c>
      <c r="X128" s="363">
        <v>45364</v>
      </c>
      <c r="Y128" s="199" t="s">
        <v>74</v>
      </c>
      <c r="Z128" s="363">
        <v>45591</v>
      </c>
      <c r="AA128" s="93">
        <f t="shared" si="5"/>
        <v>227</v>
      </c>
      <c r="AB128" s="87">
        <v>0</v>
      </c>
      <c r="AC128" s="87">
        <v>0</v>
      </c>
      <c r="AD128" s="87">
        <v>0</v>
      </c>
      <c r="AE128" s="95" t="s">
        <v>74</v>
      </c>
      <c r="AF128" s="93">
        <f t="shared" si="6"/>
        <v>0</v>
      </c>
      <c r="AG128" s="87">
        <v>0</v>
      </c>
      <c r="AH128" s="87">
        <v>0</v>
      </c>
      <c r="AI128" s="92" t="s">
        <v>74</v>
      </c>
      <c r="AJ128" s="87">
        <v>0</v>
      </c>
      <c r="AK128" s="92" t="s">
        <v>74</v>
      </c>
      <c r="AL128" s="92" t="s">
        <v>74</v>
      </c>
      <c r="AM128" s="93">
        <f t="shared" si="7"/>
        <v>0</v>
      </c>
      <c r="AN128" s="364">
        <f>+K128+AC128-AH128</f>
        <v>23000000</v>
      </c>
      <c r="AO128" s="88" t="s">
        <v>85</v>
      </c>
      <c r="AP128" s="245">
        <v>0</v>
      </c>
      <c r="AQ128" s="88" t="s">
        <v>85</v>
      </c>
      <c r="AR128" s="87">
        <v>0</v>
      </c>
      <c r="AS128" s="96" t="s">
        <v>74</v>
      </c>
      <c r="AT128" s="365">
        <f t="shared" si="8"/>
        <v>2875000</v>
      </c>
      <c r="AU128" s="366">
        <v>20125000</v>
      </c>
      <c r="AV128" s="99">
        <f t="shared" si="9"/>
        <v>0.125</v>
      </c>
      <c r="AW128" s="96" t="s">
        <v>74</v>
      </c>
      <c r="AX128" s="88" t="s">
        <v>86</v>
      </c>
      <c r="AY128" s="374" t="s">
        <v>2860</v>
      </c>
      <c r="AZ128" s="85" t="s">
        <v>66</v>
      </c>
      <c r="BA128" s="85" t="s">
        <v>66</v>
      </c>
    </row>
    <row r="129" spans="2:53" s="148" customFormat="1" ht="14.25" customHeight="1" x14ac:dyDescent="0.25">
      <c r="B129" s="85">
        <v>2024</v>
      </c>
      <c r="C129" s="85">
        <v>891780111</v>
      </c>
      <c r="D129" s="86" t="s">
        <v>64</v>
      </c>
      <c r="E129" s="87" t="s">
        <v>2859</v>
      </c>
      <c r="F129" s="93" t="s">
        <v>2858</v>
      </c>
      <c r="G129" s="88">
        <v>0</v>
      </c>
      <c r="H129" s="88" t="s">
        <v>72</v>
      </c>
      <c r="I129" s="85" t="s">
        <v>154</v>
      </c>
      <c r="J129" s="87" t="s">
        <v>2857</v>
      </c>
      <c r="K129" s="245">
        <v>10902320</v>
      </c>
      <c r="L129" s="85" t="s">
        <v>67</v>
      </c>
      <c r="M129" s="368" t="s">
        <v>2856</v>
      </c>
      <c r="N129" s="218">
        <v>79395471</v>
      </c>
      <c r="O129" s="197">
        <v>548</v>
      </c>
      <c r="P129" s="363">
        <v>45355</v>
      </c>
      <c r="Q129" s="245">
        <v>21082877</v>
      </c>
      <c r="R129" s="363">
        <v>45365</v>
      </c>
      <c r="S129" s="245">
        <v>10902320</v>
      </c>
      <c r="T129" s="88" t="s">
        <v>203</v>
      </c>
      <c r="U129" s="197">
        <v>85462025</v>
      </c>
      <c r="V129" s="218" t="s">
        <v>2575</v>
      </c>
      <c r="W129" s="363">
        <v>45365</v>
      </c>
      <c r="X129" s="363">
        <v>45365</v>
      </c>
      <c r="Y129" s="199" t="s">
        <v>74</v>
      </c>
      <c r="Z129" s="363">
        <v>45486</v>
      </c>
      <c r="AA129" s="93">
        <f t="shared" si="5"/>
        <v>121</v>
      </c>
      <c r="AB129" s="87">
        <v>0</v>
      </c>
      <c r="AC129" s="87">
        <v>0</v>
      </c>
      <c r="AD129" s="87">
        <v>0</v>
      </c>
      <c r="AE129" s="95" t="s">
        <v>74</v>
      </c>
      <c r="AF129" s="93">
        <f t="shared" si="6"/>
        <v>0</v>
      </c>
      <c r="AG129" s="87">
        <v>0</v>
      </c>
      <c r="AH129" s="87">
        <v>0</v>
      </c>
      <c r="AI129" s="92" t="s">
        <v>74</v>
      </c>
      <c r="AJ129" s="87">
        <v>0</v>
      </c>
      <c r="AK129" s="92" t="s">
        <v>74</v>
      </c>
      <c r="AL129" s="92" t="s">
        <v>74</v>
      </c>
      <c r="AM129" s="93">
        <f t="shared" si="7"/>
        <v>0</v>
      </c>
      <c r="AN129" s="364">
        <f>+K129+AC129-AH129</f>
        <v>10902320</v>
      </c>
      <c r="AO129" s="88" t="s">
        <v>85</v>
      </c>
      <c r="AP129" s="245">
        <v>0</v>
      </c>
      <c r="AQ129" s="88" t="s">
        <v>85</v>
      </c>
      <c r="AR129" s="87">
        <v>0</v>
      </c>
      <c r="AS129" s="96" t="s">
        <v>74</v>
      </c>
      <c r="AT129" s="365">
        <f t="shared" si="8"/>
        <v>1544495</v>
      </c>
      <c r="AU129" s="366">
        <v>9357825</v>
      </c>
      <c r="AV129" s="99">
        <f t="shared" si="9"/>
        <v>0.14166663609213451</v>
      </c>
      <c r="AW129" s="96" t="s">
        <v>74</v>
      </c>
      <c r="AX129" s="88" t="s">
        <v>86</v>
      </c>
      <c r="AY129" s="93" t="s">
        <v>2855</v>
      </c>
      <c r="AZ129" s="85" t="s">
        <v>66</v>
      </c>
      <c r="BA129" s="85" t="s">
        <v>66</v>
      </c>
    </row>
    <row r="130" spans="2:53" s="148" customFormat="1" ht="14.25" customHeight="1" x14ac:dyDescent="0.25">
      <c r="B130" s="85">
        <v>2024</v>
      </c>
      <c r="C130" s="85">
        <v>891780111</v>
      </c>
      <c r="D130" s="86" t="s">
        <v>64</v>
      </c>
      <c r="E130" s="87" t="s">
        <v>2854</v>
      </c>
      <c r="F130" s="93" t="s">
        <v>2853</v>
      </c>
      <c r="G130" s="88">
        <v>0</v>
      </c>
      <c r="H130" s="88" t="s">
        <v>72</v>
      </c>
      <c r="I130" s="85" t="s">
        <v>154</v>
      </c>
      <c r="J130" s="87" t="s">
        <v>2852</v>
      </c>
      <c r="K130" s="245">
        <v>5000000</v>
      </c>
      <c r="L130" s="85" t="s">
        <v>67</v>
      </c>
      <c r="M130" s="368" t="s">
        <v>2851</v>
      </c>
      <c r="N130" s="218">
        <v>1063496478</v>
      </c>
      <c r="O130" s="197">
        <v>39</v>
      </c>
      <c r="P130" s="363">
        <v>45306</v>
      </c>
      <c r="Q130" s="245">
        <v>524300000</v>
      </c>
      <c r="R130" s="363">
        <v>45365</v>
      </c>
      <c r="S130" s="245">
        <v>5000000</v>
      </c>
      <c r="T130" s="88" t="s">
        <v>203</v>
      </c>
      <c r="U130" s="197">
        <v>85485991</v>
      </c>
      <c r="V130" s="218" t="s">
        <v>2850</v>
      </c>
      <c r="W130" s="363">
        <v>45365</v>
      </c>
      <c r="X130" s="363">
        <v>45365</v>
      </c>
      <c r="Y130" s="199" t="s">
        <v>74</v>
      </c>
      <c r="Z130" s="363">
        <v>45425</v>
      </c>
      <c r="AA130" s="93">
        <f t="shared" si="5"/>
        <v>60</v>
      </c>
      <c r="AB130" s="87">
        <v>0</v>
      </c>
      <c r="AC130" s="87">
        <v>0</v>
      </c>
      <c r="AD130" s="87">
        <v>0</v>
      </c>
      <c r="AE130" s="95" t="s">
        <v>74</v>
      </c>
      <c r="AF130" s="93">
        <f t="shared" si="6"/>
        <v>0</v>
      </c>
      <c r="AG130" s="87">
        <v>0</v>
      </c>
      <c r="AH130" s="87">
        <v>0</v>
      </c>
      <c r="AI130" s="92" t="s">
        <v>74</v>
      </c>
      <c r="AJ130" s="87">
        <v>0</v>
      </c>
      <c r="AK130" s="92" t="s">
        <v>74</v>
      </c>
      <c r="AL130" s="92" t="s">
        <v>74</v>
      </c>
      <c r="AM130" s="93">
        <f t="shared" si="7"/>
        <v>0</v>
      </c>
      <c r="AN130" s="364">
        <f>+K130+AC130-AH130</f>
        <v>5000000</v>
      </c>
      <c r="AO130" s="88" t="s">
        <v>66</v>
      </c>
      <c r="AP130" s="245">
        <v>5000000</v>
      </c>
      <c r="AQ130" s="88" t="s">
        <v>85</v>
      </c>
      <c r="AR130" s="87">
        <v>0</v>
      </c>
      <c r="AS130" s="96" t="s">
        <v>74</v>
      </c>
      <c r="AT130" s="365">
        <f t="shared" si="8"/>
        <v>2500000</v>
      </c>
      <c r="AU130" s="366">
        <v>2500000</v>
      </c>
      <c r="AV130" s="99">
        <f t="shared" si="9"/>
        <v>0.5</v>
      </c>
      <c r="AW130" s="96" t="s">
        <v>74</v>
      </c>
      <c r="AX130" s="88" t="s">
        <v>86</v>
      </c>
      <c r="AY130" s="93" t="s">
        <v>2849</v>
      </c>
      <c r="AZ130" s="85" t="s">
        <v>66</v>
      </c>
      <c r="BA130" s="85" t="s">
        <v>66</v>
      </c>
    </row>
    <row r="131" spans="2:53" s="148" customFormat="1" ht="14.25" customHeight="1" x14ac:dyDescent="0.25">
      <c r="B131" s="85">
        <v>2024</v>
      </c>
      <c r="C131" s="85">
        <v>891780111</v>
      </c>
      <c r="D131" s="86" t="s">
        <v>64</v>
      </c>
      <c r="E131" s="87" t="s">
        <v>2848</v>
      </c>
      <c r="F131" s="93" t="s">
        <v>2847</v>
      </c>
      <c r="G131" s="88">
        <v>0</v>
      </c>
      <c r="H131" s="88" t="s">
        <v>72</v>
      </c>
      <c r="I131" s="85" t="s">
        <v>154</v>
      </c>
      <c r="J131" s="87" t="s">
        <v>2846</v>
      </c>
      <c r="K131" s="245">
        <v>6000000</v>
      </c>
      <c r="L131" s="85" t="s">
        <v>67</v>
      </c>
      <c r="M131" s="368" t="s">
        <v>2845</v>
      </c>
      <c r="N131" s="218">
        <v>1084789302</v>
      </c>
      <c r="O131" s="197">
        <v>235</v>
      </c>
      <c r="P131" s="363">
        <v>45323</v>
      </c>
      <c r="Q131" s="245">
        <v>524300000</v>
      </c>
      <c r="R131" s="363">
        <v>45366</v>
      </c>
      <c r="S131" s="245">
        <v>6000000</v>
      </c>
      <c r="T131" s="88" t="s">
        <v>203</v>
      </c>
      <c r="U131" s="197">
        <v>72004252</v>
      </c>
      <c r="V131" s="218" t="s">
        <v>2844</v>
      </c>
      <c r="W131" s="363">
        <v>45366</v>
      </c>
      <c r="X131" s="363">
        <v>45366</v>
      </c>
      <c r="Y131" s="199" t="s">
        <v>74</v>
      </c>
      <c r="Z131" s="363">
        <v>45426</v>
      </c>
      <c r="AA131" s="93">
        <f t="shared" si="5"/>
        <v>60</v>
      </c>
      <c r="AB131" s="87">
        <v>0</v>
      </c>
      <c r="AC131" s="87">
        <v>0</v>
      </c>
      <c r="AD131" s="87">
        <v>0</v>
      </c>
      <c r="AE131" s="95" t="s">
        <v>74</v>
      </c>
      <c r="AF131" s="93">
        <f t="shared" si="6"/>
        <v>0</v>
      </c>
      <c r="AG131" s="87">
        <v>0</v>
      </c>
      <c r="AH131" s="87">
        <v>0</v>
      </c>
      <c r="AI131" s="92" t="s">
        <v>74</v>
      </c>
      <c r="AJ131" s="87">
        <v>0</v>
      </c>
      <c r="AK131" s="92" t="s">
        <v>74</v>
      </c>
      <c r="AL131" s="92" t="s">
        <v>74</v>
      </c>
      <c r="AM131" s="93">
        <f t="shared" si="7"/>
        <v>0</v>
      </c>
      <c r="AN131" s="364">
        <f>+K131+AC131-AH131</f>
        <v>6000000</v>
      </c>
      <c r="AO131" s="88" t="s">
        <v>85</v>
      </c>
      <c r="AP131" s="245">
        <v>0</v>
      </c>
      <c r="AQ131" s="88" t="s">
        <v>85</v>
      </c>
      <c r="AR131" s="87">
        <v>0</v>
      </c>
      <c r="AS131" s="96" t="s">
        <v>74</v>
      </c>
      <c r="AT131" s="365">
        <f t="shared" si="8"/>
        <v>0</v>
      </c>
      <c r="AU131" s="366">
        <v>6000000</v>
      </c>
      <c r="AV131" s="99">
        <f t="shared" si="9"/>
        <v>0</v>
      </c>
      <c r="AW131" s="96" t="s">
        <v>74</v>
      </c>
      <c r="AX131" s="88" t="s">
        <v>86</v>
      </c>
      <c r="AY131" s="93" t="s">
        <v>2843</v>
      </c>
      <c r="AZ131" s="85" t="s">
        <v>66</v>
      </c>
      <c r="BA131" s="85" t="s">
        <v>66</v>
      </c>
    </row>
    <row r="132" spans="2:53" s="148" customFormat="1" ht="14.25" customHeight="1" x14ac:dyDescent="0.25">
      <c r="B132" s="85">
        <v>2024</v>
      </c>
      <c r="C132" s="85">
        <v>891780111</v>
      </c>
      <c r="D132" s="86" t="s">
        <v>64</v>
      </c>
      <c r="E132" s="87" t="s">
        <v>2842</v>
      </c>
      <c r="F132" s="125" t="s">
        <v>2841</v>
      </c>
      <c r="G132" s="196">
        <v>2023000100072</v>
      </c>
      <c r="H132" s="88" t="s">
        <v>72</v>
      </c>
      <c r="I132" s="85" t="s">
        <v>2705</v>
      </c>
      <c r="J132" s="87" t="s">
        <v>2840</v>
      </c>
      <c r="K132" s="245">
        <v>29328000</v>
      </c>
      <c r="L132" s="85" t="s">
        <v>67</v>
      </c>
      <c r="M132" s="218" t="s">
        <v>902</v>
      </c>
      <c r="N132" s="218">
        <v>57299411</v>
      </c>
      <c r="O132" s="197">
        <v>174</v>
      </c>
      <c r="P132" s="363">
        <v>45335</v>
      </c>
      <c r="Q132" s="245">
        <v>2122162432</v>
      </c>
      <c r="R132" s="363">
        <v>45366</v>
      </c>
      <c r="S132" s="245">
        <v>29328000</v>
      </c>
      <c r="T132" s="88" t="s">
        <v>203</v>
      </c>
      <c r="U132" s="197">
        <v>16078654</v>
      </c>
      <c r="V132" s="218" t="s">
        <v>300</v>
      </c>
      <c r="W132" s="363">
        <v>45366</v>
      </c>
      <c r="X132" s="363">
        <v>45366</v>
      </c>
      <c r="Y132" s="199" t="s">
        <v>74</v>
      </c>
      <c r="Z132" s="363">
        <v>45535</v>
      </c>
      <c r="AA132" s="93">
        <f t="shared" si="5"/>
        <v>169</v>
      </c>
      <c r="AB132" s="87">
        <v>0</v>
      </c>
      <c r="AC132" s="87">
        <v>0</v>
      </c>
      <c r="AD132" s="87">
        <v>0</v>
      </c>
      <c r="AE132" s="95" t="s">
        <v>74</v>
      </c>
      <c r="AF132" s="93">
        <f t="shared" si="6"/>
        <v>0</v>
      </c>
      <c r="AG132" s="87">
        <v>0</v>
      </c>
      <c r="AH132" s="87">
        <v>0</v>
      </c>
      <c r="AI132" s="92" t="s">
        <v>74</v>
      </c>
      <c r="AJ132" s="87">
        <v>0</v>
      </c>
      <c r="AK132" s="92" t="s">
        <v>74</v>
      </c>
      <c r="AL132" s="92" t="s">
        <v>74</v>
      </c>
      <c r="AM132" s="93">
        <f t="shared" si="7"/>
        <v>0</v>
      </c>
      <c r="AN132" s="364">
        <f>+K132+AC132-AH132</f>
        <v>29328000</v>
      </c>
      <c r="AO132" s="88" t="s">
        <v>85</v>
      </c>
      <c r="AP132" s="245">
        <v>0</v>
      </c>
      <c r="AQ132" s="88" t="s">
        <v>85</v>
      </c>
      <c r="AR132" s="87">
        <v>0</v>
      </c>
      <c r="AS132" s="96" t="s">
        <v>74</v>
      </c>
      <c r="AT132" s="365">
        <f t="shared" si="8"/>
        <v>0</v>
      </c>
      <c r="AU132" s="366">
        <v>29328000</v>
      </c>
      <c r="AV132" s="99">
        <f t="shared" si="9"/>
        <v>0</v>
      </c>
      <c r="AW132" s="96" t="s">
        <v>74</v>
      </c>
      <c r="AX132" s="88" t="s">
        <v>86</v>
      </c>
      <c r="AY132" s="370" t="s">
        <v>2839</v>
      </c>
      <c r="AZ132" s="85" t="s">
        <v>66</v>
      </c>
      <c r="BA132" s="85" t="s">
        <v>66</v>
      </c>
    </row>
    <row r="133" spans="2:53" s="148" customFormat="1" ht="14.25" customHeight="1" x14ac:dyDescent="0.25">
      <c r="B133" s="85">
        <v>2024</v>
      </c>
      <c r="C133" s="85">
        <v>891780111</v>
      </c>
      <c r="D133" s="86" t="s">
        <v>64</v>
      </c>
      <c r="E133" s="87" t="s">
        <v>2838</v>
      </c>
      <c r="F133" s="125" t="s">
        <v>2837</v>
      </c>
      <c r="G133" s="196">
        <v>2023000100072</v>
      </c>
      <c r="H133" s="88" t="s">
        <v>72</v>
      </c>
      <c r="I133" s="85" t="s">
        <v>2705</v>
      </c>
      <c r="J133" s="87" t="s">
        <v>2836</v>
      </c>
      <c r="K133" s="245">
        <v>20800000</v>
      </c>
      <c r="L133" s="85" t="s">
        <v>67</v>
      </c>
      <c r="M133" s="368" t="s">
        <v>2835</v>
      </c>
      <c r="N133" s="218">
        <v>1082837329</v>
      </c>
      <c r="O133" s="197">
        <v>174</v>
      </c>
      <c r="P133" s="363">
        <v>45335</v>
      </c>
      <c r="Q133" s="245">
        <v>2122162432</v>
      </c>
      <c r="R133" s="363">
        <v>45366</v>
      </c>
      <c r="S133" s="245">
        <v>20800000</v>
      </c>
      <c r="T133" s="88" t="s">
        <v>203</v>
      </c>
      <c r="U133" s="197">
        <v>16078654</v>
      </c>
      <c r="V133" s="218" t="s">
        <v>300</v>
      </c>
      <c r="W133" s="363">
        <v>45366</v>
      </c>
      <c r="X133" s="363">
        <v>45366</v>
      </c>
      <c r="Y133" s="199" t="s">
        <v>74</v>
      </c>
      <c r="Z133" s="363">
        <v>45535</v>
      </c>
      <c r="AA133" s="93">
        <f t="shared" si="5"/>
        <v>169</v>
      </c>
      <c r="AB133" s="87">
        <v>0</v>
      </c>
      <c r="AC133" s="87">
        <v>0</v>
      </c>
      <c r="AD133" s="87">
        <v>0</v>
      </c>
      <c r="AE133" s="95" t="s">
        <v>74</v>
      </c>
      <c r="AF133" s="93">
        <f t="shared" si="6"/>
        <v>0</v>
      </c>
      <c r="AG133" s="87">
        <v>0</v>
      </c>
      <c r="AH133" s="87">
        <v>0</v>
      </c>
      <c r="AI133" s="92" t="s">
        <v>74</v>
      </c>
      <c r="AJ133" s="87">
        <v>0</v>
      </c>
      <c r="AK133" s="92" t="s">
        <v>74</v>
      </c>
      <c r="AL133" s="92" t="s">
        <v>74</v>
      </c>
      <c r="AM133" s="93">
        <f t="shared" si="7"/>
        <v>0</v>
      </c>
      <c r="AN133" s="364">
        <f>+K133+AC133-AH133</f>
        <v>20800000</v>
      </c>
      <c r="AO133" s="88" t="s">
        <v>85</v>
      </c>
      <c r="AP133" s="245">
        <v>0</v>
      </c>
      <c r="AQ133" s="88" t="s">
        <v>85</v>
      </c>
      <c r="AR133" s="87">
        <v>0</v>
      </c>
      <c r="AS133" s="96" t="s">
        <v>74</v>
      </c>
      <c r="AT133" s="365">
        <f t="shared" si="8"/>
        <v>3466666</v>
      </c>
      <c r="AU133" s="366">
        <v>17333334</v>
      </c>
      <c r="AV133" s="99">
        <f t="shared" si="9"/>
        <v>0.16666663461538461</v>
      </c>
      <c r="AW133" s="96" t="s">
        <v>74</v>
      </c>
      <c r="AX133" s="88" t="s">
        <v>86</v>
      </c>
      <c r="AY133" s="370" t="s">
        <v>2834</v>
      </c>
      <c r="AZ133" s="85" t="s">
        <v>66</v>
      </c>
      <c r="BA133" s="85" t="s">
        <v>66</v>
      </c>
    </row>
    <row r="134" spans="2:53" s="148" customFormat="1" ht="14.25" customHeight="1" x14ac:dyDescent="0.25">
      <c r="B134" s="85">
        <v>2024</v>
      </c>
      <c r="C134" s="85">
        <v>891780111</v>
      </c>
      <c r="D134" s="86" t="s">
        <v>64</v>
      </c>
      <c r="E134" s="87" t="s">
        <v>2833</v>
      </c>
      <c r="F134" s="93" t="s">
        <v>2832</v>
      </c>
      <c r="G134" s="88">
        <v>0</v>
      </c>
      <c r="H134" s="88" t="s">
        <v>72</v>
      </c>
      <c r="I134" s="85" t="s">
        <v>154</v>
      </c>
      <c r="J134" s="87" t="s">
        <v>2831</v>
      </c>
      <c r="K134" s="245">
        <v>9200000</v>
      </c>
      <c r="L134" s="85" t="s">
        <v>67</v>
      </c>
      <c r="M134" s="368" t="s">
        <v>2830</v>
      </c>
      <c r="N134" s="218">
        <v>85448155</v>
      </c>
      <c r="O134" s="197">
        <v>39</v>
      </c>
      <c r="P134" s="363">
        <v>45306</v>
      </c>
      <c r="Q134" s="245">
        <v>524300000</v>
      </c>
      <c r="R134" s="363">
        <v>45371</v>
      </c>
      <c r="S134" s="245">
        <v>9200000</v>
      </c>
      <c r="T134" s="88" t="s">
        <v>203</v>
      </c>
      <c r="U134" s="197">
        <v>72255882</v>
      </c>
      <c r="V134" s="218" t="s">
        <v>2829</v>
      </c>
      <c r="W134" s="363">
        <v>45371</v>
      </c>
      <c r="X134" s="363">
        <v>45371</v>
      </c>
      <c r="Y134" s="199" t="s">
        <v>74</v>
      </c>
      <c r="Z134" s="363">
        <v>45492</v>
      </c>
      <c r="AA134" s="93">
        <f t="shared" si="5"/>
        <v>121</v>
      </c>
      <c r="AB134" s="87">
        <v>0</v>
      </c>
      <c r="AC134" s="87">
        <v>0</v>
      </c>
      <c r="AD134" s="87">
        <v>0</v>
      </c>
      <c r="AE134" s="95" t="s">
        <v>74</v>
      </c>
      <c r="AF134" s="93">
        <f t="shared" si="6"/>
        <v>0</v>
      </c>
      <c r="AG134" s="87">
        <v>0</v>
      </c>
      <c r="AH134" s="87">
        <v>0</v>
      </c>
      <c r="AI134" s="92" t="s">
        <v>74</v>
      </c>
      <c r="AJ134" s="87">
        <v>0</v>
      </c>
      <c r="AK134" s="92" t="s">
        <v>74</v>
      </c>
      <c r="AL134" s="92" t="s">
        <v>74</v>
      </c>
      <c r="AM134" s="93">
        <f t="shared" si="7"/>
        <v>0</v>
      </c>
      <c r="AN134" s="364">
        <f>+K134+AC134-AH134</f>
        <v>9200000</v>
      </c>
      <c r="AO134" s="88" t="s">
        <v>66</v>
      </c>
      <c r="AP134" s="245">
        <v>9200000</v>
      </c>
      <c r="AQ134" s="88" t="s">
        <v>85</v>
      </c>
      <c r="AR134" s="87">
        <v>0</v>
      </c>
      <c r="AS134" s="96" t="s">
        <v>74</v>
      </c>
      <c r="AT134" s="365">
        <f t="shared" si="8"/>
        <v>2300000</v>
      </c>
      <c r="AU134" s="366">
        <v>6900000</v>
      </c>
      <c r="AV134" s="99">
        <f t="shared" si="9"/>
        <v>0.25</v>
      </c>
      <c r="AW134" s="96" t="s">
        <v>74</v>
      </c>
      <c r="AX134" s="88" t="s">
        <v>86</v>
      </c>
      <c r="AY134" s="93" t="s">
        <v>2828</v>
      </c>
      <c r="AZ134" s="85" t="s">
        <v>66</v>
      </c>
      <c r="BA134" s="85" t="s">
        <v>66</v>
      </c>
    </row>
    <row r="135" spans="2:53" s="148" customFormat="1" ht="14.25" customHeight="1" x14ac:dyDescent="0.25">
      <c r="B135" s="85">
        <v>2024</v>
      </c>
      <c r="C135" s="85">
        <v>891780111</v>
      </c>
      <c r="D135" s="86" t="s">
        <v>64</v>
      </c>
      <c r="E135" s="87" t="s">
        <v>2827</v>
      </c>
      <c r="F135" s="93" t="s">
        <v>2826</v>
      </c>
      <c r="G135" s="88">
        <v>0</v>
      </c>
      <c r="H135" s="88" t="s">
        <v>72</v>
      </c>
      <c r="I135" s="85" t="s">
        <v>154</v>
      </c>
      <c r="J135" s="87" t="s">
        <v>2825</v>
      </c>
      <c r="K135" s="245">
        <v>3500000</v>
      </c>
      <c r="L135" s="85" t="s">
        <v>67</v>
      </c>
      <c r="M135" s="368" t="s">
        <v>2824</v>
      </c>
      <c r="N135" s="218">
        <v>1103107767</v>
      </c>
      <c r="O135" s="197">
        <v>710</v>
      </c>
      <c r="P135" s="363">
        <v>45369</v>
      </c>
      <c r="Q135" s="245">
        <v>524300000</v>
      </c>
      <c r="R135" s="363">
        <v>45372</v>
      </c>
      <c r="S135" s="245">
        <v>3500000</v>
      </c>
      <c r="T135" s="88" t="s">
        <v>203</v>
      </c>
      <c r="U135" s="197">
        <v>85155551</v>
      </c>
      <c r="V135" s="218" t="s">
        <v>2685</v>
      </c>
      <c r="W135" s="363">
        <v>45372</v>
      </c>
      <c r="X135" s="363">
        <v>45372</v>
      </c>
      <c r="Y135" s="199" t="s">
        <v>74</v>
      </c>
      <c r="Z135" s="363">
        <v>45402</v>
      </c>
      <c r="AA135" s="93">
        <f t="shared" si="5"/>
        <v>30</v>
      </c>
      <c r="AB135" s="87">
        <v>0</v>
      </c>
      <c r="AC135" s="87">
        <v>0</v>
      </c>
      <c r="AD135" s="87">
        <v>0</v>
      </c>
      <c r="AE135" s="95" t="s">
        <v>74</v>
      </c>
      <c r="AF135" s="93">
        <f t="shared" si="6"/>
        <v>0</v>
      </c>
      <c r="AG135" s="87">
        <v>0</v>
      </c>
      <c r="AH135" s="87">
        <v>0</v>
      </c>
      <c r="AI135" s="92" t="s">
        <v>74</v>
      </c>
      <c r="AJ135" s="87">
        <v>0</v>
      </c>
      <c r="AK135" s="92" t="s">
        <v>74</v>
      </c>
      <c r="AL135" s="92" t="s">
        <v>74</v>
      </c>
      <c r="AM135" s="93">
        <f t="shared" si="7"/>
        <v>0</v>
      </c>
      <c r="AN135" s="364">
        <f>+K135+AC135-AH135</f>
        <v>3500000</v>
      </c>
      <c r="AO135" s="88" t="s">
        <v>85</v>
      </c>
      <c r="AP135" s="245">
        <v>0</v>
      </c>
      <c r="AQ135" s="88" t="s">
        <v>85</v>
      </c>
      <c r="AR135" s="87">
        <v>0</v>
      </c>
      <c r="AS135" s="96" t="s">
        <v>74</v>
      </c>
      <c r="AT135" s="365">
        <f t="shared" si="8"/>
        <v>0</v>
      </c>
      <c r="AU135" s="366">
        <v>3500000</v>
      </c>
      <c r="AV135" s="99">
        <f t="shared" si="9"/>
        <v>0</v>
      </c>
      <c r="AW135" s="96" t="s">
        <v>74</v>
      </c>
      <c r="AX135" s="88" t="s">
        <v>86</v>
      </c>
      <c r="AY135" s="93" t="s">
        <v>2823</v>
      </c>
      <c r="AZ135" s="85" t="s">
        <v>66</v>
      </c>
      <c r="BA135" s="85" t="s">
        <v>66</v>
      </c>
    </row>
    <row r="136" spans="2:53" s="148" customFormat="1" ht="14.25" customHeight="1" x14ac:dyDescent="0.25">
      <c r="B136" s="85">
        <v>2024</v>
      </c>
      <c r="C136" s="85">
        <v>891780111</v>
      </c>
      <c r="D136" s="86" t="s">
        <v>64</v>
      </c>
      <c r="E136" s="87" t="s">
        <v>2822</v>
      </c>
      <c r="F136" s="93" t="s">
        <v>2821</v>
      </c>
      <c r="G136" s="196">
        <v>2023000100072</v>
      </c>
      <c r="H136" s="88" t="s">
        <v>72</v>
      </c>
      <c r="I136" s="85" t="s">
        <v>2705</v>
      </c>
      <c r="J136" s="87" t="s">
        <v>2820</v>
      </c>
      <c r="K136" s="245">
        <v>12480000</v>
      </c>
      <c r="L136" s="85" t="s">
        <v>67</v>
      </c>
      <c r="M136" s="368" t="s">
        <v>2819</v>
      </c>
      <c r="N136" s="218">
        <v>1091662627</v>
      </c>
      <c r="O136" s="197">
        <v>174</v>
      </c>
      <c r="P136" s="363">
        <v>45335</v>
      </c>
      <c r="Q136" s="245">
        <v>2122162432</v>
      </c>
      <c r="R136" s="363">
        <v>45372</v>
      </c>
      <c r="S136" s="245">
        <v>12480000</v>
      </c>
      <c r="T136" s="88" t="s">
        <v>203</v>
      </c>
      <c r="U136" s="197">
        <v>16078654</v>
      </c>
      <c r="V136" s="218" t="s">
        <v>300</v>
      </c>
      <c r="W136" s="363">
        <v>45372</v>
      </c>
      <c r="X136" s="363">
        <v>45372</v>
      </c>
      <c r="Y136" s="199" t="s">
        <v>74</v>
      </c>
      <c r="Z136" s="363">
        <v>45545</v>
      </c>
      <c r="AA136" s="93">
        <f t="shared" ref="AA136:AA199" si="10">+IF(Y136="1800-01-01",Z136-X136,Z136-Y136)</f>
        <v>173</v>
      </c>
      <c r="AB136" s="87">
        <v>0</v>
      </c>
      <c r="AC136" s="87">
        <v>0</v>
      </c>
      <c r="AD136" s="87">
        <v>0</v>
      </c>
      <c r="AE136" s="95" t="s">
        <v>74</v>
      </c>
      <c r="AF136" s="93">
        <f t="shared" ref="AF136:AF199" si="11">+IF(AE136="1800-01-01",0,AE136-Z136)</f>
        <v>0</v>
      </c>
      <c r="AG136" s="87">
        <v>0</v>
      </c>
      <c r="AH136" s="87">
        <v>0</v>
      </c>
      <c r="AI136" s="92" t="s">
        <v>74</v>
      </c>
      <c r="AJ136" s="87">
        <v>0</v>
      </c>
      <c r="AK136" s="92" t="s">
        <v>74</v>
      </c>
      <c r="AL136" s="92" t="s">
        <v>74</v>
      </c>
      <c r="AM136" s="93">
        <f t="shared" ref="AM136:AM199" si="12">+IF(AK136="1800-01-01",0,AL136-AK136)</f>
        <v>0</v>
      </c>
      <c r="AN136" s="364">
        <f>+K136+AC136-AH136</f>
        <v>12480000</v>
      </c>
      <c r="AO136" s="88" t="s">
        <v>85</v>
      </c>
      <c r="AP136" s="245">
        <v>0</v>
      </c>
      <c r="AQ136" s="88" t="s">
        <v>85</v>
      </c>
      <c r="AR136" s="87">
        <v>0</v>
      </c>
      <c r="AS136" s="96" t="s">
        <v>74</v>
      </c>
      <c r="AT136" s="365">
        <f t="shared" ref="AT136:AT199" si="13">+AN136-AU136</f>
        <v>0</v>
      </c>
      <c r="AU136" s="366">
        <v>12480000</v>
      </c>
      <c r="AV136" s="99">
        <f t="shared" ref="AV136:AV199" si="14">+IFERROR(AT136/AN136,"_")</f>
        <v>0</v>
      </c>
      <c r="AW136" s="96" t="s">
        <v>74</v>
      </c>
      <c r="AX136" s="88" t="s">
        <v>86</v>
      </c>
      <c r="AY136" s="93" t="s">
        <v>2818</v>
      </c>
      <c r="AZ136" s="85" t="s">
        <v>66</v>
      </c>
      <c r="BA136" s="85" t="s">
        <v>66</v>
      </c>
    </row>
    <row r="137" spans="2:53" s="148" customFormat="1" ht="14.25" customHeight="1" x14ac:dyDescent="0.25">
      <c r="B137" s="85">
        <v>2024</v>
      </c>
      <c r="C137" s="85">
        <v>891780111</v>
      </c>
      <c r="D137" s="86" t="s">
        <v>64</v>
      </c>
      <c r="E137" s="87" t="s">
        <v>2817</v>
      </c>
      <c r="F137" s="93" t="s">
        <v>2816</v>
      </c>
      <c r="G137" s="196">
        <v>2023000100072</v>
      </c>
      <c r="H137" s="88" t="s">
        <v>72</v>
      </c>
      <c r="I137" s="85" t="s">
        <v>2705</v>
      </c>
      <c r="J137" s="87" t="s">
        <v>2815</v>
      </c>
      <c r="K137" s="245">
        <v>12480000</v>
      </c>
      <c r="L137" s="85" t="s">
        <v>67</v>
      </c>
      <c r="M137" s="368" t="s">
        <v>2814</v>
      </c>
      <c r="N137" s="218">
        <v>1083047516</v>
      </c>
      <c r="O137" s="197">
        <v>174</v>
      </c>
      <c r="P137" s="363">
        <v>45335</v>
      </c>
      <c r="Q137" s="245">
        <v>2122162432</v>
      </c>
      <c r="R137" s="363">
        <v>45372</v>
      </c>
      <c r="S137" s="245">
        <v>12480000</v>
      </c>
      <c r="T137" s="88" t="s">
        <v>203</v>
      </c>
      <c r="U137" s="197">
        <v>16078654</v>
      </c>
      <c r="V137" s="218" t="s">
        <v>300</v>
      </c>
      <c r="W137" s="363">
        <v>45372</v>
      </c>
      <c r="X137" s="363">
        <v>45372</v>
      </c>
      <c r="Y137" s="199" t="s">
        <v>74</v>
      </c>
      <c r="Z137" s="363">
        <v>45545</v>
      </c>
      <c r="AA137" s="93">
        <f t="shared" si="10"/>
        <v>173</v>
      </c>
      <c r="AB137" s="87">
        <v>0</v>
      </c>
      <c r="AC137" s="87">
        <v>0</v>
      </c>
      <c r="AD137" s="87">
        <v>0</v>
      </c>
      <c r="AE137" s="95" t="s">
        <v>74</v>
      </c>
      <c r="AF137" s="93">
        <f t="shared" si="11"/>
        <v>0</v>
      </c>
      <c r="AG137" s="87">
        <v>0</v>
      </c>
      <c r="AH137" s="87">
        <v>0</v>
      </c>
      <c r="AI137" s="92" t="s">
        <v>74</v>
      </c>
      <c r="AJ137" s="87">
        <v>0</v>
      </c>
      <c r="AK137" s="92" t="s">
        <v>74</v>
      </c>
      <c r="AL137" s="92" t="s">
        <v>74</v>
      </c>
      <c r="AM137" s="93">
        <f t="shared" si="12"/>
        <v>0</v>
      </c>
      <c r="AN137" s="364">
        <f>+K137+AC137-AH137</f>
        <v>12480000</v>
      </c>
      <c r="AO137" s="88" t="s">
        <v>85</v>
      </c>
      <c r="AP137" s="245">
        <v>0</v>
      </c>
      <c r="AQ137" s="88" t="s">
        <v>85</v>
      </c>
      <c r="AR137" s="87">
        <v>0</v>
      </c>
      <c r="AS137" s="96" t="s">
        <v>74</v>
      </c>
      <c r="AT137" s="365">
        <f t="shared" si="13"/>
        <v>2080000</v>
      </c>
      <c r="AU137" s="366">
        <v>10400000</v>
      </c>
      <c r="AV137" s="99">
        <f t="shared" si="14"/>
        <v>0.16666666666666666</v>
      </c>
      <c r="AW137" s="96" t="s">
        <v>74</v>
      </c>
      <c r="AX137" s="88" t="s">
        <v>86</v>
      </c>
      <c r="AY137" s="93" t="s">
        <v>2813</v>
      </c>
      <c r="AZ137" s="85" t="s">
        <v>66</v>
      </c>
      <c r="BA137" s="85" t="s">
        <v>66</v>
      </c>
    </row>
    <row r="138" spans="2:53" s="148" customFormat="1" ht="14.25" customHeight="1" x14ac:dyDescent="0.25">
      <c r="B138" s="85">
        <v>2024</v>
      </c>
      <c r="C138" s="85">
        <v>891780111</v>
      </c>
      <c r="D138" s="86" t="s">
        <v>64</v>
      </c>
      <c r="E138" s="87" t="s">
        <v>2812</v>
      </c>
      <c r="F138" s="93" t="s">
        <v>2811</v>
      </c>
      <c r="G138" s="196">
        <v>2023000100072</v>
      </c>
      <c r="H138" s="88" t="s">
        <v>72</v>
      </c>
      <c r="I138" s="85" t="s">
        <v>2705</v>
      </c>
      <c r="J138" s="87" t="s">
        <v>2810</v>
      </c>
      <c r="K138" s="245">
        <v>12480000</v>
      </c>
      <c r="L138" s="85" t="s">
        <v>67</v>
      </c>
      <c r="M138" s="368" t="s">
        <v>2809</v>
      </c>
      <c r="N138" s="218">
        <v>1082942381</v>
      </c>
      <c r="O138" s="197">
        <v>174</v>
      </c>
      <c r="P138" s="363">
        <v>45335</v>
      </c>
      <c r="Q138" s="245">
        <v>2122162432</v>
      </c>
      <c r="R138" s="363">
        <v>45372</v>
      </c>
      <c r="S138" s="245">
        <v>12480000</v>
      </c>
      <c r="T138" s="88" t="s">
        <v>203</v>
      </c>
      <c r="U138" s="197">
        <v>16078654</v>
      </c>
      <c r="V138" s="218" t="s">
        <v>300</v>
      </c>
      <c r="W138" s="363">
        <v>45372</v>
      </c>
      <c r="X138" s="363">
        <v>45372</v>
      </c>
      <c r="Y138" s="199" t="s">
        <v>74</v>
      </c>
      <c r="Z138" s="363">
        <v>45545</v>
      </c>
      <c r="AA138" s="93">
        <f t="shared" si="10"/>
        <v>173</v>
      </c>
      <c r="AB138" s="87">
        <v>0</v>
      </c>
      <c r="AC138" s="87">
        <v>0</v>
      </c>
      <c r="AD138" s="87">
        <v>0</v>
      </c>
      <c r="AE138" s="95" t="s">
        <v>74</v>
      </c>
      <c r="AF138" s="93">
        <f t="shared" si="11"/>
        <v>0</v>
      </c>
      <c r="AG138" s="87">
        <v>0</v>
      </c>
      <c r="AH138" s="87">
        <v>0</v>
      </c>
      <c r="AI138" s="92" t="s">
        <v>74</v>
      </c>
      <c r="AJ138" s="87">
        <v>0</v>
      </c>
      <c r="AK138" s="92" t="s">
        <v>74</v>
      </c>
      <c r="AL138" s="92" t="s">
        <v>74</v>
      </c>
      <c r="AM138" s="93">
        <f t="shared" si="12"/>
        <v>0</v>
      </c>
      <c r="AN138" s="364">
        <f>+K138+AC138-AH138</f>
        <v>12480000</v>
      </c>
      <c r="AO138" s="88" t="s">
        <v>85</v>
      </c>
      <c r="AP138" s="245">
        <v>0</v>
      </c>
      <c r="AQ138" s="88" t="s">
        <v>85</v>
      </c>
      <c r="AR138" s="87">
        <v>0</v>
      </c>
      <c r="AS138" s="96" t="s">
        <v>74</v>
      </c>
      <c r="AT138" s="365">
        <f t="shared" si="13"/>
        <v>2080000</v>
      </c>
      <c r="AU138" s="366">
        <v>10400000</v>
      </c>
      <c r="AV138" s="99">
        <f t="shared" si="14"/>
        <v>0.16666666666666666</v>
      </c>
      <c r="AW138" s="96" t="s">
        <v>74</v>
      </c>
      <c r="AX138" s="88" t="s">
        <v>86</v>
      </c>
      <c r="AY138" s="93" t="s">
        <v>2808</v>
      </c>
      <c r="AZ138" s="85" t="s">
        <v>66</v>
      </c>
      <c r="BA138" s="85" t="s">
        <v>66</v>
      </c>
    </row>
    <row r="139" spans="2:53" s="148" customFormat="1" ht="14.25" customHeight="1" x14ac:dyDescent="0.25">
      <c r="B139" s="85">
        <v>2024</v>
      </c>
      <c r="C139" s="85">
        <v>891780111</v>
      </c>
      <c r="D139" s="86" t="s">
        <v>64</v>
      </c>
      <c r="E139" s="87" t="s">
        <v>2807</v>
      </c>
      <c r="F139" s="93" t="s">
        <v>2806</v>
      </c>
      <c r="G139" s="196">
        <v>2023000100072</v>
      </c>
      <c r="H139" s="88" t="s">
        <v>72</v>
      </c>
      <c r="I139" s="85" t="s">
        <v>2705</v>
      </c>
      <c r="J139" s="87" t="s">
        <v>2805</v>
      </c>
      <c r="K139" s="245">
        <v>29328000</v>
      </c>
      <c r="L139" s="85" t="s">
        <v>67</v>
      </c>
      <c r="M139" s="368" t="s">
        <v>2804</v>
      </c>
      <c r="N139" s="218">
        <v>1082955683</v>
      </c>
      <c r="O139" s="197">
        <v>174</v>
      </c>
      <c r="P139" s="363">
        <v>45335</v>
      </c>
      <c r="Q139" s="245">
        <v>2122162432</v>
      </c>
      <c r="R139" s="363">
        <v>45372</v>
      </c>
      <c r="S139" s="245">
        <v>29328000</v>
      </c>
      <c r="T139" s="88" t="s">
        <v>203</v>
      </c>
      <c r="U139" s="197">
        <v>16078654</v>
      </c>
      <c r="V139" s="218" t="s">
        <v>300</v>
      </c>
      <c r="W139" s="363">
        <v>45372</v>
      </c>
      <c r="X139" s="363">
        <v>45372</v>
      </c>
      <c r="Y139" s="199" t="s">
        <v>74</v>
      </c>
      <c r="Z139" s="363">
        <v>45555</v>
      </c>
      <c r="AA139" s="93">
        <f t="shared" si="10"/>
        <v>183</v>
      </c>
      <c r="AB139" s="87">
        <v>0</v>
      </c>
      <c r="AC139" s="87">
        <v>0</v>
      </c>
      <c r="AD139" s="87">
        <v>0</v>
      </c>
      <c r="AE139" s="95" t="s">
        <v>74</v>
      </c>
      <c r="AF139" s="93">
        <f t="shared" si="11"/>
        <v>0</v>
      </c>
      <c r="AG139" s="87">
        <v>0</v>
      </c>
      <c r="AH139" s="87">
        <v>0</v>
      </c>
      <c r="AI139" s="92" t="s">
        <v>74</v>
      </c>
      <c r="AJ139" s="87">
        <v>0</v>
      </c>
      <c r="AK139" s="92" t="s">
        <v>74</v>
      </c>
      <c r="AL139" s="92" t="s">
        <v>74</v>
      </c>
      <c r="AM139" s="93">
        <f t="shared" si="12"/>
        <v>0</v>
      </c>
      <c r="AN139" s="364">
        <f>+K139+AC139-AH139</f>
        <v>29328000</v>
      </c>
      <c r="AO139" s="88" t="s">
        <v>85</v>
      </c>
      <c r="AP139" s="245">
        <v>0</v>
      </c>
      <c r="AQ139" s="88" t="s">
        <v>85</v>
      </c>
      <c r="AR139" s="87">
        <v>0</v>
      </c>
      <c r="AS139" s="96" t="s">
        <v>74</v>
      </c>
      <c r="AT139" s="365">
        <f t="shared" si="13"/>
        <v>4888000</v>
      </c>
      <c r="AU139" s="366">
        <v>24440000</v>
      </c>
      <c r="AV139" s="99">
        <f t="shared" si="14"/>
        <v>0.16666666666666666</v>
      </c>
      <c r="AW139" s="96" t="s">
        <v>74</v>
      </c>
      <c r="AX139" s="88" t="s">
        <v>86</v>
      </c>
      <c r="AY139" s="93" t="s">
        <v>2803</v>
      </c>
      <c r="AZ139" s="85" t="s">
        <v>66</v>
      </c>
      <c r="BA139" s="85" t="s">
        <v>66</v>
      </c>
    </row>
    <row r="140" spans="2:53" s="148" customFormat="1" ht="14.25" customHeight="1" x14ac:dyDescent="0.25">
      <c r="B140" s="85">
        <v>2024</v>
      </c>
      <c r="C140" s="85">
        <v>891780111</v>
      </c>
      <c r="D140" s="86" t="s">
        <v>64</v>
      </c>
      <c r="E140" s="87" t="s">
        <v>2802</v>
      </c>
      <c r="F140" s="93" t="s">
        <v>2801</v>
      </c>
      <c r="G140" s="196">
        <v>2023000100072</v>
      </c>
      <c r="H140" s="88" t="s">
        <v>72</v>
      </c>
      <c r="I140" s="85" t="s">
        <v>2705</v>
      </c>
      <c r="J140" s="87" t="s">
        <v>2800</v>
      </c>
      <c r="K140" s="245">
        <v>29328000</v>
      </c>
      <c r="L140" s="85" t="s">
        <v>67</v>
      </c>
      <c r="M140" s="368" t="s">
        <v>2799</v>
      </c>
      <c r="N140" s="218">
        <v>1083034004</v>
      </c>
      <c r="O140" s="197">
        <v>174</v>
      </c>
      <c r="P140" s="363">
        <v>45335</v>
      </c>
      <c r="Q140" s="245">
        <v>2122162432</v>
      </c>
      <c r="R140" s="363">
        <v>45372</v>
      </c>
      <c r="S140" s="245">
        <v>29328000</v>
      </c>
      <c r="T140" s="88" t="s">
        <v>203</v>
      </c>
      <c r="U140" s="197">
        <v>16078654</v>
      </c>
      <c r="V140" s="218" t="s">
        <v>300</v>
      </c>
      <c r="W140" s="363">
        <v>45372</v>
      </c>
      <c r="X140" s="363">
        <v>45372</v>
      </c>
      <c r="Y140" s="199" t="s">
        <v>74</v>
      </c>
      <c r="Z140" s="363">
        <v>45555</v>
      </c>
      <c r="AA140" s="93">
        <f t="shared" si="10"/>
        <v>183</v>
      </c>
      <c r="AB140" s="87">
        <v>0</v>
      </c>
      <c r="AC140" s="87">
        <v>0</v>
      </c>
      <c r="AD140" s="87">
        <v>0</v>
      </c>
      <c r="AE140" s="95" t="s">
        <v>74</v>
      </c>
      <c r="AF140" s="93">
        <f t="shared" si="11"/>
        <v>0</v>
      </c>
      <c r="AG140" s="87">
        <v>0</v>
      </c>
      <c r="AH140" s="87">
        <v>0</v>
      </c>
      <c r="AI140" s="92" t="s">
        <v>74</v>
      </c>
      <c r="AJ140" s="87">
        <v>0</v>
      </c>
      <c r="AK140" s="92" t="s">
        <v>74</v>
      </c>
      <c r="AL140" s="92" t="s">
        <v>74</v>
      </c>
      <c r="AM140" s="93">
        <f t="shared" si="12"/>
        <v>0</v>
      </c>
      <c r="AN140" s="364">
        <f>+K140+AC140-AH140</f>
        <v>29328000</v>
      </c>
      <c r="AO140" s="88" t="s">
        <v>85</v>
      </c>
      <c r="AP140" s="245">
        <v>0</v>
      </c>
      <c r="AQ140" s="88" t="s">
        <v>85</v>
      </c>
      <c r="AR140" s="87">
        <v>0</v>
      </c>
      <c r="AS140" s="96" t="s">
        <v>74</v>
      </c>
      <c r="AT140" s="365">
        <f t="shared" si="13"/>
        <v>4888000</v>
      </c>
      <c r="AU140" s="366">
        <v>24440000</v>
      </c>
      <c r="AV140" s="99">
        <f t="shared" si="14"/>
        <v>0.16666666666666666</v>
      </c>
      <c r="AW140" s="96" t="s">
        <v>74</v>
      </c>
      <c r="AX140" s="88" t="s">
        <v>86</v>
      </c>
      <c r="AY140" s="93" t="s">
        <v>2798</v>
      </c>
      <c r="AZ140" s="85" t="s">
        <v>66</v>
      </c>
      <c r="BA140" s="85" t="s">
        <v>66</v>
      </c>
    </row>
    <row r="141" spans="2:53" s="148" customFormat="1" ht="14.25" customHeight="1" x14ac:dyDescent="0.25">
      <c r="B141" s="85">
        <v>2024</v>
      </c>
      <c r="C141" s="85">
        <v>891780111</v>
      </c>
      <c r="D141" s="86" t="s">
        <v>64</v>
      </c>
      <c r="E141" s="87" t="s">
        <v>2797</v>
      </c>
      <c r="F141" s="93" t="s">
        <v>2796</v>
      </c>
      <c r="G141" s="196">
        <v>0</v>
      </c>
      <c r="H141" s="88" t="s">
        <v>72</v>
      </c>
      <c r="I141" s="85" t="s">
        <v>154</v>
      </c>
      <c r="J141" s="87" t="s">
        <v>2795</v>
      </c>
      <c r="K141" s="245">
        <v>10500000</v>
      </c>
      <c r="L141" s="85" t="s">
        <v>67</v>
      </c>
      <c r="M141" s="368" t="s">
        <v>2794</v>
      </c>
      <c r="N141" s="218">
        <v>1082918527</v>
      </c>
      <c r="O141" s="197">
        <v>35</v>
      </c>
      <c r="P141" s="363">
        <v>45306</v>
      </c>
      <c r="Q141" s="245">
        <v>807300000</v>
      </c>
      <c r="R141" s="363">
        <v>45383</v>
      </c>
      <c r="S141" s="245">
        <f>+K141</f>
        <v>10500000</v>
      </c>
      <c r="T141" s="88" t="s">
        <v>203</v>
      </c>
      <c r="U141" s="197">
        <v>57461852</v>
      </c>
      <c r="V141" s="218" t="s">
        <v>2569</v>
      </c>
      <c r="W141" s="363">
        <v>45383</v>
      </c>
      <c r="X141" s="363">
        <v>45383</v>
      </c>
      <c r="Y141" s="199" t="s">
        <v>74</v>
      </c>
      <c r="Z141" s="363">
        <v>45473</v>
      </c>
      <c r="AA141" s="93">
        <f t="shared" si="10"/>
        <v>90</v>
      </c>
      <c r="AB141" s="87">
        <v>0</v>
      </c>
      <c r="AC141" s="87">
        <v>0</v>
      </c>
      <c r="AD141" s="87">
        <v>0</v>
      </c>
      <c r="AE141" s="95" t="s">
        <v>74</v>
      </c>
      <c r="AF141" s="93">
        <f t="shared" si="11"/>
        <v>0</v>
      </c>
      <c r="AG141" s="87">
        <v>0</v>
      </c>
      <c r="AH141" s="87">
        <v>0</v>
      </c>
      <c r="AI141" s="92" t="s">
        <v>74</v>
      </c>
      <c r="AJ141" s="87">
        <v>0</v>
      </c>
      <c r="AK141" s="92" t="s">
        <v>74</v>
      </c>
      <c r="AL141" s="92" t="s">
        <v>74</v>
      </c>
      <c r="AM141" s="93">
        <f t="shared" si="12"/>
        <v>0</v>
      </c>
      <c r="AN141" s="364">
        <f>+K141+AC141-AH141</f>
        <v>10500000</v>
      </c>
      <c r="AO141" s="88" t="s">
        <v>66</v>
      </c>
      <c r="AP141" s="245">
        <f>+AN141</f>
        <v>10500000</v>
      </c>
      <c r="AQ141" s="88" t="s">
        <v>85</v>
      </c>
      <c r="AR141" s="87">
        <v>0</v>
      </c>
      <c r="AS141" s="96" t="s">
        <v>74</v>
      </c>
      <c r="AT141" s="365">
        <f t="shared" si="13"/>
        <v>3500000</v>
      </c>
      <c r="AU141" s="366">
        <v>7000000</v>
      </c>
      <c r="AV141" s="99">
        <f t="shared" si="14"/>
        <v>0.33333333333333331</v>
      </c>
      <c r="AW141" s="96" t="s">
        <v>74</v>
      </c>
      <c r="AX141" s="88" t="s">
        <v>86</v>
      </c>
      <c r="AY141" s="93" t="s">
        <v>2793</v>
      </c>
      <c r="AZ141" s="85" t="s">
        <v>66</v>
      </c>
      <c r="BA141" s="85" t="s">
        <v>66</v>
      </c>
    </row>
    <row r="142" spans="2:53" s="148" customFormat="1" ht="14.25" customHeight="1" x14ac:dyDescent="0.25">
      <c r="B142" s="85">
        <v>2024</v>
      </c>
      <c r="C142" s="85">
        <v>891780111</v>
      </c>
      <c r="D142" s="86" t="s">
        <v>64</v>
      </c>
      <c r="E142" s="87" t="s">
        <v>2792</v>
      </c>
      <c r="F142" s="93" t="s">
        <v>2791</v>
      </c>
      <c r="G142" s="196">
        <v>0</v>
      </c>
      <c r="H142" s="88" t="s">
        <v>72</v>
      </c>
      <c r="I142" s="85" t="s">
        <v>154</v>
      </c>
      <c r="J142" s="87" t="s">
        <v>2790</v>
      </c>
      <c r="K142" s="245">
        <v>8400000</v>
      </c>
      <c r="L142" s="85" t="s">
        <v>67</v>
      </c>
      <c r="M142" s="368" t="s">
        <v>2789</v>
      </c>
      <c r="N142" s="218">
        <v>1020812117</v>
      </c>
      <c r="O142" s="197">
        <v>757</v>
      </c>
      <c r="P142" s="363">
        <v>45371</v>
      </c>
      <c r="Q142" s="245">
        <v>524300000</v>
      </c>
      <c r="R142" s="363">
        <v>45383</v>
      </c>
      <c r="S142" s="245">
        <f>+K142</f>
        <v>8400000</v>
      </c>
      <c r="T142" s="88" t="s">
        <v>203</v>
      </c>
      <c r="U142" s="197">
        <v>1082851808</v>
      </c>
      <c r="V142" s="218" t="s">
        <v>2483</v>
      </c>
      <c r="W142" s="363">
        <v>45383</v>
      </c>
      <c r="X142" s="363">
        <v>45383</v>
      </c>
      <c r="Y142" s="199" t="s">
        <v>74</v>
      </c>
      <c r="Z142" s="363">
        <v>45473</v>
      </c>
      <c r="AA142" s="93">
        <f t="shared" si="10"/>
        <v>90</v>
      </c>
      <c r="AB142" s="87">
        <v>0</v>
      </c>
      <c r="AC142" s="87">
        <v>0</v>
      </c>
      <c r="AD142" s="87">
        <v>0</v>
      </c>
      <c r="AE142" s="95" t="s">
        <v>74</v>
      </c>
      <c r="AF142" s="93">
        <f t="shared" si="11"/>
        <v>0</v>
      </c>
      <c r="AG142" s="87">
        <v>0</v>
      </c>
      <c r="AH142" s="87">
        <v>0</v>
      </c>
      <c r="AI142" s="92" t="s">
        <v>74</v>
      </c>
      <c r="AJ142" s="87">
        <v>0</v>
      </c>
      <c r="AK142" s="92" t="s">
        <v>74</v>
      </c>
      <c r="AL142" s="92" t="s">
        <v>74</v>
      </c>
      <c r="AM142" s="93">
        <f t="shared" si="12"/>
        <v>0</v>
      </c>
      <c r="AN142" s="364">
        <f>+K142+AC142-AH142</f>
        <v>8400000</v>
      </c>
      <c r="AO142" s="88" t="s">
        <v>66</v>
      </c>
      <c r="AP142" s="245">
        <f>+AN142</f>
        <v>8400000</v>
      </c>
      <c r="AQ142" s="88" t="s">
        <v>85</v>
      </c>
      <c r="AR142" s="87">
        <v>0</v>
      </c>
      <c r="AS142" s="96" t="s">
        <v>74</v>
      </c>
      <c r="AT142" s="365">
        <f t="shared" si="13"/>
        <v>2800000</v>
      </c>
      <c r="AU142" s="366">
        <v>5600000</v>
      </c>
      <c r="AV142" s="99">
        <f t="shared" si="14"/>
        <v>0.33333333333333331</v>
      </c>
      <c r="AW142" s="96" t="s">
        <v>74</v>
      </c>
      <c r="AX142" s="88" t="s">
        <v>86</v>
      </c>
      <c r="AY142" s="93" t="s">
        <v>2788</v>
      </c>
      <c r="AZ142" s="85" t="s">
        <v>66</v>
      </c>
      <c r="BA142" s="85" t="s">
        <v>66</v>
      </c>
    </row>
    <row r="143" spans="2:53" s="148" customFormat="1" ht="14.25" customHeight="1" x14ac:dyDescent="0.25">
      <c r="B143" s="85">
        <v>2024</v>
      </c>
      <c r="C143" s="85">
        <v>891780111</v>
      </c>
      <c r="D143" s="86" t="s">
        <v>64</v>
      </c>
      <c r="E143" s="87" t="s">
        <v>2787</v>
      </c>
      <c r="F143" s="125" t="s">
        <v>2786</v>
      </c>
      <c r="G143" s="196">
        <v>0</v>
      </c>
      <c r="H143" s="88" t="s">
        <v>72</v>
      </c>
      <c r="I143" s="85" t="s">
        <v>154</v>
      </c>
      <c r="J143" s="87" t="s">
        <v>2785</v>
      </c>
      <c r="K143" s="245">
        <v>18000000</v>
      </c>
      <c r="L143" s="85" t="s">
        <v>67</v>
      </c>
      <c r="M143" s="368" t="s">
        <v>2784</v>
      </c>
      <c r="N143" s="218">
        <v>1020794175</v>
      </c>
      <c r="O143" s="197">
        <v>428</v>
      </c>
      <c r="P143" s="363">
        <v>45343</v>
      </c>
      <c r="Q143" s="245">
        <v>299346315</v>
      </c>
      <c r="R143" s="363">
        <v>45383</v>
      </c>
      <c r="S143" s="245">
        <f>+K143</f>
        <v>18000000</v>
      </c>
      <c r="T143" s="88" t="s">
        <v>203</v>
      </c>
      <c r="U143" s="197">
        <v>51909946</v>
      </c>
      <c r="V143" s="218" t="s">
        <v>2783</v>
      </c>
      <c r="W143" s="363">
        <v>45383</v>
      </c>
      <c r="X143" s="363">
        <v>45383</v>
      </c>
      <c r="Y143" s="199" t="s">
        <v>74</v>
      </c>
      <c r="Z143" s="363">
        <v>45534</v>
      </c>
      <c r="AA143" s="93">
        <f t="shared" si="10"/>
        <v>151</v>
      </c>
      <c r="AB143" s="87">
        <v>0</v>
      </c>
      <c r="AC143" s="87">
        <v>0</v>
      </c>
      <c r="AD143" s="87">
        <v>0</v>
      </c>
      <c r="AE143" s="95" t="s">
        <v>74</v>
      </c>
      <c r="AF143" s="93">
        <f t="shared" si="11"/>
        <v>0</v>
      </c>
      <c r="AG143" s="87">
        <v>0</v>
      </c>
      <c r="AH143" s="87">
        <v>0</v>
      </c>
      <c r="AI143" s="92" t="s">
        <v>74</v>
      </c>
      <c r="AJ143" s="87">
        <v>0</v>
      </c>
      <c r="AK143" s="92" t="s">
        <v>74</v>
      </c>
      <c r="AL143" s="92" t="s">
        <v>74</v>
      </c>
      <c r="AM143" s="93">
        <f t="shared" si="12"/>
        <v>0</v>
      </c>
      <c r="AN143" s="364">
        <f>+K143+AC143-AH143</f>
        <v>18000000</v>
      </c>
      <c r="AO143" s="88" t="s">
        <v>85</v>
      </c>
      <c r="AP143" s="245">
        <v>0</v>
      </c>
      <c r="AQ143" s="88" t="s">
        <v>85</v>
      </c>
      <c r="AR143" s="87">
        <v>0</v>
      </c>
      <c r="AS143" s="96" t="s">
        <v>74</v>
      </c>
      <c r="AT143" s="365">
        <f t="shared" si="13"/>
        <v>0</v>
      </c>
      <c r="AU143" s="366">
        <v>18000000</v>
      </c>
      <c r="AV143" s="99">
        <f t="shared" si="14"/>
        <v>0</v>
      </c>
      <c r="AW143" s="96" t="s">
        <v>74</v>
      </c>
      <c r="AX143" s="88" t="s">
        <v>86</v>
      </c>
      <c r="AY143" s="165" t="s">
        <v>2782</v>
      </c>
      <c r="AZ143" s="85" t="s">
        <v>66</v>
      </c>
      <c r="BA143" s="85" t="s">
        <v>66</v>
      </c>
    </row>
    <row r="144" spans="2:53" s="148" customFormat="1" ht="14.25" customHeight="1" x14ac:dyDescent="0.25">
      <c r="B144" s="85">
        <v>2024</v>
      </c>
      <c r="C144" s="85">
        <v>891780111</v>
      </c>
      <c r="D144" s="86" t="s">
        <v>64</v>
      </c>
      <c r="E144" s="87" t="s">
        <v>2781</v>
      </c>
      <c r="F144" s="125" t="s">
        <v>2780</v>
      </c>
      <c r="G144" s="196">
        <v>0</v>
      </c>
      <c r="H144" s="88" t="s">
        <v>72</v>
      </c>
      <c r="I144" s="85" t="s">
        <v>154</v>
      </c>
      <c r="J144" s="87" t="s">
        <v>2779</v>
      </c>
      <c r="K144" s="245">
        <v>11400000</v>
      </c>
      <c r="L144" s="85" t="s">
        <v>67</v>
      </c>
      <c r="M144" s="368" t="s">
        <v>2778</v>
      </c>
      <c r="N144" s="218">
        <v>1004461196</v>
      </c>
      <c r="O144" s="197">
        <v>39</v>
      </c>
      <c r="P144" s="363">
        <v>45306</v>
      </c>
      <c r="Q144" s="245">
        <v>524300000</v>
      </c>
      <c r="R144" s="363">
        <v>45386</v>
      </c>
      <c r="S144" s="245">
        <f>+K144</f>
        <v>11400000</v>
      </c>
      <c r="T144" s="88" t="s">
        <v>203</v>
      </c>
      <c r="U144" s="197">
        <v>39049658</v>
      </c>
      <c r="V144" s="218" t="s">
        <v>2777</v>
      </c>
      <c r="W144" s="363">
        <v>45386</v>
      </c>
      <c r="X144" s="363">
        <v>45386</v>
      </c>
      <c r="Y144" s="199" t="s">
        <v>74</v>
      </c>
      <c r="Z144" s="363">
        <v>45473</v>
      </c>
      <c r="AA144" s="93">
        <f t="shared" si="10"/>
        <v>87</v>
      </c>
      <c r="AB144" s="87">
        <v>0</v>
      </c>
      <c r="AC144" s="87">
        <v>0</v>
      </c>
      <c r="AD144" s="87">
        <v>0</v>
      </c>
      <c r="AE144" s="95" t="s">
        <v>74</v>
      </c>
      <c r="AF144" s="93">
        <f t="shared" si="11"/>
        <v>0</v>
      </c>
      <c r="AG144" s="87">
        <v>0</v>
      </c>
      <c r="AH144" s="87">
        <v>0</v>
      </c>
      <c r="AI144" s="92" t="s">
        <v>74</v>
      </c>
      <c r="AJ144" s="87">
        <v>0</v>
      </c>
      <c r="AK144" s="92" t="s">
        <v>74</v>
      </c>
      <c r="AL144" s="92" t="s">
        <v>74</v>
      </c>
      <c r="AM144" s="93">
        <f t="shared" si="12"/>
        <v>0</v>
      </c>
      <c r="AN144" s="364">
        <f>+K144+AC144-AH144</f>
        <v>11400000</v>
      </c>
      <c r="AO144" s="88" t="s">
        <v>66</v>
      </c>
      <c r="AP144" s="245">
        <v>0</v>
      </c>
      <c r="AQ144" s="88" t="s">
        <v>85</v>
      </c>
      <c r="AR144" s="87">
        <v>0</v>
      </c>
      <c r="AS144" s="96" t="s">
        <v>74</v>
      </c>
      <c r="AT144" s="365">
        <f t="shared" si="13"/>
        <v>3800000</v>
      </c>
      <c r="AU144" s="366">
        <v>7600000</v>
      </c>
      <c r="AV144" s="99">
        <f t="shared" si="14"/>
        <v>0.33333333333333331</v>
      </c>
      <c r="AW144" s="96" t="s">
        <v>74</v>
      </c>
      <c r="AX144" s="88" t="s">
        <v>86</v>
      </c>
      <c r="AY144" s="165" t="s">
        <v>2776</v>
      </c>
      <c r="AZ144" s="85" t="s">
        <v>66</v>
      </c>
      <c r="BA144" s="85" t="s">
        <v>66</v>
      </c>
    </row>
    <row r="145" spans="2:53" s="148" customFormat="1" ht="14.25" customHeight="1" x14ac:dyDescent="0.25">
      <c r="B145" s="85">
        <v>2024</v>
      </c>
      <c r="C145" s="85">
        <v>891780111</v>
      </c>
      <c r="D145" s="86" t="s">
        <v>64</v>
      </c>
      <c r="E145" s="87" t="s">
        <v>2775</v>
      </c>
      <c r="F145" s="125" t="s">
        <v>2774</v>
      </c>
      <c r="G145" s="196">
        <v>2023000100072</v>
      </c>
      <c r="H145" s="88" t="s">
        <v>72</v>
      </c>
      <c r="I145" s="85" t="s">
        <v>2705</v>
      </c>
      <c r="J145" s="87" t="s">
        <v>2773</v>
      </c>
      <c r="K145" s="245">
        <v>36129600</v>
      </c>
      <c r="L145" s="85" t="s">
        <v>67</v>
      </c>
      <c r="M145" s="218" t="s">
        <v>2772</v>
      </c>
      <c r="N145" s="367">
        <v>1082837498</v>
      </c>
      <c r="O145" s="197">
        <v>174</v>
      </c>
      <c r="P145" s="363">
        <v>45335</v>
      </c>
      <c r="Q145" s="245">
        <v>2122162432</v>
      </c>
      <c r="R145" s="363">
        <v>45387</v>
      </c>
      <c r="S145" s="245">
        <f>+K145</f>
        <v>36129600</v>
      </c>
      <c r="T145" s="88" t="s">
        <v>203</v>
      </c>
      <c r="U145" s="197">
        <v>16078654</v>
      </c>
      <c r="V145" s="218" t="s">
        <v>300</v>
      </c>
      <c r="W145" s="363">
        <v>45387</v>
      </c>
      <c r="X145" s="363">
        <v>45387</v>
      </c>
      <c r="Y145" s="199" t="s">
        <v>74</v>
      </c>
      <c r="Z145" s="363">
        <v>45565</v>
      </c>
      <c r="AA145" s="93">
        <f t="shared" si="10"/>
        <v>178</v>
      </c>
      <c r="AB145" s="87">
        <v>0</v>
      </c>
      <c r="AC145" s="87">
        <v>0</v>
      </c>
      <c r="AD145" s="87">
        <v>0</v>
      </c>
      <c r="AE145" s="95" t="s">
        <v>74</v>
      </c>
      <c r="AF145" s="93">
        <f t="shared" si="11"/>
        <v>0</v>
      </c>
      <c r="AG145" s="87">
        <v>0</v>
      </c>
      <c r="AH145" s="87">
        <v>0</v>
      </c>
      <c r="AI145" s="92" t="s">
        <v>74</v>
      </c>
      <c r="AJ145" s="87">
        <v>0</v>
      </c>
      <c r="AK145" s="92" t="s">
        <v>74</v>
      </c>
      <c r="AL145" s="92" t="s">
        <v>74</v>
      </c>
      <c r="AM145" s="93">
        <f t="shared" si="12"/>
        <v>0</v>
      </c>
      <c r="AN145" s="364">
        <f>+K145+AC145-AH145</f>
        <v>36129600</v>
      </c>
      <c r="AO145" s="88" t="s">
        <v>85</v>
      </c>
      <c r="AP145" s="245">
        <v>0</v>
      </c>
      <c r="AQ145" s="88" t="s">
        <v>85</v>
      </c>
      <c r="AR145" s="87">
        <v>0</v>
      </c>
      <c r="AS145" s="96" t="s">
        <v>74</v>
      </c>
      <c r="AT145" s="365">
        <f t="shared" si="13"/>
        <v>0</v>
      </c>
      <c r="AU145" s="366">
        <v>36129600</v>
      </c>
      <c r="AV145" s="99">
        <f t="shared" si="14"/>
        <v>0</v>
      </c>
      <c r="AW145" s="96" t="s">
        <v>74</v>
      </c>
      <c r="AX145" s="88" t="s">
        <v>86</v>
      </c>
      <c r="AY145" s="165" t="s">
        <v>2771</v>
      </c>
      <c r="AZ145" s="85" t="s">
        <v>66</v>
      </c>
      <c r="BA145" s="85" t="s">
        <v>66</v>
      </c>
    </row>
    <row r="146" spans="2:53" s="148" customFormat="1" ht="14.25" customHeight="1" x14ac:dyDescent="0.25">
      <c r="B146" s="85">
        <v>2024</v>
      </c>
      <c r="C146" s="85">
        <v>891780111</v>
      </c>
      <c r="D146" s="86" t="s">
        <v>64</v>
      </c>
      <c r="E146" s="87" t="s">
        <v>2770</v>
      </c>
      <c r="F146" s="125" t="s">
        <v>2769</v>
      </c>
      <c r="G146" s="196">
        <v>2023000100072</v>
      </c>
      <c r="H146" s="88" t="s">
        <v>72</v>
      </c>
      <c r="I146" s="85" t="s">
        <v>2705</v>
      </c>
      <c r="J146" s="87" t="s">
        <v>2768</v>
      </c>
      <c r="K146" s="245">
        <v>29328000</v>
      </c>
      <c r="L146" s="85" t="s">
        <v>67</v>
      </c>
      <c r="M146" s="218" t="s">
        <v>2767</v>
      </c>
      <c r="N146" s="367">
        <v>94512543</v>
      </c>
      <c r="O146" s="197">
        <v>174</v>
      </c>
      <c r="P146" s="363">
        <v>45335</v>
      </c>
      <c r="Q146" s="245">
        <v>2122162432</v>
      </c>
      <c r="R146" s="363">
        <v>45387</v>
      </c>
      <c r="S146" s="245">
        <f>+K146</f>
        <v>29328000</v>
      </c>
      <c r="T146" s="88" t="s">
        <v>203</v>
      </c>
      <c r="U146" s="197">
        <v>16078654</v>
      </c>
      <c r="V146" s="218" t="s">
        <v>300</v>
      </c>
      <c r="W146" s="363">
        <v>45387</v>
      </c>
      <c r="X146" s="363">
        <v>45387</v>
      </c>
      <c r="Y146" s="199" t="s">
        <v>74</v>
      </c>
      <c r="Z146" s="363">
        <v>45565</v>
      </c>
      <c r="AA146" s="93">
        <f t="shared" si="10"/>
        <v>178</v>
      </c>
      <c r="AB146" s="87">
        <v>0</v>
      </c>
      <c r="AC146" s="87">
        <v>0</v>
      </c>
      <c r="AD146" s="87">
        <v>0</v>
      </c>
      <c r="AE146" s="95" t="s">
        <v>74</v>
      </c>
      <c r="AF146" s="93">
        <f t="shared" si="11"/>
        <v>0</v>
      </c>
      <c r="AG146" s="87">
        <v>0</v>
      </c>
      <c r="AH146" s="87">
        <v>0</v>
      </c>
      <c r="AI146" s="92" t="s">
        <v>74</v>
      </c>
      <c r="AJ146" s="87">
        <v>0</v>
      </c>
      <c r="AK146" s="92" t="s">
        <v>74</v>
      </c>
      <c r="AL146" s="92" t="s">
        <v>74</v>
      </c>
      <c r="AM146" s="93">
        <f t="shared" si="12"/>
        <v>0</v>
      </c>
      <c r="AN146" s="364">
        <f>+K146+AC146-AH146</f>
        <v>29328000</v>
      </c>
      <c r="AO146" s="88" t="s">
        <v>85</v>
      </c>
      <c r="AP146" s="245">
        <v>0</v>
      </c>
      <c r="AQ146" s="88" t="s">
        <v>85</v>
      </c>
      <c r="AR146" s="87">
        <v>0</v>
      </c>
      <c r="AS146" s="96" t="s">
        <v>74</v>
      </c>
      <c r="AT146" s="365">
        <f t="shared" si="13"/>
        <v>0</v>
      </c>
      <c r="AU146" s="366">
        <v>29328000</v>
      </c>
      <c r="AV146" s="99">
        <f t="shared" si="14"/>
        <v>0</v>
      </c>
      <c r="AW146" s="96" t="s">
        <v>74</v>
      </c>
      <c r="AX146" s="88" t="s">
        <v>86</v>
      </c>
      <c r="AY146" s="165" t="s">
        <v>2766</v>
      </c>
      <c r="AZ146" s="85" t="s">
        <v>66</v>
      </c>
      <c r="BA146" s="85" t="s">
        <v>66</v>
      </c>
    </row>
    <row r="147" spans="2:53" s="148" customFormat="1" ht="14.25" customHeight="1" x14ac:dyDescent="0.25">
      <c r="B147" s="85">
        <v>2024</v>
      </c>
      <c r="C147" s="85">
        <v>891780111</v>
      </c>
      <c r="D147" s="86" t="s">
        <v>64</v>
      </c>
      <c r="E147" s="87" t="s">
        <v>2765</v>
      </c>
      <c r="F147" s="125" t="s">
        <v>2764</v>
      </c>
      <c r="G147" s="196">
        <v>0</v>
      </c>
      <c r="H147" s="88" t="s">
        <v>72</v>
      </c>
      <c r="I147" s="85" t="s">
        <v>154</v>
      </c>
      <c r="J147" s="87" t="s">
        <v>2763</v>
      </c>
      <c r="K147" s="245">
        <v>38848000</v>
      </c>
      <c r="L147" s="85" t="s">
        <v>67</v>
      </c>
      <c r="M147" s="368" t="s">
        <v>2762</v>
      </c>
      <c r="N147" s="218">
        <v>1007653995</v>
      </c>
      <c r="O147" s="197">
        <v>498</v>
      </c>
      <c r="P147" s="363">
        <v>45349</v>
      </c>
      <c r="Q147" s="245">
        <f>426348465+28800000</f>
        <v>455148465</v>
      </c>
      <c r="R147" s="363">
        <v>45387</v>
      </c>
      <c r="S147" s="245">
        <f>+K147</f>
        <v>38848000</v>
      </c>
      <c r="T147" s="88" t="s">
        <v>203</v>
      </c>
      <c r="U147" s="197">
        <v>79857491</v>
      </c>
      <c r="V147" s="218" t="s">
        <v>2603</v>
      </c>
      <c r="W147" s="363">
        <v>45387</v>
      </c>
      <c r="X147" s="363">
        <v>45387</v>
      </c>
      <c r="Y147" s="199" t="s">
        <v>74</v>
      </c>
      <c r="Z147" s="363">
        <v>45751</v>
      </c>
      <c r="AA147" s="93">
        <f t="shared" si="10"/>
        <v>364</v>
      </c>
      <c r="AB147" s="87">
        <v>0</v>
      </c>
      <c r="AC147" s="87">
        <v>0</v>
      </c>
      <c r="AD147" s="87">
        <v>0</v>
      </c>
      <c r="AE147" s="95" t="s">
        <v>74</v>
      </c>
      <c r="AF147" s="93">
        <f t="shared" si="11"/>
        <v>0</v>
      </c>
      <c r="AG147" s="87">
        <v>0</v>
      </c>
      <c r="AH147" s="87">
        <v>0</v>
      </c>
      <c r="AI147" s="92" t="s">
        <v>74</v>
      </c>
      <c r="AJ147" s="87">
        <v>0</v>
      </c>
      <c r="AK147" s="92" t="s">
        <v>74</v>
      </c>
      <c r="AL147" s="92" t="s">
        <v>74</v>
      </c>
      <c r="AM147" s="93">
        <f t="shared" si="12"/>
        <v>0</v>
      </c>
      <c r="AN147" s="364">
        <f>+K147+AC147-AH147</f>
        <v>38848000</v>
      </c>
      <c r="AO147" s="88" t="s">
        <v>85</v>
      </c>
      <c r="AP147" s="245">
        <v>0</v>
      </c>
      <c r="AQ147" s="88" t="s">
        <v>85</v>
      </c>
      <c r="AR147" s="87">
        <v>0</v>
      </c>
      <c r="AS147" s="96" t="s">
        <v>74</v>
      </c>
      <c r="AT147" s="365">
        <f t="shared" si="13"/>
        <v>0</v>
      </c>
      <c r="AU147" s="366">
        <v>38848000</v>
      </c>
      <c r="AV147" s="99">
        <f t="shared" si="14"/>
        <v>0</v>
      </c>
      <c r="AW147" s="96" t="s">
        <v>74</v>
      </c>
      <c r="AX147" s="88" t="s">
        <v>86</v>
      </c>
      <c r="AY147" s="165" t="s">
        <v>2761</v>
      </c>
      <c r="AZ147" s="85" t="s">
        <v>66</v>
      </c>
      <c r="BA147" s="85" t="s">
        <v>66</v>
      </c>
    </row>
    <row r="148" spans="2:53" s="148" customFormat="1" ht="14.25" customHeight="1" x14ac:dyDescent="0.25">
      <c r="B148" s="85">
        <v>2024</v>
      </c>
      <c r="C148" s="85">
        <v>891780111</v>
      </c>
      <c r="D148" s="86" t="s">
        <v>64</v>
      </c>
      <c r="E148" s="87" t="s">
        <v>2760</v>
      </c>
      <c r="F148" s="125" t="s">
        <v>2759</v>
      </c>
      <c r="G148" s="196">
        <v>0</v>
      </c>
      <c r="H148" s="88" t="s">
        <v>72</v>
      </c>
      <c r="I148" s="85" t="s">
        <v>154</v>
      </c>
      <c r="J148" s="87" t="s">
        <v>2758</v>
      </c>
      <c r="K148" s="245">
        <v>9000000</v>
      </c>
      <c r="L148" s="85" t="s">
        <v>67</v>
      </c>
      <c r="M148" s="368" t="s">
        <v>2757</v>
      </c>
      <c r="N148" s="218">
        <v>1082884147</v>
      </c>
      <c r="O148" s="197">
        <v>431</v>
      </c>
      <c r="P148" s="363">
        <v>45343</v>
      </c>
      <c r="Q148" s="245">
        <v>524300000</v>
      </c>
      <c r="R148" s="363">
        <v>45390</v>
      </c>
      <c r="S148" s="245">
        <f>+K148</f>
        <v>9000000</v>
      </c>
      <c r="T148" s="88" t="s">
        <v>203</v>
      </c>
      <c r="U148" s="197">
        <v>51909946</v>
      </c>
      <c r="V148" s="218" t="s">
        <v>2409</v>
      </c>
      <c r="W148" s="363">
        <v>45390</v>
      </c>
      <c r="X148" s="363">
        <v>45390</v>
      </c>
      <c r="Y148" s="199" t="s">
        <v>74</v>
      </c>
      <c r="Z148" s="363">
        <v>45473</v>
      </c>
      <c r="AA148" s="93">
        <f t="shared" si="10"/>
        <v>83</v>
      </c>
      <c r="AB148" s="87">
        <v>0</v>
      </c>
      <c r="AC148" s="87">
        <v>0</v>
      </c>
      <c r="AD148" s="87">
        <v>0</v>
      </c>
      <c r="AE148" s="95" t="s">
        <v>74</v>
      </c>
      <c r="AF148" s="93">
        <f t="shared" si="11"/>
        <v>0</v>
      </c>
      <c r="AG148" s="87">
        <v>0</v>
      </c>
      <c r="AH148" s="87">
        <v>0</v>
      </c>
      <c r="AI148" s="92" t="s">
        <v>74</v>
      </c>
      <c r="AJ148" s="87">
        <v>0</v>
      </c>
      <c r="AK148" s="92" t="s">
        <v>74</v>
      </c>
      <c r="AL148" s="92" t="s">
        <v>74</v>
      </c>
      <c r="AM148" s="93">
        <f t="shared" si="12"/>
        <v>0</v>
      </c>
      <c r="AN148" s="364">
        <f>+K148+AC148-AH148</f>
        <v>9000000</v>
      </c>
      <c r="AO148" s="88" t="s">
        <v>85</v>
      </c>
      <c r="AP148" s="245">
        <v>0</v>
      </c>
      <c r="AQ148" s="88" t="s">
        <v>85</v>
      </c>
      <c r="AR148" s="87">
        <v>0</v>
      </c>
      <c r="AS148" s="96" t="s">
        <v>74</v>
      </c>
      <c r="AT148" s="365">
        <f t="shared" si="13"/>
        <v>0</v>
      </c>
      <c r="AU148" s="366">
        <v>9000000</v>
      </c>
      <c r="AV148" s="99">
        <f t="shared" si="14"/>
        <v>0</v>
      </c>
      <c r="AW148" s="96" t="s">
        <v>74</v>
      </c>
      <c r="AX148" s="88" t="s">
        <v>86</v>
      </c>
      <c r="AY148" s="165" t="s">
        <v>2756</v>
      </c>
      <c r="AZ148" s="85" t="s">
        <v>66</v>
      </c>
      <c r="BA148" s="85" t="s">
        <v>66</v>
      </c>
    </row>
    <row r="149" spans="2:53" s="148" customFormat="1" ht="14.25" customHeight="1" x14ac:dyDescent="0.25">
      <c r="B149" s="85">
        <v>2024</v>
      </c>
      <c r="C149" s="85">
        <v>891780111</v>
      </c>
      <c r="D149" s="86" t="s">
        <v>64</v>
      </c>
      <c r="E149" s="87" t="s">
        <v>2755</v>
      </c>
      <c r="F149" s="125" t="s">
        <v>2754</v>
      </c>
      <c r="G149" s="196">
        <v>0</v>
      </c>
      <c r="H149" s="88" t="s">
        <v>72</v>
      </c>
      <c r="I149" s="85" t="s">
        <v>154</v>
      </c>
      <c r="J149" s="87" t="s">
        <v>2753</v>
      </c>
      <c r="K149" s="245">
        <v>12600000</v>
      </c>
      <c r="L149" s="85" t="s">
        <v>67</v>
      </c>
      <c r="M149" s="368" t="s">
        <v>2752</v>
      </c>
      <c r="N149" s="218">
        <v>1001945042</v>
      </c>
      <c r="O149" s="197">
        <v>471</v>
      </c>
      <c r="P149" s="363">
        <v>45348</v>
      </c>
      <c r="Q149" s="245">
        <v>524300000</v>
      </c>
      <c r="R149" s="363">
        <v>45390</v>
      </c>
      <c r="S149" s="245">
        <f>+K149</f>
        <v>12600000</v>
      </c>
      <c r="T149" s="88" t="s">
        <v>203</v>
      </c>
      <c r="U149" s="197">
        <v>79857491</v>
      </c>
      <c r="V149" s="218" t="s">
        <v>2603</v>
      </c>
      <c r="W149" s="363">
        <v>45390</v>
      </c>
      <c r="X149" s="363">
        <v>45390</v>
      </c>
      <c r="Y149" s="199" t="s">
        <v>74</v>
      </c>
      <c r="Z149" s="363">
        <v>45572</v>
      </c>
      <c r="AA149" s="93">
        <f t="shared" si="10"/>
        <v>182</v>
      </c>
      <c r="AB149" s="87">
        <v>0</v>
      </c>
      <c r="AC149" s="87">
        <v>0</v>
      </c>
      <c r="AD149" s="87">
        <v>0</v>
      </c>
      <c r="AE149" s="95" t="s">
        <v>74</v>
      </c>
      <c r="AF149" s="93">
        <f t="shared" si="11"/>
        <v>0</v>
      </c>
      <c r="AG149" s="87">
        <v>0</v>
      </c>
      <c r="AH149" s="87">
        <v>0</v>
      </c>
      <c r="AI149" s="92" t="s">
        <v>74</v>
      </c>
      <c r="AJ149" s="87">
        <v>0</v>
      </c>
      <c r="AK149" s="92" t="s">
        <v>74</v>
      </c>
      <c r="AL149" s="92" t="s">
        <v>74</v>
      </c>
      <c r="AM149" s="93">
        <f t="shared" si="12"/>
        <v>0</v>
      </c>
      <c r="AN149" s="364">
        <f>+K149+AC149-AH149</f>
        <v>12600000</v>
      </c>
      <c r="AO149" s="88" t="s">
        <v>85</v>
      </c>
      <c r="AP149" s="245">
        <v>0</v>
      </c>
      <c r="AQ149" s="88" t="s">
        <v>85</v>
      </c>
      <c r="AR149" s="87">
        <v>0</v>
      </c>
      <c r="AS149" s="96" t="s">
        <v>74</v>
      </c>
      <c r="AT149" s="365">
        <f t="shared" si="13"/>
        <v>0</v>
      </c>
      <c r="AU149" s="366">
        <v>12600000</v>
      </c>
      <c r="AV149" s="99">
        <f t="shared" si="14"/>
        <v>0</v>
      </c>
      <c r="AW149" s="96" t="s">
        <v>74</v>
      </c>
      <c r="AX149" s="88" t="s">
        <v>86</v>
      </c>
      <c r="AY149" s="165" t="s">
        <v>2751</v>
      </c>
      <c r="AZ149" s="85" t="s">
        <v>66</v>
      </c>
      <c r="BA149" s="85" t="s">
        <v>66</v>
      </c>
    </row>
    <row r="150" spans="2:53" s="148" customFormat="1" ht="14.25" customHeight="1" x14ac:dyDescent="0.25">
      <c r="B150" s="85">
        <v>2024</v>
      </c>
      <c r="C150" s="85">
        <v>891780111</v>
      </c>
      <c r="D150" s="86" t="s">
        <v>64</v>
      </c>
      <c r="E150" s="87" t="s">
        <v>2750</v>
      </c>
      <c r="F150" s="125" t="s">
        <v>2749</v>
      </c>
      <c r="G150" s="196">
        <v>0</v>
      </c>
      <c r="H150" s="88" t="s">
        <v>72</v>
      </c>
      <c r="I150" s="85" t="s">
        <v>154</v>
      </c>
      <c r="J150" s="87" t="s">
        <v>2748</v>
      </c>
      <c r="K150" s="245">
        <v>21438000</v>
      </c>
      <c r="L150" s="85" t="s">
        <v>67</v>
      </c>
      <c r="M150" s="368" t="s">
        <v>2747</v>
      </c>
      <c r="N150" s="218">
        <v>1082895885</v>
      </c>
      <c r="O150" s="197">
        <v>235</v>
      </c>
      <c r="P150" s="363">
        <v>45323</v>
      </c>
      <c r="Q150" s="245">
        <v>524300000</v>
      </c>
      <c r="R150" s="363">
        <v>45390</v>
      </c>
      <c r="S150" s="245">
        <f>+K150</f>
        <v>21438000</v>
      </c>
      <c r="T150" s="88" t="s">
        <v>203</v>
      </c>
      <c r="U150" s="197">
        <v>52705148</v>
      </c>
      <c r="V150" s="218" t="s">
        <v>2653</v>
      </c>
      <c r="W150" s="363">
        <v>45390</v>
      </c>
      <c r="X150" s="363">
        <v>45390</v>
      </c>
      <c r="Y150" s="199" t="s">
        <v>74</v>
      </c>
      <c r="Z150" s="363">
        <v>45442</v>
      </c>
      <c r="AA150" s="93">
        <f t="shared" si="10"/>
        <v>52</v>
      </c>
      <c r="AB150" s="87">
        <v>0</v>
      </c>
      <c r="AC150" s="87">
        <v>0</v>
      </c>
      <c r="AD150" s="87">
        <v>0</v>
      </c>
      <c r="AE150" s="95" t="s">
        <v>74</v>
      </c>
      <c r="AF150" s="93">
        <f t="shared" si="11"/>
        <v>0</v>
      </c>
      <c r="AG150" s="87">
        <v>0</v>
      </c>
      <c r="AH150" s="87">
        <v>0</v>
      </c>
      <c r="AI150" s="92" t="s">
        <v>74</v>
      </c>
      <c r="AJ150" s="87">
        <v>0</v>
      </c>
      <c r="AK150" s="92" t="s">
        <v>74</v>
      </c>
      <c r="AL150" s="92" t="s">
        <v>74</v>
      </c>
      <c r="AM150" s="93">
        <f t="shared" si="12"/>
        <v>0</v>
      </c>
      <c r="AN150" s="364">
        <f>+K150+AC150-AH150</f>
        <v>21438000</v>
      </c>
      <c r="AO150" s="88" t="s">
        <v>85</v>
      </c>
      <c r="AP150" s="245">
        <v>0</v>
      </c>
      <c r="AQ150" s="88" t="s">
        <v>85</v>
      </c>
      <c r="AR150" s="87">
        <v>0</v>
      </c>
      <c r="AS150" s="96" t="s">
        <v>74</v>
      </c>
      <c r="AT150" s="365">
        <f t="shared" si="13"/>
        <v>0</v>
      </c>
      <c r="AU150" s="366">
        <v>21438000</v>
      </c>
      <c r="AV150" s="99">
        <f t="shared" si="14"/>
        <v>0</v>
      </c>
      <c r="AW150" s="96" t="s">
        <v>74</v>
      </c>
      <c r="AX150" s="88" t="s">
        <v>86</v>
      </c>
      <c r="AY150" s="125" t="s">
        <v>2746</v>
      </c>
      <c r="AZ150" s="85" t="s">
        <v>66</v>
      </c>
      <c r="BA150" s="85" t="s">
        <v>66</v>
      </c>
    </row>
    <row r="151" spans="2:53" s="148" customFormat="1" ht="14.25" customHeight="1" x14ac:dyDescent="0.25">
      <c r="B151" s="85">
        <v>2024</v>
      </c>
      <c r="C151" s="85">
        <v>891780111</v>
      </c>
      <c r="D151" s="86" t="s">
        <v>64</v>
      </c>
      <c r="E151" s="87" t="s">
        <v>2745</v>
      </c>
      <c r="F151" s="125" t="s">
        <v>2744</v>
      </c>
      <c r="G151" s="196">
        <v>2023000100072</v>
      </c>
      <c r="H151" s="88" t="s">
        <v>72</v>
      </c>
      <c r="I151" s="85" t="s">
        <v>2705</v>
      </c>
      <c r="J151" s="87" t="s">
        <v>2743</v>
      </c>
      <c r="K151" s="245">
        <v>36129600</v>
      </c>
      <c r="L151" s="85" t="s">
        <v>67</v>
      </c>
      <c r="M151" s="218" t="s">
        <v>2742</v>
      </c>
      <c r="N151" s="367">
        <v>30394929</v>
      </c>
      <c r="O151" s="197" t="s">
        <v>2741</v>
      </c>
      <c r="P151" s="363">
        <v>45335</v>
      </c>
      <c r="Q151" s="245">
        <v>2122162432</v>
      </c>
      <c r="R151" s="363">
        <v>45391</v>
      </c>
      <c r="S151" s="245">
        <f>+K151</f>
        <v>36129600</v>
      </c>
      <c r="T151" s="88" t="s">
        <v>203</v>
      </c>
      <c r="U151" s="197">
        <v>16078654</v>
      </c>
      <c r="V151" s="218" t="s">
        <v>300</v>
      </c>
      <c r="W151" s="363">
        <v>45391</v>
      </c>
      <c r="X151" s="363">
        <v>45391</v>
      </c>
      <c r="Y151" s="199" t="s">
        <v>74</v>
      </c>
      <c r="Z151" s="363">
        <v>45565</v>
      </c>
      <c r="AA151" s="93">
        <f t="shared" si="10"/>
        <v>174</v>
      </c>
      <c r="AB151" s="87">
        <v>0</v>
      </c>
      <c r="AC151" s="87">
        <v>0</v>
      </c>
      <c r="AD151" s="87">
        <v>0</v>
      </c>
      <c r="AE151" s="95" t="s">
        <v>74</v>
      </c>
      <c r="AF151" s="93">
        <f t="shared" si="11"/>
        <v>0</v>
      </c>
      <c r="AG151" s="87">
        <v>0</v>
      </c>
      <c r="AH151" s="87">
        <v>0</v>
      </c>
      <c r="AI151" s="92" t="s">
        <v>74</v>
      </c>
      <c r="AJ151" s="87">
        <v>0</v>
      </c>
      <c r="AK151" s="92" t="s">
        <v>74</v>
      </c>
      <c r="AL151" s="92" t="s">
        <v>74</v>
      </c>
      <c r="AM151" s="93">
        <f t="shared" si="12"/>
        <v>0</v>
      </c>
      <c r="AN151" s="364">
        <f>+K151+AC151-AH151</f>
        <v>36129600</v>
      </c>
      <c r="AO151" s="88" t="s">
        <v>85</v>
      </c>
      <c r="AP151" s="245">
        <v>0</v>
      </c>
      <c r="AQ151" s="88" t="s">
        <v>85</v>
      </c>
      <c r="AR151" s="87">
        <v>0</v>
      </c>
      <c r="AS151" s="96" t="s">
        <v>74</v>
      </c>
      <c r="AT151" s="365">
        <f t="shared" si="13"/>
        <v>0</v>
      </c>
      <c r="AU151" s="366">
        <v>36129600</v>
      </c>
      <c r="AV151" s="99">
        <f t="shared" si="14"/>
        <v>0</v>
      </c>
      <c r="AW151" s="96" t="s">
        <v>74</v>
      </c>
      <c r="AX151" s="88" t="s">
        <v>86</v>
      </c>
      <c r="AY151" s="165" t="s">
        <v>2740</v>
      </c>
      <c r="AZ151" s="85" t="s">
        <v>66</v>
      </c>
      <c r="BA151" s="85" t="s">
        <v>66</v>
      </c>
    </row>
    <row r="152" spans="2:53" s="148" customFormat="1" ht="14.25" customHeight="1" x14ac:dyDescent="0.25">
      <c r="B152" s="85">
        <v>2024</v>
      </c>
      <c r="C152" s="85">
        <v>891780111</v>
      </c>
      <c r="D152" s="86" t="s">
        <v>64</v>
      </c>
      <c r="E152" s="87" t="s">
        <v>2739</v>
      </c>
      <c r="F152" s="125" t="s">
        <v>2738</v>
      </c>
      <c r="G152" s="196">
        <v>0</v>
      </c>
      <c r="H152" s="88" t="s">
        <v>72</v>
      </c>
      <c r="I152" s="85" t="s">
        <v>154</v>
      </c>
      <c r="J152" s="87" t="s">
        <v>2737</v>
      </c>
      <c r="K152" s="245">
        <v>5000000</v>
      </c>
      <c r="L152" s="85" t="s">
        <v>67</v>
      </c>
      <c r="M152" s="368" t="s">
        <v>2736</v>
      </c>
      <c r="N152" s="218">
        <v>45592999</v>
      </c>
      <c r="O152" s="197">
        <v>757</v>
      </c>
      <c r="P152" s="363">
        <v>45371</v>
      </c>
      <c r="Q152" s="245">
        <v>524300000</v>
      </c>
      <c r="R152" s="363">
        <v>45392</v>
      </c>
      <c r="S152" s="245">
        <f>+K152</f>
        <v>5000000</v>
      </c>
      <c r="T152" s="88" t="s">
        <v>203</v>
      </c>
      <c r="U152" s="197">
        <v>1082851808</v>
      </c>
      <c r="V152" s="218" t="s">
        <v>2483</v>
      </c>
      <c r="W152" s="363">
        <v>45392</v>
      </c>
      <c r="X152" s="363">
        <v>45392</v>
      </c>
      <c r="Y152" s="199" t="s">
        <v>74</v>
      </c>
      <c r="Z152" s="363">
        <v>45421</v>
      </c>
      <c r="AA152" s="93">
        <f t="shared" si="10"/>
        <v>29</v>
      </c>
      <c r="AB152" s="87">
        <v>0</v>
      </c>
      <c r="AC152" s="87">
        <v>0</v>
      </c>
      <c r="AD152" s="87">
        <v>0</v>
      </c>
      <c r="AE152" s="95" t="s">
        <v>74</v>
      </c>
      <c r="AF152" s="93">
        <f t="shared" si="11"/>
        <v>0</v>
      </c>
      <c r="AG152" s="87">
        <v>0</v>
      </c>
      <c r="AH152" s="87">
        <v>0</v>
      </c>
      <c r="AI152" s="92" t="s">
        <v>74</v>
      </c>
      <c r="AJ152" s="87">
        <v>0</v>
      </c>
      <c r="AK152" s="92" t="s">
        <v>74</v>
      </c>
      <c r="AL152" s="92" t="s">
        <v>74</v>
      </c>
      <c r="AM152" s="93">
        <f t="shared" si="12"/>
        <v>0</v>
      </c>
      <c r="AN152" s="364">
        <f>+K152+AC152-AH152</f>
        <v>5000000</v>
      </c>
      <c r="AO152" s="88" t="s">
        <v>66</v>
      </c>
      <c r="AP152" s="245">
        <f>+AN152</f>
        <v>5000000</v>
      </c>
      <c r="AQ152" s="88" t="s">
        <v>85</v>
      </c>
      <c r="AR152" s="87">
        <v>0</v>
      </c>
      <c r="AS152" s="96" t="s">
        <v>74</v>
      </c>
      <c r="AT152" s="365">
        <f t="shared" si="13"/>
        <v>0</v>
      </c>
      <c r="AU152" s="366">
        <v>5000000</v>
      </c>
      <c r="AV152" s="99">
        <f t="shared" si="14"/>
        <v>0</v>
      </c>
      <c r="AW152" s="96" t="s">
        <v>74</v>
      </c>
      <c r="AX152" s="88" t="s">
        <v>86</v>
      </c>
      <c r="AY152" s="165" t="s">
        <v>2735</v>
      </c>
      <c r="AZ152" s="85" t="s">
        <v>66</v>
      </c>
      <c r="BA152" s="85" t="s">
        <v>66</v>
      </c>
    </row>
    <row r="153" spans="2:53" s="148" customFormat="1" ht="14.25" customHeight="1" x14ac:dyDescent="0.25">
      <c r="B153" s="85">
        <v>2024</v>
      </c>
      <c r="C153" s="85">
        <v>891780111</v>
      </c>
      <c r="D153" s="86" t="s">
        <v>64</v>
      </c>
      <c r="E153" s="87" t="s">
        <v>2734</v>
      </c>
      <c r="F153" s="125" t="s">
        <v>2733</v>
      </c>
      <c r="G153" s="196">
        <v>0</v>
      </c>
      <c r="H153" s="88" t="s">
        <v>72</v>
      </c>
      <c r="I153" s="85" t="s">
        <v>154</v>
      </c>
      <c r="J153" s="87" t="s">
        <v>2732</v>
      </c>
      <c r="K153" s="245">
        <v>29055860</v>
      </c>
      <c r="L153" s="85" t="s">
        <v>67</v>
      </c>
      <c r="M153" s="368" t="s">
        <v>2731</v>
      </c>
      <c r="N153" s="218">
        <v>1082861993</v>
      </c>
      <c r="O153" s="197">
        <v>380</v>
      </c>
      <c r="P153" s="363">
        <v>45338</v>
      </c>
      <c r="Q153" s="245">
        <v>92978545.349999994</v>
      </c>
      <c r="R153" s="363">
        <v>45392</v>
      </c>
      <c r="S153" s="245">
        <f>+K153</f>
        <v>29055860</v>
      </c>
      <c r="T153" s="88" t="s">
        <v>203</v>
      </c>
      <c r="U153" s="197">
        <v>19474750</v>
      </c>
      <c r="V153" s="218" t="s">
        <v>2547</v>
      </c>
      <c r="W153" s="363">
        <v>45392</v>
      </c>
      <c r="X153" s="363">
        <v>45392</v>
      </c>
      <c r="Y153" s="199" t="s">
        <v>74</v>
      </c>
      <c r="Z153" s="363">
        <v>45565</v>
      </c>
      <c r="AA153" s="93">
        <f t="shared" si="10"/>
        <v>173</v>
      </c>
      <c r="AB153" s="87">
        <v>0</v>
      </c>
      <c r="AC153" s="87">
        <v>0</v>
      </c>
      <c r="AD153" s="87">
        <v>0</v>
      </c>
      <c r="AE153" s="95" t="s">
        <v>74</v>
      </c>
      <c r="AF153" s="93">
        <f t="shared" si="11"/>
        <v>0</v>
      </c>
      <c r="AG153" s="87">
        <v>0</v>
      </c>
      <c r="AH153" s="87">
        <v>0</v>
      </c>
      <c r="AI153" s="92" t="s">
        <v>74</v>
      </c>
      <c r="AJ153" s="87">
        <v>0</v>
      </c>
      <c r="AK153" s="92" t="s">
        <v>74</v>
      </c>
      <c r="AL153" s="92" t="s">
        <v>74</v>
      </c>
      <c r="AM153" s="93">
        <f t="shared" si="12"/>
        <v>0</v>
      </c>
      <c r="AN153" s="364">
        <f>+K153+AC153-AH153</f>
        <v>29055860</v>
      </c>
      <c r="AO153" s="88" t="s">
        <v>85</v>
      </c>
      <c r="AP153" s="245">
        <v>0</v>
      </c>
      <c r="AQ153" s="88" t="s">
        <v>85</v>
      </c>
      <c r="AR153" s="87">
        <v>0</v>
      </c>
      <c r="AS153" s="96" t="s">
        <v>74</v>
      </c>
      <c r="AT153" s="365">
        <f t="shared" si="13"/>
        <v>0</v>
      </c>
      <c r="AU153" s="366">
        <v>29055860</v>
      </c>
      <c r="AV153" s="99">
        <f t="shared" si="14"/>
        <v>0</v>
      </c>
      <c r="AW153" s="96" t="s">
        <v>74</v>
      </c>
      <c r="AX153" s="88" t="s">
        <v>86</v>
      </c>
      <c r="AY153" s="165" t="s">
        <v>2730</v>
      </c>
      <c r="AZ153" s="85" t="s">
        <v>66</v>
      </c>
      <c r="BA153" s="85" t="s">
        <v>66</v>
      </c>
    </row>
    <row r="154" spans="2:53" s="148" customFormat="1" ht="14.25" customHeight="1" x14ac:dyDescent="0.25">
      <c r="B154" s="85">
        <v>2024</v>
      </c>
      <c r="C154" s="85">
        <v>891780111</v>
      </c>
      <c r="D154" s="86" t="s">
        <v>64</v>
      </c>
      <c r="E154" s="87" t="s">
        <v>2729</v>
      </c>
      <c r="F154" s="125" t="s">
        <v>2728</v>
      </c>
      <c r="G154" s="196">
        <v>0</v>
      </c>
      <c r="H154" s="88" t="s">
        <v>72</v>
      </c>
      <c r="I154" s="85" t="s">
        <v>154</v>
      </c>
      <c r="J154" s="87" t="s">
        <v>2727</v>
      </c>
      <c r="K154" s="245">
        <v>4944350</v>
      </c>
      <c r="L154" s="85" t="s">
        <v>67</v>
      </c>
      <c r="M154" s="368" t="s">
        <v>2726</v>
      </c>
      <c r="N154" s="218">
        <v>1083027316</v>
      </c>
      <c r="O154" s="197">
        <v>482</v>
      </c>
      <c r="P154" s="363">
        <v>45348</v>
      </c>
      <c r="Q154" s="245">
        <v>396558147</v>
      </c>
      <c r="R154" s="363">
        <v>45397</v>
      </c>
      <c r="S154" s="245">
        <f>+K154</f>
        <v>4944350</v>
      </c>
      <c r="T154" s="88" t="s">
        <v>203</v>
      </c>
      <c r="U154" s="197">
        <v>57466882</v>
      </c>
      <c r="V154" s="218" t="s">
        <v>2725</v>
      </c>
      <c r="W154" s="363">
        <v>45397</v>
      </c>
      <c r="X154" s="363">
        <v>45397</v>
      </c>
      <c r="Y154" s="199" t="s">
        <v>74</v>
      </c>
      <c r="Z154" s="363">
        <v>45473</v>
      </c>
      <c r="AA154" s="93">
        <f t="shared" si="10"/>
        <v>76</v>
      </c>
      <c r="AB154" s="87">
        <v>0</v>
      </c>
      <c r="AC154" s="87">
        <v>0</v>
      </c>
      <c r="AD154" s="87">
        <v>0</v>
      </c>
      <c r="AE154" s="95" t="s">
        <v>74</v>
      </c>
      <c r="AF154" s="93">
        <f t="shared" si="11"/>
        <v>0</v>
      </c>
      <c r="AG154" s="87">
        <v>0</v>
      </c>
      <c r="AH154" s="87">
        <v>0</v>
      </c>
      <c r="AI154" s="92" t="s">
        <v>74</v>
      </c>
      <c r="AJ154" s="87">
        <v>0</v>
      </c>
      <c r="AK154" s="92" t="s">
        <v>74</v>
      </c>
      <c r="AL154" s="92" t="s">
        <v>74</v>
      </c>
      <c r="AM154" s="93">
        <f t="shared" si="12"/>
        <v>0</v>
      </c>
      <c r="AN154" s="364">
        <f>+K154+AC154-AH154</f>
        <v>4944350</v>
      </c>
      <c r="AO154" s="88" t="s">
        <v>85</v>
      </c>
      <c r="AP154" s="245">
        <v>0</v>
      </c>
      <c r="AQ154" s="88" t="s">
        <v>85</v>
      </c>
      <c r="AR154" s="87">
        <v>0</v>
      </c>
      <c r="AS154" s="96" t="s">
        <v>74</v>
      </c>
      <c r="AT154" s="365">
        <f t="shared" si="13"/>
        <v>0</v>
      </c>
      <c r="AU154" s="366">
        <v>4944350</v>
      </c>
      <c r="AV154" s="99">
        <f t="shared" si="14"/>
        <v>0</v>
      </c>
      <c r="AW154" s="96" t="s">
        <v>74</v>
      </c>
      <c r="AX154" s="88" t="s">
        <v>86</v>
      </c>
      <c r="AY154" s="165" t="s">
        <v>2724</v>
      </c>
      <c r="AZ154" s="85" t="s">
        <v>66</v>
      </c>
      <c r="BA154" s="85" t="s">
        <v>66</v>
      </c>
    </row>
    <row r="155" spans="2:53" s="148" customFormat="1" ht="14.25" customHeight="1" x14ac:dyDescent="0.25">
      <c r="B155" s="85">
        <v>2024</v>
      </c>
      <c r="C155" s="85">
        <v>891780111</v>
      </c>
      <c r="D155" s="86" t="s">
        <v>64</v>
      </c>
      <c r="E155" s="87" t="s">
        <v>2723</v>
      </c>
      <c r="F155" s="125" t="s">
        <v>2722</v>
      </c>
      <c r="G155" s="196">
        <v>0</v>
      </c>
      <c r="H155" s="88" t="s">
        <v>72</v>
      </c>
      <c r="I155" s="85" t="s">
        <v>154</v>
      </c>
      <c r="J155" s="87" t="s">
        <v>2721</v>
      </c>
      <c r="K155" s="245">
        <v>9290000</v>
      </c>
      <c r="L155" s="85" t="s">
        <v>67</v>
      </c>
      <c r="M155" s="368" t="s">
        <v>2720</v>
      </c>
      <c r="N155" s="218">
        <v>40935960</v>
      </c>
      <c r="O155" s="197">
        <v>872</v>
      </c>
      <c r="P155" s="363">
        <v>45391</v>
      </c>
      <c r="Q155" s="245">
        <v>39760000</v>
      </c>
      <c r="R155" s="363">
        <v>45400</v>
      </c>
      <c r="S155" s="245">
        <f>+K155</f>
        <v>9290000</v>
      </c>
      <c r="T155" s="88" t="s">
        <v>203</v>
      </c>
      <c r="U155" s="197">
        <v>85477077</v>
      </c>
      <c r="V155" s="218" t="s">
        <v>2669</v>
      </c>
      <c r="W155" s="363">
        <v>45400</v>
      </c>
      <c r="X155" s="363">
        <v>45400</v>
      </c>
      <c r="Y155" s="199" t="s">
        <v>74</v>
      </c>
      <c r="Z155" s="363">
        <v>45522</v>
      </c>
      <c r="AA155" s="93">
        <f t="shared" si="10"/>
        <v>122</v>
      </c>
      <c r="AB155" s="87">
        <v>0</v>
      </c>
      <c r="AC155" s="87">
        <v>0</v>
      </c>
      <c r="AD155" s="87">
        <v>0</v>
      </c>
      <c r="AE155" s="95" t="s">
        <v>74</v>
      </c>
      <c r="AF155" s="93">
        <f t="shared" si="11"/>
        <v>0</v>
      </c>
      <c r="AG155" s="87">
        <v>0</v>
      </c>
      <c r="AH155" s="87">
        <v>0</v>
      </c>
      <c r="AI155" s="92" t="s">
        <v>74</v>
      </c>
      <c r="AJ155" s="87">
        <v>0</v>
      </c>
      <c r="AK155" s="92" t="s">
        <v>74</v>
      </c>
      <c r="AL155" s="92" t="s">
        <v>74</v>
      </c>
      <c r="AM155" s="93">
        <f t="shared" si="12"/>
        <v>0</v>
      </c>
      <c r="AN155" s="364">
        <f>+K155+AC155-AH155</f>
        <v>9290000</v>
      </c>
      <c r="AO155" s="88" t="s">
        <v>66</v>
      </c>
      <c r="AP155" s="245">
        <f>+AN155</f>
        <v>9290000</v>
      </c>
      <c r="AQ155" s="88" t="s">
        <v>85</v>
      </c>
      <c r="AR155" s="87">
        <v>0</v>
      </c>
      <c r="AS155" s="96" t="s">
        <v>74</v>
      </c>
      <c r="AT155" s="365">
        <f t="shared" si="13"/>
        <v>0</v>
      </c>
      <c r="AU155" s="366">
        <v>9290000</v>
      </c>
      <c r="AV155" s="99">
        <f t="shared" si="14"/>
        <v>0</v>
      </c>
      <c r="AW155" s="96" t="s">
        <v>74</v>
      </c>
      <c r="AX155" s="88" t="s">
        <v>86</v>
      </c>
      <c r="AY155" s="165" t="s">
        <v>2719</v>
      </c>
      <c r="AZ155" s="85" t="s">
        <v>66</v>
      </c>
      <c r="BA155" s="85" t="s">
        <v>66</v>
      </c>
    </row>
    <row r="156" spans="2:53" s="148" customFormat="1" ht="14.25" customHeight="1" x14ac:dyDescent="0.25">
      <c r="B156" s="85">
        <v>2024</v>
      </c>
      <c r="C156" s="85">
        <v>891780111</v>
      </c>
      <c r="D156" s="86" t="s">
        <v>64</v>
      </c>
      <c r="E156" s="87" t="s">
        <v>2718</v>
      </c>
      <c r="F156" s="125" t="s">
        <v>2717</v>
      </c>
      <c r="G156" s="196">
        <v>0</v>
      </c>
      <c r="H156" s="88" t="s">
        <v>72</v>
      </c>
      <c r="I156" s="85" t="s">
        <v>154</v>
      </c>
      <c r="J156" s="87" t="s">
        <v>2716</v>
      </c>
      <c r="K156" s="245">
        <v>4400000</v>
      </c>
      <c r="L156" s="85" t="s">
        <v>67</v>
      </c>
      <c r="M156" s="368" t="s">
        <v>2715</v>
      </c>
      <c r="N156" s="218">
        <v>1085178491</v>
      </c>
      <c r="O156" s="197">
        <v>793</v>
      </c>
      <c r="P156" s="363">
        <v>45373</v>
      </c>
      <c r="Q156" s="245">
        <v>6100000</v>
      </c>
      <c r="R156" s="363">
        <v>45400</v>
      </c>
      <c r="S156" s="245">
        <f>+K156</f>
        <v>4400000</v>
      </c>
      <c r="T156" s="88" t="s">
        <v>203</v>
      </c>
      <c r="U156" s="197">
        <v>7632967</v>
      </c>
      <c r="V156" s="218" t="s">
        <v>2714</v>
      </c>
      <c r="W156" s="363">
        <v>45400</v>
      </c>
      <c r="X156" s="363">
        <v>45400</v>
      </c>
      <c r="Y156" s="199" t="s">
        <v>74</v>
      </c>
      <c r="Z156" s="363">
        <v>45460</v>
      </c>
      <c r="AA156" s="93">
        <f t="shared" si="10"/>
        <v>60</v>
      </c>
      <c r="AB156" s="87">
        <v>0</v>
      </c>
      <c r="AC156" s="87">
        <v>0</v>
      </c>
      <c r="AD156" s="87">
        <v>0</v>
      </c>
      <c r="AE156" s="95" t="s">
        <v>74</v>
      </c>
      <c r="AF156" s="93">
        <f t="shared" si="11"/>
        <v>0</v>
      </c>
      <c r="AG156" s="87">
        <v>0</v>
      </c>
      <c r="AH156" s="87">
        <v>0</v>
      </c>
      <c r="AI156" s="92" t="s">
        <v>74</v>
      </c>
      <c r="AJ156" s="87">
        <v>0</v>
      </c>
      <c r="AK156" s="92" t="s">
        <v>74</v>
      </c>
      <c r="AL156" s="92" t="s">
        <v>74</v>
      </c>
      <c r="AM156" s="93">
        <f t="shared" si="12"/>
        <v>0</v>
      </c>
      <c r="AN156" s="364">
        <f>+K156+AC156-AH156</f>
        <v>4400000</v>
      </c>
      <c r="AO156" s="88" t="s">
        <v>66</v>
      </c>
      <c r="AP156" s="245">
        <f>+AN156</f>
        <v>4400000</v>
      </c>
      <c r="AQ156" s="88" t="s">
        <v>85</v>
      </c>
      <c r="AR156" s="87">
        <v>0</v>
      </c>
      <c r="AS156" s="96" t="s">
        <v>74</v>
      </c>
      <c r="AT156" s="365">
        <f t="shared" si="13"/>
        <v>0</v>
      </c>
      <c r="AU156" s="366">
        <v>4400000</v>
      </c>
      <c r="AV156" s="99">
        <f t="shared" si="14"/>
        <v>0</v>
      </c>
      <c r="AW156" s="96" t="s">
        <v>74</v>
      </c>
      <c r="AX156" s="88" t="s">
        <v>86</v>
      </c>
      <c r="AY156" s="165" t="s">
        <v>2713</v>
      </c>
      <c r="AZ156" s="85" t="s">
        <v>66</v>
      </c>
      <c r="BA156" s="85" t="s">
        <v>66</v>
      </c>
    </row>
    <row r="157" spans="2:53" s="148" customFormat="1" ht="14.25" customHeight="1" x14ac:dyDescent="0.25">
      <c r="B157" s="85">
        <v>2024</v>
      </c>
      <c r="C157" s="85">
        <v>891780111</v>
      </c>
      <c r="D157" s="86" t="s">
        <v>64</v>
      </c>
      <c r="E157" s="87" t="s">
        <v>2712</v>
      </c>
      <c r="F157" s="125" t="s">
        <v>2711</v>
      </c>
      <c r="G157" s="196">
        <v>0</v>
      </c>
      <c r="H157" s="88" t="s">
        <v>72</v>
      </c>
      <c r="I157" s="85" t="s">
        <v>154</v>
      </c>
      <c r="J157" s="87" t="s">
        <v>2710</v>
      </c>
      <c r="K157" s="245">
        <v>14055857.82</v>
      </c>
      <c r="L157" s="85" t="s">
        <v>67</v>
      </c>
      <c r="M157" s="368" t="s">
        <v>2709</v>
      </c>
      <c r="N157" s="218">
        <v>1007692959</v>
      </c>
      <c r="O157" s="197">
        <v>380</v>
      </c>
      <c r="P157" s="363">
        <v>45338</v>
      </c>
      <c r="Q157" s="245">
        <v>92978545.349999994</v>
      </c>
      <c r="R157" s="363">
        <v>45405</v>
      </c>
      <c r="S157" s="245">
        <f>+K157</f>
        <v>14055857.82</v>
      </c>
      <c r="T157" s="88" t="s">
        <v>203</v>
      </c>
      <c r="U157" s="197">
        <v>19474750</v>
      </c>
      <c r="V157" s="218" t="s">
        <v>2547</v>
      </c>
      <c r="W157" s="363">
        <v>45405</v>
      </c>
      <c r="X157" s="363">
        <v>45405</v>
      </c>
      <c r="Y157" s="199" t="s">
        <v>74</v>
      </c>
      <c r="Z157" s="363">
        <v>45565</v>
      </c>
      <c r="AA157" s="93">
        <f t="shared" si="10"/>
        <v>160</v>
      </c>
      <c r="AB157" s="87">
        <v>0</v>
      </c>
      <c r="AC157" s="87">
        <v>0</v>
      </c>
      <c r="AD157" s="87">
        <v>0</v>
      </c>
      <c r="AE157" s="95" t="s">
        <v>74</v>
      </c>
      <c r="AF157" s="93">
        <f t="shared" si="11"/>
        <v>0</v>
      </c>
      <c r="AG157" s="87">
        <v>0</v>
      </c>
      <c r="AH157" s="87">
        <v>0</v>
      </c>
      <c r="AI157" s="92" t="s">
        <v>74</v>
      </c>
      <c r="AJ157" s="87">
        <v>0</v>
      </c>
      <c r="AK157" s="92" t="s">
        <v>74</v>
      </c>
      <c r="AL157" s="92" t="s">
        <v>74</v>
      </c>
      <c r="AM157" s="93">
        <f t="shared" si="12"/>
        <v>0</v>
      </c>
      <c r="AN157" s="364">
        <f>+K157+AC157-AH157</f>
        <v>14055857.82</v>
      </c>
      <c r="AO157" s="88" t="s">
        <v>85</v>
      </c>
      <c r="AP157" s="245">
        <v>0</v>
      </c>
      <c r="AQ157" s="88" t="s">
        <v>85</v>
      </c>
      <c r="AR157" s="87">
        <v>0</v>
      </c>
      <c r="AS157" s="96" t="s">
        <v>74</v>
      </c>
      <c r="AT157" s="365">
        <f t="shared" si="13"/>
        <v>-0.17999999970197678</v>
      </c>
      <c r="AU157" s="366">
        <v>14055858</v>
      </c>
      <c r="AV157" s="99">
        <f t="shared" si="14"/>
        <v>-1.2806048695644588E-8</v>
      </c>
      <c r="AW157" s="96" t="s">
        <v>74</v>
      </c>
      <c r="AX157" s="88" t="s">
        <v>86</v>
      </c>
      <c r="AY157" s="165" t="s">
        <v>2708</v>
      </c>
      <c r="AZ157" s="85" t="s">
        <v>66</v>
      </c>
      <c r="BA157" s="85" t="s">
        <v>66</v>
      </c>
    </row>
    <row r="158" spans="2:53" s="148" customFormat="1" ht="14.25" customHeight="1" x14ac:dyDescent="0.25">
      <c r="B158" s="85">
        <v>2024</v>
      </c>
      <c r="C158" s="85">
        <v>891780111</v>
      </c>
      <c r="D158" s="86" t="s">
        <v>64</v>
      </c>
      <c r="E158" s="87" t="s">
        <v>2707</v>
      </c>
      <c r="F158" s="125" t="s">
        <v>2706</v>
      </c>
      <c r="G158" s="196">
        <v>2023000100072</v>
      </c>
      <c r="H158" s="88" t="s">
        <v>72</v>
      </c>
      <c r="I158" s="85" t="s">
        <v>2705</v>
      </c>
      <c r="J158" s="87" t="s">
        <v>2704</v>
      </c>
      <c r="K158" s="245">
        <v>41615184</v>
      </c>
      <c r="L158" s="85" t="s">
        <v>67</v>
      </c>
      <c r="M158" s="368" t="s">
        <v>2703</v>
      </c>
      <c r="N158" s="218">
        <v>1077966653</v>
      </c>
      <c r="O158" s="197">
        <v>174</v>
      </c>
      <c r="P158" s="363">
        <v>45335</v>
      </c>
      <c r="Q158" s="245">
        <v>2122162432</v>
      </c>
      <c r="R158" s="363">
        <v>45405</v>
      </c>
      <c r="S158" s="245">
        <f>+K158</f>
        <v>41615184</v>
      </c>
      <c r="T158" s="88" t="s">
        <v>203</v>
      </c>
      <c r="U158" s="197">
        <v>16078654</v>
      </c>
      <c r="V158" s="218" t="s">
        <v>300</v>
      </c>
      <c r="W158" s="363">
        <v>45405</v>
      </c>
      <c r="X158" s="363">
        <v>45405</v>
      </c>
      <c r="Y158" s="199" t="s">
        <v>74</v>
      </c>
      <c r="Z158" s="363">
        <v>45586</v>
      </c>
      <c r="AA158" s="93">
        <f t="shared" si="10"/>
        <v>181</v>
      </c>
      <c r="AB158" s="87">
        <v>0</v>
      </c>
      <c r="AC158" s="87">
        <v>0</v>
      </c>
      <c r="AD158" s="87">
        <v>0</v>
      </c>
      <c r="AE158" s="95" t="s">
        <v>74</v>
      </c>
      <c r="AF158" s="93">
        <f t="shared" si="11"/>
        <v>0</v>
      </c>
      <c r="AG158" s="87">
        <v>0</v>
      </c>
      <c r="AH158" s="87">
        <v>0</v>
      </c>
      <c r="AI158" s="92" t="s">
        <v>74</v>
      </c>
      <c r="AJ158" s="87">
        <v>0</v>
      </c>
      <c r="AK158" s="92" t="s">
        <v>74</v>
      </c>
      <c r="AL158" s="92" t="s">
        <v>74</v>
      </c>
      <c r="AM158" s="93">
        <f t="shared" si="12"/>
        <v>0</v>
      </c>
      <c r="AN158" s="364">
        <f>+K158+AC158-AH158</f>
        <v>41615184</v>
      </c>
      <c r="AO158" s="88" t="s">
        <v>85</v>
      </c>
      <c r="AP158" s="245">
        <v>0</v>
      </c>
      <c r="AQ158" s="88" t="s">
        <v>85</v>
      </c>
      <c r="AR158" s="87">
        <v>0</v>
      </c>
      <c r="AS158" s="96" t="s">
        <v>74</v>
      </c>
      <c r="AT158" s="365">
        <f t="shared" si="13"/>
        <v>0</v>
      </c>
      <c r="AU158" s="366">
        <v>41615184</v>
      </c>
      <c r="AV158" s="99">
        <f t="shared" si="14"/>
        <v>0</v>
      </c>
      <c r="AW158" s="96" t="s">
        <v>74</v>
      </c>
      <c r="AX158" s="88" t="s">
        <v>86</v>
      </c>
      <c r="AY158" s="165" t="s">
        <v>2702</v>
      </c>
      <c r="AZ158" s="85" t="s">
        <v>66</v>
      </c>
      <c r="BA158" s="85" t="s">
        <v>66</v>
      </c>
    </row>
    <row r="159" spans="2:53" s="148" customFormat="1" ht="14.25" customHeight="1" x14ac:dyDescent="0.25">
      <c r="B159" s="85">
        <v>2024</v>
      </c>
      <c r="C159" s="85">
        <v>891780111</v>
      </c>
      <c r="D159" s="86" t="s">
        <v>64</v>
      </c>
      <c r="E159" s="87" t="s">
        <v>2701</v>
      </c>
      <c r="F159" s="125" t="s">
        <v>2700</v>
      </c>
      <c r="G159" s="196">
        <v>0</v>
      </c>
      <c r="H159" s="88" t="s">
        <v>72</v>
      </c>
      <c r="I159" s="85" t="s">
        <v>154</v>
      </c>
      <c r="J159" s="87" t="s">
        <v>2699</v>
      </c>
      <c r="K159" s="245">
        <v>14193100</v>
      </c>
      <c r="L159" s="85" t="s">
        <v>67</v>
      </c>
      <c r="M159" s="368" t="s">
        <v>2698</v>
      </c>
      <c r="N159" s="218">
        <v>1082862229</v>
      </c>
      <c r="O159" s="197">
        <v>482</v>
      </c>
      <c r="P159" s="363">
        <v>45348</v>
      </c>
      <c r="Q159" s="245">
        <v>396558147</v>
      </c>
      <c r="R159" s="363">
        <v>45406</v>
      </c>
      <c r="S159" s="245">
        <f>+K159</f>
        <v>14193100</v>
      </c>
      <c r="T159" s="88" t="s">
        <v>203</v>
      </c>
      <c r="U159" s="197">
        <v>57466882</v>
      </c>
      <c r="V159" s="218" t="s">
        <v>2697</v>
      </c>
      <c r="W159" s="363">
        <v>45406</v>
      </c>
      <c r="X159" s="363">
        <v>45406</v>
      </c>
      <c r="Y159" s="199" t="s">
        <v>74</v>
      </c>
      <c r="Z159" s="363">
        <v>45473</v>
      </c>
      <c r="AA159" s="93">
        <f t="shared" si="10"/>
        <v>67</v>
      </c>
      <c r="AB159" s="87">
        <v>0</v>
      </c>
      <c r="AC159" s="87">
        <v>0</v>
      </c>
      <c r="AD159" s="87">
        <v>0</v>
      </c>
      <c r="AE159" s="95" t="s">
        <v>74</v>
      </c>
      <c r="AF159" s="93">
        <f t="shared" si="11"/>
        <v>0</v>
      </c>
      <c r="AG159" s="87">
        <v>0</v>
      </c>
      <c r="AH159" s="87">
        <v>0</v>
      </c>
      <c r="AI159" s="92" t="s">
        <v>74</v>
      </c>
      <c r="AJ159" s="87">
        <v>0</v>
      </c>
      <c r="AK159" s="92" t="s">
        <v>74</v>
      </c>
      <c r="AL159" s="92" t="s">
        <v>74</v>
      </c>
      <c r="AM159" s="93">
        <f t="shared" si="12"/>
        <v>0</v>
      </c>
      <c r="AN159" s="364">
        <f>+K159+AC159-AH159</f>
        <v>14193100</v>
      </c>
      <c r="AO159" s="88" t="s">
        <v>85</v>
      </c>
      <c r="AP159" s="245">
        <v>0</v>
      </c>
      <c r="AQ159" s="88" t="s">
        <v>85</v>
      </c>
      <c r="AR159" s="87">
        <v>0</v>
      </c>
      <c r="AS159" s="96" t="s">
        <v>74</v>
      </c>
      <c r="AT159" s="365">
        <f t="shared" si="13"/>
        <v>0</v>
      </c>
      <c r="AU159" s="366">
        <v>14193100</v>
      </c>
      <c r="AV159" s="99">
        <f t="shared" si="14"/>
        <v>0</v>
      </c>
      <c r="AW159" s="96" t="s">
        <v>74</v>
      </c>
      <c r="AX159" s="88" t="s">
        <v>86</v>
      </c>
      <c r="AY159" s="165" t="s">
        <v>2696</v>
      </c>
      <c r="AZ159" s="85" t="s">
        <v>66</v>
      </c>
      <c r="BA159" s="85" t="s">
        <v>66</v>
      </c>
    </row>
    <row r="160" spans="2:53" s="148" customFormat="1" ht="14.25" customHeight="1" x14ac:dyDescent="0.25">
      <c r="B160" s="85">
        <v>2024</v>
      </c>
      <c r="C160" s="85">
        <v>891780111</v>
      </c>
      <c r="D160" s="86" t="s">
        <v>64</v>
      </c>
      <c r="E160" s="87" t="s">
        <v>2695</v>
      </c>
      <c r="F160" s="125" t="s">
        <v>2694</v>
      </c>
      <c r="G160" s="196">
        <v>0</v>
      </c>
      <c r="H160" s="88" t="s">
        <v>72</v>
      </c>
      <c r="I160" s="85" t="s">
        <v>154</v>
      </c>
      <c r="J160" s="87" t="s">
        <v>2693</v>
      </c>
      <c r="K160" s="245">
        <v>6440000</v>
      </c>
      <c r="L160" s="85" t="s">
        <v>67</v>
      </c>
      <c r="M160" s="368" t="s">
        <v>2692</v>
      </c>
      <c r="N160" s="218">
        <v>1083022620</v>
      </c>
      <c r="O160" s="197">
        <v>34</v>
      </c>
      <c r="P160" s="363">
        <v>45306</v>
      </c>
      <c r="Q160" s="245">
        <v>305400000</v>
      </c>
      <c r="R160" s="363">
        <v>45406</v>
      </c>
      <c r="S160" s="245">
        <f>+K160</f>
        <v>6440000</v>
      </c>
      <c r="T160" s="88" t="s">
        <v>203</v>
      </c>
      <c r="U160" s="197">
        <v>1082903415</v>
      </c>
      <c r="V160" s="218" t="s">
        <v>2691</v>
      </c>
      <c r="W160" s="363">
        <v>45406</v>
      </c>
      <c r="X160" s="363">
        <v>45406</v>
      </c>
      <c r="Y160" s="199" t="s">
        <v>74</v>
      </c>
      <c r="Z160" s="363">
        <v>45473</v>
      </c>
      <c r="AA160" s="93">
        <f t="shared" si="10"/>
        <v>67</v>
      </c>
      <c r="AB160" s="87">
        <v>0</v>
      </c>
      <c r="AC160" s="87">
        <v>0</v>
      </c>
      <c r="AD160" s="87">
        <v>0</v>
      </c>
      <c r="AE160" s="95" t="s">
        <v>74</v>
      </c>
      <c r="AF160" s="93">
        <f t="shared" si="11"/>
        <v>0</v>
      </c>
      <c r="AG160" s="87">
        <v>0</v>
      </c>
      <c r="AH160" s="87">
        <v>0</v>
      </c>
      <c r="AI160" s="92" t="s">
        <v>74</v>
      </c>
      <c r="AJ160" s="87">
        <v>0</v>
      </c>
      <c r="AK160" s="92" t="s">
        <v>74</v>
      </c>
      <c r="AL160" s="92" t="s">
        <v>74</v>
      </c>
      <c r="AM160" s="93">
        <f t="shared" si="12"/>
        <v>0</v>
      </c>
      <c r="AN160" s="364">
        <f>+K160+AC160-AH160</f>
        <v>6440000</v>
      </c>
      <c r="AO160" s="88" t="s">
        <v>66</v>
      </c>
      <c r="AP160" s="245">
        <f>+AN160</f>
        <v>6440000</v>
      </c>
      <c r="AQ160" s="88" t="s">
        <v>85</v>
      </c>
      <c r="AR160" s="87">
        <v>0</v>
      </c>
      <c r="AS160" s="96" t="s">
        <v>74</v>
      </c>
      <c r="AT160" s="365">
        <f t="shared" si="13"/>
        <v>840000</v>
      </c>
      <c r="AU160" s="366">
        <v>5600000</v>
      </c>
      <c r="AV160" s="99">
        <f t="shared" si="14"/>
        <v>0.13043478260869565</v>
      </c>
      <c r="AW160" s="96" t="s">
        <v>74</v>
      </c>
      <c r="AX160" s="88" t="s">
        <v>86</v>
      </c>
      <c r="AY160" s="165" t="s">
        <v>2690</v>
      </c>
      <c r="AZ160" s="85" t="s">
        <v>66</v>
      </c>
      <c r="BA160" s="85" t="s">
        <v>66</v>
      </c>
    </row>
    <row r="161" spans="2:53" s="148" customFormat="1" ht="14.25" customHeight="1" x14ac:dyDescent="0.25">
      <c r="B161" s="85">
        <v>2024</v>
      </c>
      <c r="C161" s="85">
        <v>891780111</v>
      </c>
      <c r="D161" s="86" t="s">
        <v>64</v>
      </c>
      <c r="E161" s="87" t="s">
        <v>2689</v>
      </c>
      <c r="F161" s="125" t="s">
        <v>2688</v>
      </c>
      <c r="G161" s="196">
        <v>0</v>
      </c>
      <c r="H161" s="88" t="s">
        <v>72</v>
      </c>
      <c r="I161" s="85" t="s">
        <v>154</v>
      </c>
      <c r="J161" s="87" t="s">
        <v>2687</v>
      </c>
      <c r="K161" s="245">
        <v>6000000</v>
      </c>
      <c r="L161" s="85" t="s">
        <v>67</v>
      </c>
      <c r="M161" s="368" t="s">
        <v>2686</v>
      </c>
      <c r="N161" s="218">
        <v>1082926115</v>
      </c>
      <c r="O161" s="197">
        <v>710</v>
      </c>
      <c r="P161" s="363">
        <v>45369</v>
      </c>
      <c r="Q161" s="245">
        <v>524300000</v>
      </c>
      <c r="R161" s="363">
        <v>45406</v>
      </c>
      <c r="S161" s="245">
        <f>+K161</f>
        <v>6000000</v>
      </c>
      <c r="T161" s="88" t="s">
        <v>203</v>
      </c>
      <c r="U161" s="197">
        <v>85155551</v>
      </c>
      <c r="V161" s="218" t="s">
        <v>2685</v>
      </c>
      <c r="W161" s="363">
        <v>45406</v>
      </c>
      <c r="X161" s="363">
        <v>45406</v>
      </c>
      <c r="Y161" s="199" t="s">
        <v>74</v>
      </c>
      <c r="Z161" s="363">
        <v>45466</v>
      </c>
      <c r="AA161" s="93">
        <f t="shared" si="10"/>
        <v>60</v>
      </c>
      <c r="AB161" s="87">
        <v>0</v>
      </c>
      <c r="AC161" s="87">
        <v>0</v>
      </c>
      <c r="AD161" s="87">
        <v>0</v>
      </c>
      <c r="AE161" s="95" t="s">
        <v>74</v>
      </c>
      <c r="AF161" s="93">
        <f t="shared" si="11"/>
        <v>0</v>
      </c>
      <c r="AG161" s="87">
        <v>0</v>
      </c>
      <c r="AH161" s="87">
        <v>0</v>
      </c>
      <c r="AI161" s="92" t="s">
        <v>74</v>
      </c>
      <c r="AJ161" s="87">
        <v>0</v>
      </c>
      <c r="AK161" s="92" t="s">
        <v>74</v>
      </c>
      <c r="AL161" s="92" t="s">
        <v>74</v>
      </c>
      <c r="AM161" s="93">
        <f t="shared" si="12"/>
        <v>0</v>
      </c>
      <c r="AN161" s="364">
        <f>+K161+AC161-AH161</f>
        <v>6000000</v>
      </c>
      <c r="AO161" s="88" t="s">
        <v>85</v>
      </c>
      <c r="AP161" s="245">
        <v>0</v>
      </c>
      <c r="AQ161" s="88" t="s">
        <v>85</v>
      </c>
      <c r="AR161" s="87">
        <v>0</v>
      </c>
      <c r="AS161" s="96" t="s">
        <v>74</v>
      </c>
      <c r="AT161" s="365">
        <f t="shared" si="13"/>
        <v>0</v>
      </c>
      <c r="AU161" s="366">
        <v>6000000</v>
      </c>
      <c r="AV161" s="99">
        <f t="shared" si="14"/>
        <v>0</v>
      </c>
      <c r="AW161" s="96" t="s">
        <v>74</v>
      </c>
      <c r="AX161" s="88" t="s">
        <v>86</v>
      </c>
      <c r="AY161" s="165" t="s">
        <v>2684</v>
      </c>
      <c r="AZ161" s="85" t="s">
        <v>66</v>
      </c>
      <c r="BA161" s="85" t="s">
        <v>66</v>
      </c>
    </row>
    <row r="162" spans="2:53" s="148" customFormat="1" ht="14.25" customHeight="1" x14ac:dyDescent="0.25">
      <c r="B162" s="85">
        <v>2024</v>
      </c>
      <c r="C162" s="85">
        <v>891780111</v>
      </c>
      <c r="D162" s="86" t="s">
        <v>64</v>
      </c>
      <c r="E162" s="87" t="s">
        <v>2683</v>
      </c>
      <c r="F162" s="125" t="s">
        <v>2682</v>
      </c>
      <c r="G162" s="196">
        <v>0</v>
      </c>
      <c r="H162" s="88" t="s">
        <v>72</v>
      </c>
      <c r="I162" s="85" t="s">
        <v>154</v>
      </c>
      <c r="J162" s="87" t="s">
        <v>2681</v>
      </c>
      <c r="K162" s="245">
        <v>9290000</v>
      </c>
      <c r="L162" s="85" t="s">
        <v>67</v>
      </c>
      <c r="M162" s="368" t="s">
        <v>2680</v>
      </c>
      <c r="N162" s="218">
        <v>1082872998</v>
      </c>
      <c r="O162" s="197">
        <v>872</v>
      </c>
      <c r="P162" s="363">
        <v>45391</v>
      </c>
      <c r="Q162" s="245">
        <v>39760000</v>
      </c>
      <c r="R162" s="363">
        <v>45406</v>
      </c>
      <c r="S162" s="245">
        <f>+K162</f>
        <v>9290000</v>
      </c>
      <c r="T162" s="88" t="s">
        <v>203</v>
      </c>
      <c r="U162" s="197">
        <v>85477077</v>
      </c>
      <c r="V162" s="218" t="s">
        <v>2679</v>
      </c>
      <c r="W162" s="363">
        <v>45406</v>
      </c>
      <c r="X162" s="363">
        <v>45407</v>
      </c>
      <c r="Y162" s="199" t="s">
        <v>74</v>
      </c>
      <c r="Z162" s="363">
        <v>45528</v>
      </c>
      <c r="AA162" s="93">
        <f t="shared" si="10"/>
        <v>121</v>
      </c>
      <c r="AB162" s="87">
        <v>0</v>
      </c>
      <c r="AC162" s="87">
        <v>0</v>
      </c>
      <c r="AD162" s="87">
        <v>0</v>
      </c>
      <c r="AE162" s="95" t="s">
        <v>74</v>
      </c>
      <c r="AF162" s="93">
        <f t="shared" si="11"/>
        <v>0</v>
      </c>
      <c r="AG162" s="87">
        <v>0</v>
      </c>
      <c r="AH162" s="87">
        <v>0</v>
      </c>
      <c r="AI162" s="92" t="s">
        <v>74</v>
      </c>
      <c r="AJ162" s="87">
        <v>0</v>
      </c>
      <c r="AK162" s="92" t="s">
        <v>74</v>
      </c>
      <c r="AL162" s="92" t="s">
        <v>74</v>
      </c>
      <c r="AM162" s="93">
        <f t="shared" si="12"/>
        <v>0</v>
      </c>
      <c r="AN162" s="364">
        <f>+K162+AC162-AH162</f>
        <v>9290000</v>
      </c>
      <c r="AO162" s="88" t="s">
        <v>66</v>
      </c>
      <c r="AP162" s="245">
        <f>+AN162</f>
        <v>9290000</v>
      </c>
      <c r="AQ162" s="88" t="s">
        <v>85</v>
      </c>
      <c r="AR162" s="87">
        <v>0</v>
      </c>
      <c r="AS162" s="96" t="s">
        <v>74</v>
      </c>
      <c r="AT162" s="365">
        <f t="shared" si="13"/>
        <v>0</v>
      </c>
      <c r="AU162" s="366">
        <v>9290000</v>
      </c>
      <c r="AV162" s="99">
        <f t="shared" si="14"/>
        <v>0</v>
      </c>
      <c r="AW162" s="96" t="s">
        <v>74</v>
      </c>
      <c r="AX162" s="88" t="s">
        <v>86</v>
      </c>
      <c r="AY162" s="165" t="s">
        <v>2678</v>
      </c>
      <c r="AZ162" s="85" t="s">
        <v>66</v>
      </c>
      <c r="BA162" s="85" t="s">
        <v>66</v>
      </c>
    </row>
    <row r="163" spans="2:53" s="148" customFormat="1" ht="14.25" customHeight="1" x14ac:dyDescent="0.25">
      <c r="B163" s="85">
        <v>2024</v>
      </c>
      <c r="C163" s="85">
        <v>891780111</v>
      </c>
      <c r="D163" s="86" t="s">
        <v>64</v>
      </c>
      <c r="E163" s="87" t="s">
        <v>2677</v>
      </c>
      <c r="F163" s="125" t="s">
        <v>2676</v>
      </c>
      <c r="G163" s="196">
        <v>0</v>
      </c>
      <c r="H163" s="88" t="s">
        <v>72</v>
      </c>
      <c r="I163" s="85" t="s">
        <v>154</v>
      </c>
      <c r="J163" s="87" t="s">
        <v>2675</v>
      </c>
      <c r="K163" s="245">
        <v>6670560</v>
      </c>
      <c r="L163" s="85" t="s">
        <v>67</v>
      </c>
      <c r="M163" s="368" t="s">
        <v>1464</v>
      </c>
      <c r="N163" s="218">
        <v>84455243</v>
      </c>
      <c r="O163" s="197">
        <v>820</v>
      </c>
      <c r="P163" s="363">
        <v>45385</v>
      </c>
      <c r="Q163" s="245">
        <v>293899586.72000003</v>
      </c>
      <c r="R163" s="363">
        <v>45408</v>
      </c>
      <c r="S163" s="245">
        <f>+K163</f>
        <v>6670560</v>
      </c>
      <c r="T163" s="88" t="s">
        <v>203</v>
      </c>
      <c r="U163" s="197">
        <v>52705148</v>
      </c>
      <c r="V163" s="218" t="s">
        <v>2653</v>
      </c>
      <c r="W163" s="363">
        <v>45408</v>
      </c>
      <c r="X163" s="363">
        <v>45408</v>
      </c>
      <c r="Y163" s="199" t="s">
        <v>74</v>
      </c>
      <c r="Z163" s="363">
        <v>45468</v>
      </c>
      <c r="AA163" s="93">
        <f t="shared" si="10"/>
        <v>60</v>
      </c>
      <c r="AB163" s="87">
        <v>0</v>
      </c>
      <c r="AC163" s="87">
        <v>0</v>
      </c>
      <c r="AD163" s="87">
        <v>0</v>
      </c>
      <c r="AE163" s="95" t="s">
        <v>74</v>
      </c>
      <c r="AF163" s="93">
        <f t="shared" si="11"/>
        <v>0</v>
      </c>
      <c r="AG163" s="87">
        <v>0</v>
      </c>
      <c r="AH163" s="87">
        <v>0</v>
      </c>
      <c r="AI163" s="92" t="s">
        <v>74</v>
      </c>
      <c r="AJ163" s="87">
        <v>0</v>
      </c>
      <c r="AK163" s="92" t="s">
        <v>74</v>
      </c>
      <c r="AL163" s="92" t="s">
        <v>74</v>
      </c>
      <c r="AM163" s="93">
        <f t="shared" si="12"/>
        <v>0</v>
      </c>
      <c r="AN163" s="364">
        <f>+K163+AC163-AH163</f>
        <v>6670560</v>
      </c>
      <c r="AO163" s="88" t="s">
        <v>85</v>
      </c>
      <c r="AP163" s="245">
        <v>0</v>
      </c>
      <c r="AQ163" s="88" t="s">
        <v>85</v>
      </c>
      <c r="AR163" s="87">
        <v>0</v>
      </c>
      <c r="AS163" s="96" t="s">
        <v>74</v>
      </c>
      <c r="AT163" s="365">
        <f t="shared" si="13"/>
        <v>0</v>
      </c>
      <c r="AU163" s="366">
        <v>6670560</v>
      </c>
      <c r="AV163" s="99">
        <f t="shared" si="14"/>
        <v>0</v>
      </c>
      <c r="AW163" s="96" t="s">
        <v>74</v>
      </c>
      <c r="AX163" s="88" t="s">
        <v>86</v>
      </c>
      <c r="AY163" s="165" t="s">
        <v>2674</v>
      </c>
      <c r="AZ163" s="85" t="s">
        <v>66</v>
      </c>
      <c r="BA163" s="85" t="s">
        <v>66</v>
      </c>
    </row>
    <row r="164" spans="2:53" s="148" customFormat="1" ht="14.25" customHeight="1" x14ac:dyDescent="0.25">
      <c r="B164" s="85">
        <v>2024</v>
      </c>
      <c r="C164" s="85">
        <v>891780111</v>
      </c>
      <c r="D164" s="86" t="s">
        <v>64</v>
      </c>
      <c r="E164" s="87" t="s">
        <v>2673</v>
      </c>
      <c r="F164" s="125" t="s">
        <v>2672</v>
      </c>
      <c r="G164" s="196">
        <v>0</v>
      </c>
      <c r="H164" s="88" t="s">
        <v>72</v>
      </c>
      <c r="I164" s="85" t="s">
        <v>154</v>
      </c>
      <c r="J164" s="87" t="s">
        <v>2671</v>
      </c>
      <c r="K164" s="245">
        <v>9290000</v>
      </c>
      <c r="L164" s="85" t="s">
        <v>67</v>
      </c>
      <c r="M164" s="368" t="s">
        <v>2670</v>
      </c>
      <c r="N164" s="218">
        <v>1083023752</v>
      </c>
      <c r="O164" s="197">
        <v>872</v>
      </c>
      <c r="P164" s="363">
        <v>45391</v>
      </c>
      <c r="Q164" s="245">
        <v>39760000</v>
      </c>
      <c r="R164" s="363">
        <v>45408</v>
      </c>
      <c r="S164" s="245">
        <f>+K164</f>
        <v>9290000</v>
      </c>
      <c r="T164" s="88" t="s">
        <v>203</v>
      </c>
      <c r="U164" s="197">
        <v>85477077</v>
      </c>
      <c r="V164" s="218" t="s">
        <v>2669</v>
      </c>
      <c r="W164" s="363">
        <v>45408</v>
      </c>
      <c r="X164" s="363">
        <v>45408</v>
      </c>
      <c r="Y164" s="199" t="s">
        <v>74</v>
      </c>
      <c r="Z164" s="363">
        <v>45522</v>
      </c>
      <c r="AA164" s="93">
        <f t="shared" si="10"/>
        <v>114</v>
      </c>
      <c r="AB164" s="87">
        <v>0</v>
      </c>
      <c r="AC164" s="87">
        <v>0</v>
      </c>
      <c r="AD164" s="87">
        <v>0</v>
      </c>
      <c r="AE164" s="95" t="s">
        <v>74</v>
      </c>
      <c r="AF164" s="93">
        <f t="shared" si="11"/>
        <v>0</v>
      </c>
      <c r="AG164" s="87">
        <v>0</v>
      </c>
      <c r="AH164" s="87">
        <v>0</v>
      </c>
      <c r="AI164" s="92" t="s">
        <v>74</v>
      </c>
      <c r="AJ164" s="87">
        <v>0</v>
      </c>
      <c r="AK164" s="92" t="s">
        <v>74</v>
      </c>
      <c r="AL164" s="92" t="s">
        <v>74</v>
      </c>
      <c r="AM164" s="93">
        <f t="shared" si="12"/>
        <v>0</v>
      </c>
      <c r="AN164" s="364">
        <f>+K164+AC164-AH164</f>
        <v>9290000</v>
      </c>
      <c r="AO164" s="88" t="s">
        <v>66</v>
      </c>
      <c r="AP164" s="245">
        <f>+AN164</f>
        <v>9290000</v>
      </c>
      <c r="AQ164" s="88" t="s">
        <v>85</v>
      </c>
      <c r="AR164" s="87">
        <v>0</v>
      </c>
      <c r="AS164" s="96" t="s">
        <v>74</v>
      </c>
      <c r="AT164" s="365">
        <f t="shared" si="13"/>
        <v>0</v>
      </c>
      <c r="AU164" s="366">
        <v>9290000</v>
      </c>
      <c r="AV164" s="99">
        <f t="shared" si="14"/>
        <v>0</v>
      </c>
      <c r="AW164" s="96" t="s">
        <v>74</v>
      </c>
      <c r="AX164" s="88" t="s">
        <v>86</v>
      </c>
      <c r="AY164" s="165" t="s">
        <v>2668</v>
      </c>
      <c r="AZ164" s="85" t="s">
        <v>66</v>
      </c>
      <c r="BA164" s="85" t="s">
        <v>66</v>
      </c>
    </row>
    <row r="165" spans="2:53" s="148" customFormat="1" ht="14.25" customHeight="1" x14ac:dyDescent="0.25">
      <c r="B165" s="85">
        <v>2024</v>
      </c>
      <c r="C165" s="85">
        <v>891780111</v>
      </c>
      <c r="D165" s="86" t="s">
        <v>64</v>
      </c>
      <c r="E165" s="87" t="s">
        <v>2667</v>
      </c>
      <c r="F165" s="125" t="s">
        <v>2666</v>
      </c>
      <c r="G165" s="88">
        <v>0</v>
      </c>
      <c r="H165" s="88" t="s">
        <v>72</v>
      </c>
      <c r="I165" s="85" t="s">
        <v>154</v>
      </c>
      <c r="J165" s="87" t="s">
        <v>2665</v>
      </c>
      <c r="K165" s="245">
        <v>17414634</v>
      </c>
      <c r="L165" s="85" t="s">
        <v>67</v>
      </c>
      <c r="M165" s="368" t="s">
        <v>2664</v>
      </c>
      <c r="N165" s="218">
        <v>900692909</v>
      </c>
      <c r="O165" s="197">
        <v>190</v>
      </c>
      <c r="P165" s="363">
        <v>45321</v>
      </c>
      <c r="Q165" s="245">
        <v>80000000</v>
      </c>
      <c r="R165" s="363">
        <v>45331</v>
      </c>
      <c r="S165" s="371">
        <v>17414634</v>
      </c>
      <c r="T165" s="88" t="s">
        <v>203</v>
      </c>
      <c r="U165" s="197">
        <v>36669284</v>
      </c>
      <c r="V165" s="218" t="s">
        <v>623</v>
      </c>
      <c r="W165" s="363">
        <v>45331</v>
      </c>
      <c r="X165" s="363">
        <v>45331</v>
      </c>
      <c r="Y165" s="199" t="s">
        <v>74</v>
      </c>
      <c r="Z165" s="363">
        <v>45331</v>
      </c>
      <c r="AA165" s="93">
        <f t="shared" si="10"/>
        <v>0</v>
      </c>
      <c r="AB165" s="87">
        <v>0</v>
      </c>
      <c r="AC165" s="87">
        <v>0</v>
      </c>
      <c r="AD165" s="87">
        <v>0</v>
      </c>
      <c r="AE165" s="95" t="s">
        <v>74</v>
      </c>
      <c r="AF165" s="93">
        <f t="shared" si="11"/>
        <v>0</v>
      </c>
      <c r="AG165" s="87">
        <v>0</v>
      </c>
      <c r="AH165" s="87">
        <v>0</v>
      </c>
      <c r="AI165" s="92" t="s">
        <v>74</v>
      </c>
      <c r="AJ165" s="87">
        <v>0</v>
      </c>
      <c r="AK165" s="92" t="s">
        <v>74</v>
      </c>
      <c r="AL165" s="92" t="s">
        <v>74</v>
      </c>
      <c r="AM165" s="93">
        <f t="shared" si="12"/>
        <v>0</v>
      </c>
      <c r="AN165" s="364">
        <f>+K165+AC165-AH165</f>
        <v>17414634</v>
      </c>
      <c r="AO165" s="88" t="s">
        <v>66</v>
      </c>
      <c r="AP165" s="371">
        <v>17414634</v>
      </c>
      <c r="AQ165" s="88" t="s">
        <v>85</v>
      </c>
      <c r="AR165" s="87">
        <v>0</v>
      </c>
      <c r="AS165" s="96" t="s">
        <v>74</v>
      </c>
      <c r="AT165" s="365">
        <f t="shared" si="13"/>
        <v>17414634</v>
      </c>
      <c r="AU165" s="366">
        <v>0</v>
      </c>
      <c r="AV165" s="99">
        <f t="shared" si="14"/>
        <v>1</v>
      </c>
      <c r="AW165" s="96" t="s">
        <v>74</v>
      </c>
      <c r="AX165" s="88" t="s">
        <v>156</v>
      </c>
      <c r="AY165" s="125" t="s">
        <v>2663</v>
      </c>
      <c r="AZ165" s="85" t="s">
        <v>66</v>
      </c>
      <c r="BA165" s="85" t="s">
        <v>141</v>
      </c>
    </row>
    <row r="166" spans="2:53" s="148" customFormat="1" ht="14.25" customHeight="1" x14ac:dyDescent="0.25">
      <c r="B166" s="85">
        <v>2024</v>
      </c>
      <c r="C166" s="85">
        <v>891780111</v>
      </c>
      <c r="D166" s="86" t="s">
        <v>64</v>
      </c>
      <c r="E166" s="87" t="s">
        <v>2662</v>
      </c>
      <c r="F166" s="93" t="s">
        <v>2661</v>
      </c>
      <c r="G166" s="88">
        <v>0</v>
      </c>
      <c r="H166" s="88" t="s">
        <v>72</v>
      </c>
      <c r="I166" s="85" t="s">
        <v>154</v>
      </c>
      <c r="J166" s="87" t="s">
        <v>2660</v>
      </c>
      <c r="K166" s="245">
        <v>50000000</v>
      </c>
      <c r="L166" s="85" t="s">
        <v>67</v>
      </c>
      <c r="M166" s="368" t="s">
        <v>2659</v>
      </c>
      <c r="N166" s="367">
        <v>1082994721</v>
      </c>
      <c r="O166" s="197">
        <v>218</v>
      </c>
      <c r="P166" s="363">
        <v>45322</v>
      </c>
      <c r="Q166" s="245">
        <v>190000000</v>
      </c>
      <c r="R166" s="363">
        <v>45342</v>
      </c>
      <c r="S166" s="371">
        <v>50000000</v>
      </c>
      <c r="T166" s="88" t="s">
        <v>203</v>
      </c>
      <c r="U166" s="197">
        <v>1082884010</v>
      </c>
      <c r="V166" s="218" t="s">
        <v>2498</v>
      </c>
      <c r="W166" s="363">
        <v>45342</v>
      </c>
      <c r="X166" s="363">
        <v>45342</v>
      </c>
      <c r="Y166" s="199" t="s">
        <v>74</v>
      </c>
      <c r="Z166" s="363">
        <v>45657</v>
      </c>
      <c r="AA166" s="93">
        <f t="shared" si="10"/>
        <v>315</v>
      </c>
      <c r="AB166" s="87">
        <v>0</v>
      </c>
      <c r="AC166" s="87">
        <v>0</v>
      </c>
      <c r="AD166" s="87">
        <v>0</v>
      </c>
      <c r="AE166" s="95" t="s">
        <v>74</v>
      </c>
      <c r="AF166" s="93">
        <f t="shared" si="11"/>
        <v>0</v>
      </c>
      <c r="AG166" s="87">
        <v>0</v>
      </c>
      <c r="AH166" s="87">
        <v>0</v>
      </c>
      <c r="AI166" s="92" t="s">
        <v>74</v>
      </c>
      <c r="AJ166" s="87">
        <v>0</v>
      </c>
      <c r="AK166" s="92" t="s">
        <v>74</v>
      </c>
      <c r="AL166" s="92" t="s">
        <v>74</v>
      </c>
      <c r="AM166" s="93">
        <f t="shared" si="12"/>
        <v>0</v>
      </c>
      <c r="AN166" s="364">
        <f>+K166+AC166-AH166</f>
        <v>50000000</v>
      </c>
      <c r="AO166" s="88" t="s">
        <v>66</v>
      </c>
      <c r="AP166" s="371">
        <v>50000000</v>
      </c>
      <c r="AQ166" s="88" t="s">
        <v>85</v>
      </c>
      <c r="AR166" s="87">
        <v>0</v>
      </c>
      <c r="AS166" s="96" t="s">
        <v>74</v>
      </c>
      <c r="AT166" s="365">
        <f t="shared" si="13"/>
        <v>0</v>
      </c>
      <c r="AU166" s="366">
        <v>50000000</v>
      </c>
      <c r="AV166" s="99">
        <f t="shared" si="14"/>
        <v>0</v>
      </c>
      <c r="AW166" s="96" t="s">
        <v>74</v>
      </c>
      <c r="AX166" s="88" t="s">
        <v>86</v>
      </c>
      <c r="AY166" s="93" t="s">
        <v>2658</v>
      </c>
      <c r="AZ166" s="85" t="s">
        <v>66</v>
      </c>
      <c r="BA166" s="85" t="s">
        <v>141</v>
      </c>
    </row>
    <row r="167" spans="2:53" s="148" customFormat="1" ht="14.25" customHeight="1" x14ac:dyDescent="0.25">
      <c r="B167" s="85">
        <v>2024</v>
      </c>
      <c r="C167" s="85">
        <v>891780111</v>
      </c>
      <c r="D167" s="86" t="s">
        <v>64</v>
      </c>
      <c r="E167" s="87" t="s">
        <v>2657</v>
      </c>
      <c r="F167" s="93" t="s">
        <v>2656</v>
      </c>
      <c r="G167" s="88">
        <v>0</v>
      </c>
      <c r="H167" s="88" t="s">
        <v>72</v>
      </c>
      <c r="I167" s="85" t="s">
        <v>154</v>
      </c>
      <c r="J167" s="87" t="s">
        <v>2655</v>
      </c>
      <c r="K167" s="245">
        <v>21320000</v>
      </c>
      <c r="L167" s="85" t="s">
        <v>67</v>
      </c>
      <c r="M167" s="368" t="s">
        <v>2654</v>
      </c>
      <c r="N167" s="367">
        <v>900769848</v>
      </c>
      <c r="O167" s="197">
        <v>409</v>
      </c>
      <c r="P167" s="363">
        <v>45341</v>
      </c>
      <c r="Q167" s="245">
        <v>50000000</v>
      </c>
      <c r="R167" s="363">
        <v>45343</v>
      </c>
      <c r="S167" s="371">
        <v>21320000</v>
      </c>
      <c r="T167" s="88" t="s">
        <v>203</v>
      </c>
      <c r="U167" s="197">
        <v>52705148</v>
      </c>
      <c r="V167" s="218" t="s">
        <v>2653</v>
      </c>
      <c r="W167" s="363">
        <v>45343</v>
      </c>
      <c r="X167" s="363">
        <v>45343</v>
      </c>
      <c r="Y167" s="199" t="s">
        <v>74</v>
      </c>
      <c r="Z167" s="363">
        <v>45493</v>
      </c>
      <c r="AA167" s="93">
        <f t="shared" si="10"/>
        <v>150</v>
      </c>
      <c r="AB167" s="87">
        <v>0</v>
      </c>
      <c r="AC167" s="87">
        <v>0</v>
      </c>
      <c r="AD167" s="87">
        <v>0</v>
      </c>
      <c r="AE167" s="95" t="s">
        <v>74</v>
      </c>
      <c r="AF167" s="93">
        <f t="shared" si="11"/>
        <v>0</v>
      </c>
      <c r="AG167" s="87">
        <v>0</v>
      </c>
      <c r="AH167" s="87">
        <v>0</v>
      </c>
      <c r="AI167" s="92" t="s">
        <v>74</v>
      </c>
      <c r="AJ167" s="87">
        <v>0</v>
      </c>
      <c r="AK167" s="92" t="s">
        <v>74</v>
      </c>
      <c r="AL167" s="92" t="s">
        <v>74</v>
      </c>
      <c r="AM167" s="93">
        <f t="shared" si="12"/>
        <v>0</v>
      </c>
      <c r="AN167" s="364">
        <f>+K167+AC167-AH167</f>
        <v>21320000</v>
      </c>
      <c r="AO167" s="88" t="s">
        <v>85</v>
      </c>
      <c r="AP167" s="245">
        <v>0</v>
      </c>
      <c r="AQ167" s="88" t="s">
        <v>85</v>
      </c>
      <c r="AR167" s="87">
        <v>0</v>
      </c>
      <c r="AS167" s="96" t="s">
        <v>74</v>
      </c>
      <c r="AT167" s="365">
        <f t="shared" si="13"/>
        <v>0</v>
      </c>
      <c r="AU167" s="366">
        <v>21320000</v>
      </c>
      <c r="AV167" s="99">
        <f t="shared" si="14"/>
        <v>0</v>
      </c>
      <c r="AW167" s="96" t="s">
        <v>74</v>
      </c>
      <c r="AX167" s="88" t="s">
        <v>86</v>
      </c>
      <c r="AY167" s="93" t="s">
        <v>2652</v>
      </c>
      <c r="AZ167" s="85" t="s">
        <v>66</v>
      </c>
      <c r="BA167" s="85" t="s">
        <v>141</v>
      </c>
    </row>
    <row r="168" spans="2:53" s="148" customFormat="1" ht="14.25" customHeight="1" x14ac:dyDescent="0.25">
      <c r="B168" s="85">
        <v>2024</v>
      </c>
      <c r="C168" s="85">
        <v>891780111</v>
      </c>
      <c r="D168" s="86" t="s">
        <v>64</v>
      </c>
      <c r="E168" s="87" t="s">
        <v>2651</v>
      </c>
      <c r="F168" s="93" t="s">
        <v>2650</v>
      </c>
      <c r="G168" s="88">
        <v>0</v>
      </c>
      <c r="H168" s="88" t="s">
        <v>72</v>
      </c>
      <c r="I168" s="85" t="s">
        <v>154</v>
      </c>
      <c r="J168" s="87" t="s">
        <v>2649</v>
      </c>
      <c r="K168" s="245">
        <v>12000000</v>
      </c>
      <c r="L168" s="85" t="s">
        <v>67</v>
      </c>
      <c r="M168" s="368" t="s">
        <v>2648</v>
      </c>
      <c r="N168" s="218">
        <v>901690236</v>
      </c>
      <c r="O168" s="197">
        <v>120</v>
      </c>
      <c r="P168" s="363">
        <v>45313</v>
      </c>
      <c r="Q168" s="245">
        <v>28250000</v>
      </c>
      <c r="R168" s="363">
        <v>45345</v>
      </c>
      <c r="S168" s="245">
        <v>12000000</v>
      </c>
      <c r="T168" s="88" t="s">
        <v>203</v>
      </c>
      <c r="U168" s="197">
        <v>63563343</v>
      </c>
      <c r="V168" s="218" t="s">
        <v>2647</v>
      </c>
      <c r="W168" s="363">
        <v>45345</v>
      </c>
      <c r="X168" s="363">
        <v>45345</v>
      </c>
      <c r="Y168" s="199" t="s">
        <v>74</v>
      </c>
      <c r="Z168" s="363">
        <v>45349</v>
      </c>
      <c r="AA168" s="93">
        <f t="shared" si="10"/>
        <v>4</v>
      </c>
      <c r="AB168" s="87">
        <v>0</v>
      </c>
      <c r="AC168" s="87">
        <v>0</v>
      </c>
      <c r="AD168" s="87">
        <v>0</v>
      </c>
      <c r="AE168" s="95" t="s">
        <v>74</v>
      </c>
      <c r="AF168" s="93">
        <f t="shared" si="11"/>
        <v>0</v>
      </c>
      <c r="AG168" s="87">
        <v>0</v>
      </c>
      <c r="AH168" s="87">
        <v>0</v>
      </c>
      <c r="AI168" s="92" t="s">
        <v>74</v>
      </c>
      <c r="AJ168" s="87">
        <v>0</v>
      </c>
      <c r="AK168" s="92" t="s">
        <v>74</v>
      </c>
      <c r="AL168" s="92" t="s">
        <v>74</v>
      </c>
      <c r="AM168" s="93">
        <f t="shared" si="12"/>
        <v>0</v>
      </c>
      <c r="AN168" s="364">
        <f>+K168+AC168-AH168</f>
        <v>12000000</v>
      </c>
      <c r="AO168" s="88" t="s">
        <v>85</v>
      </c>
      <c r="AP168" s="245">
        <v>0</v>
      </c>
      <c r="AQ168" s="88" t="s">
        <v>85</v>
      </c>
      <c r="AR168" s="87">
        <v>0</v>
      </c>
      <c r="AS168" s="96" t="s">
        <v>74</v>
      </c>
      <c r="AT168" s="365">
        <f t="shared" si="13"/>
        <v>12000000</v>
      </c>
      <c r="AU168" s="366">
        <v>0</v>
      </c>
      <c r="AV168" s="99">
        <f t="shared" si="14"/>
        <v>1</v>
      </c>
      <c r="AW168" s="96" t="s">
        <v>74</v>
      </c>
      <c r="AX168" s="88" t="s">
        <v>156</v>
      </c>
      <c r="AY168" s="93" t="s">
        <v>2646</v>
      </c>
      <c r="AZ168" s="85" t="s">
        <v>66</v>
      </c>
      <c r="BA168" s="85" t="s">
        <v>141</v>
      </c>
    </row>
    <row r="169" spans="2:53" s="148" customFormat="1" ht="14.25" customHeight="1" x14ac:dyDescent="0.25">
      <c r="B169" s="85">
        <v>2024</v>
      </c>
      <c r="C169" s="85">
        <v>891780111</v>
      </c>
      <c r="D169" s="86" t="s">
        <v>64</v>
      </c>
      <c r="E169" s="87" t="s">
        <v>2645</v>
      </c>
      <c r="F169" s="93" t="s">
        <v>2644</v>
      </c>
      <c r="G169" s="88">
        <v>0</v>
      </c>
      <c r="H169" s="88" t="s">
        <v>72</v>
      </c>
      <c r="I169" s="85" t="s">
        <v>154</v>
      </c>
      <c r="J169" s="87" t="s">
        <v>2643</v>
      </c>
      <c r="K169" s="245">
        <v>5332390</v>
      </c>
      <c r="L169" s="85" t="s">
        <v>67</v>
      </c>
      <c r="M169" s="218" t="s">
        <v>2642</v>
      </c>
      <c r="N169" s="367">
        <v>830034233</v>
      </c>
      <c r="O169" s="197">
        <v>297</v>
      </c>
      <c r="P169" s="363">
        <v>45329</v>
      </c>
      <c r="Q169" s="245">
        <v>5332390</v>
      </c>
      <c r="R169" s="363">
        <v>45356</v>
      </c>
      <c r="S169" s="372">
        <v>5332390</v>
      </c>
      <c r="T169" s="88" t="s">
        <v>203</v>
      </c>
      <c r="U169" s="197">
        <v>52389076</v>
      </c>
      <c r="V169" s="218" t="s">
        <v>2641</v>
      </c>
      <c r="W169" s="363">
        <v>45356</v>
      </c>
      <c r="X169" s="363">
        <v>45356</v>
      </c>
      <c r="Y169" s="199" t="s">
        <v>74</v>
      </c>
      <c r="Z169" s="363">
        <v>45415</v>
      </c>
      <c r="AA169" s="93">
        <f t="shared" si="10"/>
        <v>59</v>
      </c>
      <c r="AB169" s="87">
        <v>0</v>
      </c>
      <c r="AC169" s="87">
        <v>0</v>
      </c>
      <c r="AD169" s="87">
        <v>0</v>
      </c>
      <c r="AE169" s="95" t="s">
        <v>74</v>
      </c>
      <c r="AF169" s="93">
        <f t="shared" si="11"/>
        <v>0</v>
      </c>
      <c r="AG169" s="87">
        <v>0</v>
      </c>
      <c r="AH169" s="87">
        <v>0</v>
      </c>
      <c r="AI169" s="92" t="s">
        <v>74</v>
      </c>
      <c r="AJ169" s="87">
        <v>0</v>
      </c>
      <c r="AK169" s="92" t="s">
        <v>74</v>
      </c>
      <c r="AL169" s="92" t="s">
        <v>74</v>
      </c>
      <c r="AM169" s="93">
        <f t="shared" si="12"/>
        <v>0</v>
      </c>
      <c r="AN169" s="364">
        <f>+K169+AC169-AH169</f>
        <v>5332390</v>
      </c>
      <c r="AO169" s="88" t="s">
        <v>66</v>
      </c>
      <c r="AP169" s="245">
        <v>5332390</v>
      </c>
      <c r="AQ169" s="88" t="s">
        <v>85</v>
      </c>
      <c r="AR169" s="87">
        <v>0</v>
      </c>
      <c r="AS169" s="96" t="s">
        <v>74</v>
      </c>
      <c r="AT169" s="365">
        <f t="shared" si="13"/>
        <v>0</v>
      </c>
      <c r="AU169" s="366">
        <v>5332390</v>
      </c>
      <c r="AV169" s="99">
        <f t="shared" si="14"/>
        <v>0</v>
      </c>
      <c r="AW169" s="96" t="s">
        <v>74</v>
      </c>
      <c r="AX169" s="88" t="s">
        <v>86</v>
      </c>
      <c r="AY169" s="93" t="s">
        <v>2640</v>
      </c>
      <c r="AZ169" s="85" t="s">
        <v>66</v>
      </c>
      <c r="BA169" s="85" t="s">
        <v>141</v>
      </c>
    </row>
    <row r="170" spans="2:53" s="148" customFormat="1" ht="14.25" customHeight="1" x14ac:dyDescent="0.25">
      <c r="B170" s="85">
        <v>2024</v>
      </c>
      <c r="C170" s="85">
        <v>891780111</v>
      </c>
      <c r="D170" s="86" t="s">
        <v>64</v>
      </c>
      <c r="E170" s="87" t="s">
        <v>2639</v>
      </c>
      <c r="F170" s="93" t="s">
        <v>2638</v>
      </c>
      <c r="G170" s="88">
        <v>0</v>
      </c>
      <c r="H170" s="88" t="s">
        <v>72</v>
      </c>
      <c r="I170" s="85" t="s">
        <v>154</v>
      </c>
      <c r="J170" s="87" t="s">
        <v>2637</v>
      </c>
      <c r="K170" s="245">
        <v>85000000</v>
      </c>
      <c r="L170" s="85" t="s">
        <v>67</v>
      </c>
      <c r="M170" s="218" t="s">
        <v>2636</v>
      </c>
      <c r="N170" s="367">
        <v>800176618</v>
      </c>
      <c r="O170" s="197">
        <v>403</v>
      </c>
      <c r="P170" s="363">
        <v>45341</v>
      </c>
      <c r="Q170" s="245">
        <v>524300000</v>
      </c>
      <c r="R170" s="363">
        <v>45364</v>
      </c>
      <c r="S170" s="372">
        <v>85000000</v>
      </c>
      <c r="T170" s="88" t="s">
        <v>203</v>
      </c>
      <c r="U170" s="197">
        <v>22545553</v>
      </c>
      <c r="V170" s="218" t="s">
        <v>2635</v>
      </c>
      <c r="W170" s="363">
        <v>45364</v>
      </c>
      <c r="X170" s="363">
        <v>45364</v>
      </c>
      <c r="Y170" s="199" t="s">
        <v>74</v>
      </c>
      <c r="Z170" s="363">
        <v>45565</v>
      </c>
      <c r="AA170" s="93">
        <f t="shared" si="10"/>
        <v>201</v>
      </c>
      <c r="AB170" s="87">
        <v>0</v>
      </c>
      <c r="AC170" s="87">
        <v>0</v>
      </c>
      <c r="AD170" s="87">
        <v>0</v>
      </c>
      <c r="AE170" s="95" t="s">
        <v>74</v>
      </c>
      <c r="AF170" s="93">
        <f t="shared" si="11"/>
        <v>0</v>
      </c>
      <c r="AG170" s="87">
        <v>0</v>
      </c>
      <c r="AH170" s="87">
        <v>0</v>
      </c>
      <c r="AI170" s="92" t="s">
        <v>74</v>
      </c>
      <c r="AJ170" s="87">
        <v>0</v>
      </c>
      <c r="AK170" s="92" t="s">
        <v>74</v>
      </c>
      <c r="AL170" s="92" t="s">
        <v>74</v>
      </c>
      <c r="AM170" s="93">
        <f t="shared" si="12"/>
        <v>0</v>
      </c>
      <c r="AN170" s="364">
        <f>+K170+AC170-AH170</f>
        <v>85000000</v>
      </c>
      <c r="AO170" s="88" t="s">
        <v>85</v>
      </c>
      <c r="AP170" s="245">
        <v>0</v>
      </c>
      <c r="AQ170" s="88" t="s">
        <v>85</v>
      </c>
      <c r="AR170" s="87">
        <v>0</v>
      </c>
      <c r="AS170" s="96" t="s">
        <v>74</v>
      </c>
      <c r="AT170" s="365">
        <f t="shared" si="13"/>
        <v>0</v>
      </c>
      <c r="AU170" s="366">
        <v>85000000</v>
      </c>
      <c r="AV170" s="99">
        <f t="shared" si="14"/>
        <v>0</v>
      </c>
      <c r="AW170" s="96" t="s">
        <v>74</v>
      </c>
      <c r="AX170" s="88" t="s">
        <v>86</v>
      </c>
      <c r="AY170" s="93" t="s">
        <v>2634</v>
      </c>
      <c r="AZ170" s="85" t="s">
        <v>66</v>
      </c>
      <c r="BA170" s="85" t="s">
        <v>141</v>
      </c>
    </row>
    <row r="171" spans="2:53" s="148" customFormat="1" ht="14.25" customHeight="1" x14ac:dyDescent="0.25">
      <c r="B171" s="85">
        <v>2024</v>
      </c>
      <c r="C171" s="85">
        <v>891780111</v>
      </c>
      <c r="D171" s="86" t="s">
        <v>64</v>
      </c>
      <c r="E171" s="87" t="s">
        <v>2633</v>
      </c>
      <c r="F171" s="93" t="s">
        <v>2632</v>
      </c>
      <c r="G171" s="88">
        <v>0</v>
      </c>
      <c r="H171" s="88" t="s">
        <v>72</v>
      </c>
      <c r="I171" s="85" t="s">
        <v>154</v>
      </c>
      <c r="J171" s="87" t="s">
        <v>2631</v>
      </c>
      <c r="K171" s="245">
        <v>17452626</v>
      </c>
      <c r="L171" s="85" t="s">
        <v>67</v>
      </c>
      <c r="M171" s="368" t="s">
        <v>2630</v>
      </c>
      <c r="N171" s="218">
        <v>860002464</v>
      </c>
      <c r="O171" s="197">
        <v>192</v>
      </c>
      <c r="P171" s="363">
        <v>45321</v>
      </c>
      <c r="Q171" s="245">
        <v>65000000</v>
      </c>
      <c r="R171" s="363">
        <v>45369</v>
      </c>
      <c r="S171" s="372">
        <v>17452626</v>
      </c>
      <c r="T171" s="88" t="s">
        <v>203</v>
      </c>
      <c r="U171" s="197">
        <v>85155551</v>
      </c>
      <c r="V171" s="218" t="s">
        <v>2609</v>
      </c>
      <c r="W171" s="363">
        <v>45369</v>
      </c>
      <c r="X171" s="363">
        <v>45399</v>
      </c>
      <c r="Y171" s="199" t="s">
        <v>74</v>
      </c>
      <c r="Z171" s="375">
        <v>45414</v>
      </c>
      <c r="AA171" s="93">
        <f t="shared" si="10"/>
        <v>15</v>
      </c>
      <c r="AB171" s="87">
        <v>0</v>
      </c>
      <c r="AC171" s="87">
        <v>0</v>
      </c>
      <c r="AD171" s="87">
        <v>0</v>
      </c>
      <c r="AE171" s="95" t="s">
        <v>74</v>
      </c>
      <c r="AF171" s="93">
        <f t="shared" si="11"/>
        <v>0</v>
      </c>
      <c r="AG171" s="87">
        <v>0</v>
      </c>
      <c r="AH171" s="87">
        <v>0</v>
      </c>
      <c r="AI171" s="92" t="s">
        <v>74</v>
      </c>
      <c r="AJ171" s="87">
        <v>0</v>
      </c>
      <c r="AK171" s="92" t="s">
        <v>74</v>
      </c>
      <c r="AL171" s="92" t="s">
        <v>74</v>
      </c>
      <c r="AM171" s="93">
        <f t="shared" si="12"/>
        <v>0</v>
      </c>
      <c r="AN171" s="364">
        <f>+K171+AC171-AH171</f>
        <v>17452626</v>
      </c>
      <c r="AO171" s="88" t="s">
        <v>66</v>
      </c>
      <c r="AP171" s="245">
        <v>17452626</v>
      </c>
      <c r="AQ171" s="88" t="s">
        <v>85</v>
      </c>
      <c r="AR171" s="87">
        <v>0</v>
      </c>
      <c r="AS171" s="96" t="s">
        <v>74</v>
      </c>
      <c r="AT171" s="365">
        <f t="shared" si="13"/>
        <v>0</v>
      </c>
      <c r="AU171" s="366">
        <v>17452626</v>
      </c>
      <c r="AV171" s="99">
        <f t="shared" si="14"/>
        <v>0</v>
      </c>
      <c r="AW171" s="96" t="s">
        <v>74</v>
      </c>
      <c r="AX171" s="88" t="s">
        <v>86</v>
      </c>
      <c r="AY171" s="93" t="s">
        <v>2629</v>
      </c>
      <c r="AZ171" s="85" t="s">
        <v>2628</v>
      </c>
      <c r="BA171" s="85" t="s">
        <v>141</v>
      </c>
    </row>
    <row r="172" spans="2:53" s="148" customFormat="1" ht="14.25" customHeight="1" x14ac:dyDescent="0.25">
      <c r="B172" s="85">
        <v>2024</v>
      </c>
      <c r="C172" s="85">
        <v>891780111</v>
      </c>
      <c r="D172" s="86" t="s">
        <v>64</v>
      </c>
      <c r="E172" s="87" t="s">
        <v>2627</v>
      </c>
      <c r="F172" s="93" t="s">
        <v>2626</v>
      </c>
      <c r="G172" s="88">
        <v>0</v>
      </c>
      <c r="H172" s="88" t="s">
        <v>72</v>
      </c>
      <c r="I172" s="85" t="s">
        <v>154</v>
      </c>
      <c r="J172" s="87" t="s">
        <v>2625</v>
      </c>
      <c r="K172" s="245">
        <v>60000000</v>
      </c>
      <c r="L172" s="85" t="s">
        <v>67</v>
      </c>
      <c r="M172" s="368" t="s">
        <v>2610</v>
      </c>
      <c r="N172" s="218">
        <v>800176618</v>
      </c>
      <c r="O172" s="376">
        <v>196</v>
      </c>
      <c r="P172" s="377">
        <v>45321</v>
      </c>
      <c r="Q172" s="245">
        <v>100000000</v>
      </c>
      <c r="R172" s="377">
        <v>45372</v>
      </c>
      <c r="S172" s="371">
        <v>60000000</v>
      </c>
      <c r="T172" s="88" t="s">
        <v>203</v>
      </c>
      <c r="U172" s="197">
        <v>85155551</v>
      </c>
      <c r="V172" s="218" t="s">
        <v>2609</v>
      </c>
      <c r="W172" s="363">
        <v>45372</v>
      </c>
      <c r="X172" s="363">
        <v>45372</v>
      </c>
      <c r="Y172" s="199" t="s">
        <v>74</v>
      </c>
      <c r="Z172" s="363">
        <v>45473</v>
      </c>
      <c r="AA172" s="93">
        <f t="shared" si="10"/>
        <v>101</v>
      </c>
      <c r="AB172" s="87">
        <v>0</v>
      </c>
      <c r="AC172" s="87">
        <v>0</v>
      </c>
      <c r="AD172" s="87">
        <v>0</v>
      </c>
      <c r="AE172" s="95" t="s">
        <v>74</v>
      </c>
      <c r="AF172" s="93">
        <f t="shared" si="11"/>
        <v>0</v>
      </c>
      <c r="AG172" s="87">
        <v>0</v>
      </c>
      <c r="AH172" s="87">
        <v>0</v>
      </c>
      <c r="AI172" s="92" t="s">
        <v>74</v>
      </c>
      <c r="AJ172" s="87">
        <v>0</v>
      </c>
      <c r="AK172" s="92" t="s">
        <v>74</v>
      </c>
      <c r="AL172" s="92" t="s">
        <v>74</v>
      </c>
      <c r="AM172" s="93">
        <f t="shared" si="12"/>
        <v>0</v>
      </c>
      <c r="AN172" s="364">
        <f>+K172+AC172-AH172</f>
        <v>60000000</v>
      </c>
      <c r="AO172" s="88" t="s">
        <v>66</v>
      </c>
      <c r="AP172" s="245">
        <v>60000000</v>
      </c>
      <c r="AQ172" s="88" t="s">
        <v>85</v>
      </c>
      <c r="AR172" s="87">
        <v>0</v>
      </c>
      <c r="AS172" s="96" t="s">
        <v>74</v>
      </c>
      <c r="AT172" s="365">
        <f t="shared" si="13"/>
        <v>0</v>
      </c>
      <c r="AU172" s="366">
        <v>60000000</v>
      </c>
      <c r="AV172" s="99">
        <f t="shared" si="14"/>
        <v>0</v>
      </c>
      <c r="AW172" s="96" t="s">
        <v>74</v>
      </c>
      <c r="AX172" s="88" t="s">
        <v>86</v>
      </c>
      <c r="AY172" s="93" t="s">
        <v>2624</v>
      </c>
      <c r="AZ172" s="85" t="s">
        <v>66</v>
      </c>
      <c r="BA172" s="85" t="s">
        <v>141</v>
      </c>
    </row>
    <row r="173" spans="2:53" s="148" customFormat="1" ht="14.25" customHeight="1" x14ac:dyDescent="0.25">
      <c r="B173" s="85">
        <v>2024</v>
      </c>
      <c r="C173" s="85">
        <v>891780111</v>
      </c>
      <c r="D173" s="86" t="s">
        <v>64</v>
      </c>
      <c r="E173" s="87" t="s">
        <v>2623</v>
      </c>
      <c r="F173" s="93" t="s">
        <v>2622</v>
      </c>
      <c r="G173" s="88">
        <v>0</v>
      </c>
      <c r="H173" s="88" t="s">
        <v>72</v>
      </c>
      <c r="I173" s="85" t="s">
        <v>154</v>
      </c>
      <c r="J173" s="87" t="s">
        <v>2621</v>
      </c>
      <c r="K173" s="245">
        <v>35805921</v>
      </c>
      <c r="L173" s="85" t="s">
        <v>67</v>
      </c>
      <c r="M173" s="368" t="s">
        <v>2620</v>
      </c>
      <c r="N173" s="218">
        <v>830141610</v>
      </c>
      <c r="O173" s="376">
        <v>712</v>
      </c>
      <c r="P173" s="377">
        <v>45369</v>
      </c>
      <c r="Q173" s="245">
        <v>35805921</v>
      </c>
      <c r="R173" s="377">
        <v>45372</v>
      </c>
      <c r="S173" s="371">
        <v>35805921</v>
      </c>
      <c r="T173" s="88" t="s">
        <v>203</v>
      </c>
      <c r="U173" s="197">
        <v>85155551</v>
      </c>
      <c r="V173" s="218" t="s">
        <v>2403</v>
      </c>
      <c r="W173" s="363">
        <v>45372</v>
      </c>
      <c r="X173" s="363">
        <v>45372</v>
      </c>
      <c r="Y173" s="199" t="s">
        <v>74</v>
      </c>
      <c r="Z173" s="375">
        <v>45736</v>
      </c>
      <c r="AA173" s="93">
        <f t="shared" si="10"/>
        <v>364</v>
      </c>
      <c r="AB173" s="87">
        <v>0</v>
      </c>
      <c r="AC173" s="87">
        <v>0</v>
      </c>
      <c r="AD173" s="87">
        <v>0</v>
      </c>
      <c r="AE173" s="95" t="s">
        <v>74</v>
      </c>
      <c r="AF173" s="93">
        <f t="shared" si="11"/>
        <v>0</v>
      </c>
      <c r="AG173" s="87">
        <v>0</v>
      </c>
      <c r="AH173" s="87">
        <v>0</v>
      </c>
      <c r="AI173" s="92" t="s">
        <v>74</v>
      </c>
      <c r="AJ173" s="87">
        <v>0</v>
      </c>
      <c r="AK173" s="92" t="s">
        <v>74</v>
      </c>
      <c r="AL173" s="92" t="s">
        <v>74</v>
      </c>
      <c r="AM173" s="93">
        <f t="shared" si="12"/>
        <v>0</v>
      </c>
      <c r="AN173" s="364">
        <f>+K173+AC173-AH173</f>
        <v>35805921</v>
      </c>
      <c r="AO173" s="88" t="s">
        <v>66</v>
      </c>
      <c r="AP173" s="245">
        <v>35805921</v>
      </c>
      <c r="AQ173" s="88" t="s">
        <v>85</v>
      </c>
      <c r="AR173" s="87">
        <v>0</v>
      </c>
      <c r="AS173" s="96" t="s">
        <v>74</v>
      </c>
      <c r="AT173" s="365">
        <f t="shared" si="13"/>
        <v>0</v>
      </c>
      <c r="AU173" s="366">
        <v>35805921</v>
      </c>
      <c r="AV173" s="99">
        <f t="shared" si="14"/>
        <v>0</v>
      </c>
      <c r="AW173" s="96" t="s">
        <v>74</v>
      </c>
      <c r="AX173" s="88" t="s">
        <v>86</v>
      </c>
      <c r="AY173" s="93" t="s">
        <v>2619</v>
      </c>
      <c r="AZ173" s="85" t="s">
        <v>66</v>
      </c>
      <c r="BA173" s="85" t="s">
        <v>141</v>
      </c>
    </row>
    <row r="174" spans="2:53" s="148" customFormat="1" ht="14.25" customHeight="1" x14ac:dyDescent="0.25">
      <c r="B174" s="85">
        <v>2024</v>
      </c>
      <c r="C174" s="85">
        <v>891780111</v>
      </c>
      <c r="D174" s="86" t="s">
        <v>64</v>
      </c>
      <c r="E174" s="87" t="s">
        <v>2618</v>
      </c>
      <c r="F174" s="125" t="s">
        <v>2617</v>
      </c>
      <c r="G174" s="88">
        <v>0</v>
      </c>
      <c r="H174" s="88" t="s">
        <v>72</v>
      </c>
      <c r="I174" s="85" t="s">
        <v>154</v>
      </c>
      <c r="J174" s="87" t="s">
        <v>2616</v>
      </c>
      <c r="K174" s="245">
        <v>30000000</v>
      </c>
      <c r="L174" s="85" t="s">
        <v>67</v>
      </c>
      <c r="M174" s="368" t="s">
        <v>2615</v>
      </c>
      <c r="N174" s="218">
        <v>1082890049</v>
      </c>
      <c r="O174" s="197">
        <v>791</v>
      </c>
      <c r="P174" s="363">
        <v>45373</v>
      </c>
      <c r="Q174" s="245">
        <v>30000000</v>
      </c>
      <c r="R174" s="363">
        <v>45384</v>
      </c>
      <c r="S174" s="371">
        <f>+K174</f>
        <v>30000000</v>
      </c>
      <c r="T174" s="88" t="s">
        <v>203</v>
      </c>
      <c r="U174" s="197">
        <v>85081920</v>
      </c>
      <c r="V174" s="218" t="s">
        <v>2508</v>
      </c>
      <c r="W174" s="363">
        <v>45384</v>
      </c>
      <c r="X174" s="363">
        <v>45384</v>
      </c>
      <c r="Y174" s="199" t="s">
        <v>74</v>
      </c>
      <c r="Z174" s="363">
        <v>45565</v>
      </c>
      <c r="AA174" s="93">
        <f t="shared" si="10"/>
        <v>181</v>
      </c>
      <c r="AB174" s="87">
        <v>0</v>
      </c>
      <c r="AC174" s="87">
        <v>0</v>
      </c>
      <c r="AD174" s="87">
        <v>0</v>
      </c>
      <c r="AE174" s="95" t="s">
        <v>74</v>
      </c>
      <c r="AF174" s="93">
        <f t="shared" si="11"/>
        <v>0</v>
      </c>
      <c r="AG174" s="87">
        <v>0</v>
      </c>
      <c r="AH174" s="87">
        <v>0</v>
      </c>
      <c r="AI174" s="92" t="s">
        <v>74</v>
      </c>
      <c r="AJ174" s="87">
        <v>0</v>
      </c>
      <c r="AK174" s="92" t="s">
        <v>74</v>
      </c>
      <c r="AL174" s="92" t="s">
        <v>74</v>
      </c>
      <c r="AM174" s="93">
        <f t="shared" si="12"/>
        <v>0</v>
      </c>
      <c r="AN174" s="364">
        <f>+K174+AC174-AH174</f>
        <v>30000000</v>
      </c>
      <c r="AO174" s="88" t="s">
        <v>66</v>
      </c>
      <c r="AP174" s="245">
        <f>+AN174</f>
        <v>30000000</v>
      </c>
      <c r="AQ174" s="88" t="s">
        <v>85</v>
      </c>
      <c r="AR174" s="87">
        <v>0</v>
      </c>
      <c r="AS174" s="96" t="s">
        <v>74</v>
      </c>
      <c r="AT174" s="365">
        <f t="shared" si="13"/>
        <v>0</v>
      </c>
      <c r="AU174" s="366">
        <v>30000000</v>
      </c>
      <c r="AV174" s="99">
        <f t="shared" si="14"/>
        <v>0</v>
      </c>
      <c r="AW174" s="96" t="s">
        <v>74</v>
      </c>
      <c r="AX174" s="88" t="s">
        <v>86</v>
      </c>
      <c r="AY174" s="165" t="s">
        <v>2614</v>
      </c>
      <c r="AZ174" s="85" t="s">
        <v>66</v>
      </c>
      <c r="BA174" s="85" t="s">
        <v>141</v>
      </c>
    </row>
    <row r="175" spans="2:53" s="148" customFormat="1" ht="14.25" customHeight="1" x14ac:dyDescent="0.25">
      <c r="B175" s="85">
        <v>2024</v>
      </c>
      <c r="C175" s="85">
        <v>891780111</v>
      </c>
      <c r="D175" s="86" t="s">
        <v>64</v>
      </c>
      <c r="E175" s="87" t="s">
        <v>2613</v>
      </c>
      <c r="F175" s="125" t="s">
        <v>2612</v>
      </c>
      <c r="G175" s="88">
        <v>0</v>
      </c>
      <c r="H175" s="88" t="s">
        <v>72</v>
      </c>
      <c r="I175" s="85" t="s">
        <v>154</v>
      </c>
      <c r="J175" s="87" t="s">
        <v>2611</v>
      </c>
      <c r="K175" s="245">
        <f>10800000+35800000</f>
        <v>46600000</v>
      </c>
      <c r="L175" s="85" t="s">
        <v>67</v>
      </c>
      <c r="M175" s="368" t="s">
        <v>2610</v>
      </c>
      <c r="N175" s="218">
        <v>800176618</v>
      </c>
      <c r="O175" s="197">
        <v>710</v>
      </c>
      <c r="P175" s="363">
        <v>45369</v>
      </c>
      <c r="Q175" s="245">
        <v>524300000</v>
      </c>
      <c r="R175" s="363">
        <v>45386</v>
      </c>
      <c r="S175" s="371">
        <f>+K175</f>
        <v>46600000</v>
      </c>
      <c r="T175" s="88" t="s">
        <v>203</v>
      </c>
      <c r="U175" s="197">
        <v>85155551</v>
      </c>
      <c r="V175" s="218" t="s">
        <v>2609</v>
      </c>
      <c r="W175" s="363">
        <v>45386</v>
      </c>
      <c r="X175" s="363">
        <v>45386</v>
      </c>
      <c r="Y175" s="199" t="s">
        <v>74</v>
      </c>
      <c r="Z175" s="363">
        <v>45446</v>
      </c>
      <c r="AA175" s="93">
        <f t="shared" si="10"/>
        <v>60</v>
      </c>
      <c r="AB175" s="87">
        <v>0</v>
      </c>
      <c r="AC175" s="87">
        <v>0</v>
      </c>
      <c r="AD175" s="87">
        <v>0</v>
      </c>
      <c r="AE175" s="95" t="s">
        <v>74</v>
      </c>
      <c r="AF175" s="93">
        <f t="shared" si="11"/>
        <v>0</v>
      </c>
      <c r="AG175" s="87">
        <v>0</v>
      </c>
      <c r="AH175" s="87">
        <v>0</v>
      </c>
      <c r="AI175" s="92" t="s">
        <v>74</v>
      </c>
      <c r="AJ175" s="87">
        <v>0</v>
      </c>
      <c r="AK175" s="92" t="s">
        <v>74</v>
      </c>
      <c r="AL175" s="92" t="s">
        <v>74</v>
      </c>
      <c r="AM175" s="93">
        <f t="shared" si="12"/>
        <v>0</v>
      </c>
      <c r="AN175" s="364">
        <f>+K175+AC175-AH175</f>
        <v>46600000</v>
      </c>
      <c r="AO175" s="88" t="s">
        <v>85</v>
      </c>
      <c r="AP175" s="245">
        <v>0</v>
      </c>
      <c r="AQ175" s="88" t="s">
        <v>85</v>
      </c>
      <c r="AR175" s="87">
        <v>0</v>
      </c>
      <c r="AS175" s="96" t="s">
        <v>74</v>
      </c>
      <c r="AT175" s="365">
        <f t="shared" si="13"/>
        <v>0</v>
      </c>
      <c r="AU175" s="366">
        <v>46600000</v>
      </c>
      <c r="AV175" s="99">
        <f t="shared" si="14"/>
        <v>0</v>
      </c>
      <c r="AW175" s="96" t="s">
        <v>74</v>
      </c>
      <c r="AX175" s="88" t="s">
        <v>86</v>
      </c>
      <c r="AY175" s="165" t="s">
        <v>2608</v>
      </c>
      <c r="AZ175" s="85" t="s">
        <v>66</v>
      </c>
      <c r="BA175" s="85" t="s">
        <v>141</v>
      </c>
    </row>
    <row r="176" spans="2:53" s="148" customFormat="1" ht="14.25" customHeight="1" x14ac:dyDescent="0.25">
      <c r="B176" s="85">
        <v>2024</v>
      </c>
      <c r="C176" s="85">
        <v>891780111</v>
      </c>
      <c r="D176" s="86" t="s">
        <v>64</v>
      </c>
      <c r="E176" s="87" t="s">
        <v>2607</v>
      </c>
      <c r="F176" s="125" t="s">
        <v>2606</v>
      </c>
      <c r="G176" s="88">
        <v>0</v>
      </c>
      <c r="H176" s="88" t="s">
        <v>72</v>
      </c>
      <c r="I176" s="85" t="s">
        <v>154</v>
      </c>
      <c r="J176" s="87" t="s">
        <v>2605</v>
      </c>
      <c r="K176" s="245">
        <v>3000000</v>
      </c>
      <c r="L176" s="85" t="s">
        <v>67</v>
      </c>
      <c r="M176" s="368" t="s">
        <v>2604</v>
      </c>
      <c r="N176" s="218">
        <v>1020723830</v>
      </c>
      <c r="O176" s="197">
        <v>498</v>
      </c>
      <c r="P176" s="363">
        <v>45349</v>
      </c>
      <c r="Q176" s="245">
        <f>426348465+28800000</f>
        <v>455148465</v>
      </c>
      <c r="R176" s="363">
        <v>45387</v>
      </c>
      <c r="S176" s="371">
        <f>+K176</f>
        <v>3000000</v>
      </c>
      <c r="T176" s="88" t="s">
        <v>203</v>
      </c>
      <c r="U176" s="197">
        <v>79857491</v>
      </c>
      <c r="V176" s="218" t="s">
        <v>2603</v>
      </c>
      <c r="W176" s="363">
        <v>45387</v>
      </c>
      <c r="X176" s="363">
        <v>45387</v>
      </c>
      <c r="Y176" s="199" t="s">
        <v>74</v>
      </c>
      <c r="Z176" s="363">
        <v>45569</v>
      </c>
      <c r="AA176" s="93">
        <f t="shared" si="10"/>
        <v>182</v>
      </c>
      <c r="AB176" s="87">
        <v>0</v>
      </c>
      <c r="AC176" s="87">
        <v>0</v>
      </c>
      <c r="AD176" s="87">
        <v>0</v>
      </c>
      <c r="AE176" s="95" t="s">
        <v>74</v>
      </c>
      <c r="AF176" s="93">
        <f t="shared" si="11"/>
        <v>0</v>
      </c>
      <c r="AG176" s="87">
        <v>0</v>
      </c>
      <c r="AH176" s="87">
        <v>0</v>
      </c>
      <c r="AI176" s="92" t="s">
        <v>74</v>
      </c>
      <c r="AJ176" s="87">
        <v>0</v>
      </c>
      <c r="AK176" s="92" t="s">
        <v>74</v>
      </c>
      <c r="AL176" s="92" t="s">
        <v>74</v>
      </c>
      <c r="AM176" s="93">
        <f t="shared" si="12"/>
        <v>0</v>
      </c>
      <c r="AN176" s="364">
        <f>+K176+AC176-AH176</f>
        <v>3000000</v>
      </c>
      <c r="AO176" s="88" t="s">
        <v>85</v>
      </c>
      <c r="AP176" s="245">
        <v>0</v>
      </c>
      <c r="AQ176" s="88" t="s">
        <v>85</v>
      </c>
      <c r="AR176" s="87">
        <v>0</v>
      </c>
      <c r="AS176" s="96" t="s">
        <v>74</v>
      </c>
      <c r="AT176" s="365">
        <f t="shared" si="13"/>
        <v>0</v>
      </c>
      <c r="AU176" s="366">
        <v>3000000</v>
      </c>
      <c r="AV176" s="99">
        <f t="shared" si="14"/>
        <v>0</v>
      </c>
      <c r="AW176" s="96" t="s">
        <v>74</v>
      </c>
      <c r="AX176" s="88" t="s">
        <v>86</v>
      </c>
      <c r="AY176" s="165" t="s">
        <v>2602</v>
      </c>
      <c r="AZ176" s="85" t="s">
        <v>66</v>
      </c>
      <c r="BA176" s="85" t="s">
        <v>141</v>
      </c>
    </row>
    <row r="177" spans="2:53" s="148" customFormat="1" ht="14.25" customHeight="1" x14ac:dyDescent="0.25">
      <c r="B177" s="85">
        <v>2024</v>
      </c>
      <c r="C177" s="85">
        <v>891780111</v>
      </c>
      <c r="D177" s="86" t="s">
        <v>64</v>
      </c>
      <c r="E177" s="87" t="s">
        <v>2601</v>
      </c>
      <c r="F177" s="125" t="s">
        <v>2600</v>
      </c>
      <c r="G177" s="88">
        <v>0</v>
      </c>
      <c r="H177" s="88" t="s">
        <v>72</v>
      </c>
      <c r="I177" s="85" t="s">
        <v>154</v>
      </c>
      <c r="J177" s="87" t="s">
        <v>2599</v>
      </c>
      <c r="K177" s="245">
        <v>14994000</v>
      </c>
      <c r="L177" s="85" t="s">
        <v>67</v>
      </c>
      <c r="M177" s="368" t="s">
        <v>2598</v>
      </c>
      <c r="N177" s="218">
        <v>901337227</v>
      </c>
      <c r="O177" s="197">
        <v>192</v>
      </c>
      <c r="P177" s="363">
        <v>45321</v>
      </c>
      <c r="Q177" s="245">
        <v>65000000</v>
      </c>
      <c r="R177" s="363">
        <v>45394</v>
      </c>
      <c r="S177" s="371">
        <f>+K177</f>
        <v>14994000</v>
      </c>
      <c r="T177" s="88" t="s">
        <v>203</v>
      </c>
      <c r="U177" s="197">
        <v>85155551</v>
      </c>
      <c r="V177" s="218" t="s">
        <v>2597</v>
      </c>
      <c r="W177" s="363">
        <v>45394</v>
      </c>
      <c r="X177" s="363">
        <v>45399</v>
      </c>
      <c r="Y177" s="199" t="s">
        <v>74</v>
      </c>
      <c r="Z177" s="363">
        <v>45415</v>
      </c>
      <c r="AA177" s="93">
        <f t="shared" si="10"/>
        <v>16</v>
      </c>
      <c r="AB177" s="87">
        <v>0</v>
      </c>
      <c r="AC177" s="87">
        <v>0</v>
      </c>
      <c r="AD177" s="87">
        <v>0</v>
      </c>
      <c r="AE177" s="95" t="s">
        <v>74</v>
      </c>
      <c r="AF177" s="93">
        <f t="shared" si="11"/>
        <v>0</v>
      </c>
      <c r="AG177" s="87">
        <v>0</v>
      </c>
      <c r="AH177" s="87">
        <v>0</v>
      </c>
      <c r="AI177" s="92" t="s">
        <v>74</v>
      </c>
      <c r="AJ177" s="87">
        <v>0</v>
      </c>
      <c r="AK177" s="92" t="s">
        <v>74</v>
      </c>
      <c r="AL177" s="92" t="s">
        <v>74</v>
      </c>
      <c r="AM177" s="93">
        <f t="shared" si="12"/>
        <v>0</v>
      </c>
      <c r="AN177" s="364">
        <f>+K177+AC177-AH177</f>
        <v>14994000</v>
      </c>
      <c r="AO177" s="88" t="s">
        <v>66</v>
      </c>
      <c r="AP177" s="245">
        <f>+AN177</f>
        <v>14994000</v>
      </c>
      <c r="AQ177" s="88" t="s">
        <v>85</v>
      </c>
      <c r="AR177" s="87">
        <v>0</v>
      </c>
      <c r="AS177" s="96" t="s">
        <v>74</v>
      </c>
      <c r="AT177" s="365">
        <f t="shared" si="13"/>
        <v>0</v>
      </c>
      <c r="AU177" s="366">
        <v>14994000</v>
      </c>
      <c r="AV177" s="99">
        <f t="shared" si="14"/>
        <v>0</v>
      </c>
      <c r="AW177" s="96" t="s">
        <v>74</v>
      </c>
      <c r="AX177" s="88" t="s">
        <v>86</v>
      </c>
      <c r="AY177" s="165" t="s">
        <v>2596</v>
      </c>
      <c r="AZ177" s="85" t="s">
        <v>66</v>
      </c>
      <c r="BA177" s="85" t="s">
        <v>141</v>
      </c>
    </row>
    <row r="178" spans="2:53" s="148" customFormat="1" ht="14.25" customHeight="1" x14ac:dyDescent="0.25">
      <c r="B178" s="85">
        <v>2024</v>
      </c>
      <c r="C178" s="85">
        <v>891780111</v>
      </c>
      <c r="D178" s="86" t="s">
        <v>64</v>
      </c>
      <c r="E178" s="87" t="s">
        <v>2595</v>
      </c>
      <c r="F178" s="125" t="s">
        <v>2594</v>
      </c>
      <c r="G178" s="88">
        <v>0</v>
      </c>
      <c r="H178" s="88" t="s">
        <v>72</v>
      </c>
      <c r="I178" s="85" t="s">
        <v>154</v>
      </c>
      <c r="J178" s="87" t="s">
        <v>2593</v>
      </c>
      <c r="K178" s="245">
        <v>54667610</v>
      </c>
      <c r="L178" s="85" t="s">
        <v>67</v>
      </c>
      <c r="M178" s="368" t="s">
        <v>2592</v>
      </c>
      <c r="N178" s="218">
        <v>900949224</v>
      </c>
      <c r="O178" s="197">
        <v>605</v>
      </c>
      <c r="P178" s="363">
        <v>45357</v>
      </c>
      <c r="Q178" s="245">
        <v>54667610</v>
      </c>
      <c r="R178" s="363">
        <v>45400</v>
      </c>
      <c r="S178" s="371">
        <f>+K178</f>
        <v>54667610</v>
      </c>
      <c r="T178" s="88" t="s">
        <v>203</v>
      </c>
      <c r="U178" s="197">
        <v>52389076</v>
      </c>
      <c r="V178" s="218" t="s">
        <v>2415</v>
      </c>
      <c r="W178" s="363">
        <v>45400</v>
      </c>
      <c r="X178" s="363">
        <v>45401</v>
      </c>
      <c r="Y178" s="199" t="s">
        <v>74</v>
      </c>
      <c r="Z178" s="363">
        <v>45657</v>
      </c>
      <c r="AA178" s="93">
        <f t="shared" si="10"/>
        <v>256</v>
      </c>
      <c r="AB178" s="87">
        <v>0</v>
      </c>
      <c r="AC178" s="87">
        <v>0</v>
      </c>
      <c r="AD178" s="87">
        <v>0</v>
      </c>
      <c r="AE178" s="95" t="s">
        <v>74</v>
      </c>
      <c r="AF178" s="93">
        <f t="shared" si="11"/>
        <v>0</v>
      </c>
      <c r="AG178" s="87">
        <v>0</v>
      </c>
      <c r="AH178" s="87">
        <v>0</v>
      </c>
      <c r="AI178" s="92" t="s">
        <v>74</v>
      </c>
      <c r="AJ178" s="87">
        <v>0</v>
      </c>
      <c r="AK178" s="92" t="s">
        <v>74</v>
      </c>
      <c r="AL178" s="92" t="s">
        <v>74</v>
      </c>
      <c r="AM178" s="93">
        <f t="shared" si="12"/>
        <v>0</v>
      </c>
      <c r="AN178" s="364">
        <f>+K178+AC178-AH178</f>
        <v>54667610</v>
      </c>
      <c r="AO178" s="88" t="s">
        <v>66</v>
      </c>
      <c r="AP178" s="245">
        <f>+AN178</f>
        <v>54667610</v>
      </c>
      <c r="AQ178" s="88" t="s">
        <v>85</v>
      </c>
      <c r="AR178" s="87">
        <v>0</v>
      </c>
      <c r="AS178" s="96" t="s">
        <v>74</v>
      </c>
      <c r="AT178" s="365">
        <f t="shared" si="13"/>
        <v>0</v>
      </c>
      <c r="AU178" s="366">
        <v>54667610</v>
      </c>
      <c r="AV178" s="99">
        <f t="shared" si="14"/>
        <v>0</v>
      </c>
      <c r="AW178" s="96" t="s">
        <v>74</v>
      </c>
      <c r="AX178" s="88" t="s">
        <v>86</v>
      </c>
      <c r="AY178" s="125" t="s">
        <v>2591</v>
      </c>
      <c r="AZ178" s="85" t="s">
        <v>66</v>
      </c>
      <c r="BA178" s="85" t="s">
        <v>141</v>
      </c>
    </row>
    <row r="179" spans="2:53" s="148" customFormat="1" ht="14.25" customHeight="1" x14ac:dyDescent="0.25">
      <c r="B179" s="85">
        <v>2024</v>
      </c>
      <c r="C179" s="85">
        <v>891780111</v>
      </c>
      <c r="D179" s="86" t="s">
        <v>64</v>
      </c>
      <c r="E179" s="87" t="s">
        <v>2590</v>
      </c>
      <c r="F179" s="125" t="s">
        <v>2589</v>
      </c>
      <c r="G179" s="88">
        <v>0</v>
      </c>
      <c r="H179" s="88" t="s">
        <v>72</v>
      </c>
      <c r="I179" s="85" t="s">
        <v>154</v>
      </c>
      <c r="J179" s="87" t="s">
        <v>2588</v>
      </c>
      <c r="K179" s="245">
        <v>46474600</v>
      </c>
      <c r="L179" s="85" t="s">
        <v>67</v>
      </c>
      <c r="M179" s="368" t="s">
        <v>2587</v>
      </c>
      <c r="N179" s="218">
        <v>901775142</v>
      </c>
      <c r="O179" s="197">
        <v>235</v>
      </c>
      <c r="P179" s="363">
        <v>45323</v>
      </c>
      <c r="Q179" s="245">
        <v>524300000</v>
      </c>
      <c r="R179" s="363">
        <v>45406</v>
      </c>
      <c r="S179" s="371">
        <f>+K179</f>
        <v>46474600</v>
      </c>
      <c r="T179" s="88" t="s">
        <v>203</v>
      </c>
      <c r="U179" s="197">
        <v>52705148</v>
      </c>
      <c r="V179" s="218" t="s">
        <v>2421</v>
      </c>
      <c r="W179" s="363">
        <v>45406</v>
      </c>
      <c r="X179" s="363">
        <v>45406</v>
      </c>
      <c r="Y179" s="199" t="s">
        <v>74</v>
      </c>
      <c r="Z179" s="363">
        <v>45588</v>
      </c>
      <c r="AA179" s="93">
        <f t="shared" si="10"/>
        <v>182</v>
      </c>
      <c r="AB179" s="87">
        <v>0</v>
      </c>
      <c r="AC179" s="87">
        <v>0</v>
      </c>
      <c r="AD179" s="87">
        <v>0</v>
      </c>
      <c r="AE179" s="95" t="s">
        <v>74</v>
      </c>
      <c r="AF179" s="93">
        <f t="shared" si="11"/>
        <v>0</v>
      </c>
      <c r="AG179" s="87">
        <v>0</v>
      </c>
      <c r="AH179" s="87">
        <v>0</v>
      </c>
      <c r="AI179" s="92" t="s">
        <v>74</v>
      </c>
      <c r="AJ179" s="87">
        <v>0</v>
      </c>
      <c r="AK179" s="92" t="s">
        <v>74</v>
      </c>
      <c r="AL179" s="92" t="s">
        <v>74</v>
      </c>
      <c r="AM179" s="93">
        <f t="shared" si="12"/>
        <v>0</v>
      </c>
      <c r="AN179" s="364">
        <f>+K179+AC179-AH179</f>
        <v>46474600</v>
      </c>
      <c r="AO179" s="88" t="s">
        <v>85</v>
      </c>
      <c r="AP179" s="245">
        <v>0</v>
      </c>
      <c r="AQ179" s="88" t="s">
        <v>85</v>
      </c>
      <c r="AR179" s="87">
        <v>0</v>
      </c>
      <c r="AS179" s="96" t="s">
        <v>74</v>
      </c>
      <c r="AT179" s="365">
        <f t="shared" si="13"/>
        <v>0</v>
      </c>
      <c r="AU179" s="366">
        <v>46474600</v>
      </c>
      <c r="AV179" s="99">
        <f t="shared" si="14"/>
        <v>0</v>
      </c>
      <c r="AW179" s="96" t="s">
        <v>74</v>
      </c>
      <c r="AX179" s="88" t="s">
        <v>86</v>
      </c>
      <c r="AY179" s="125" t="s">
        <v>2586</v>
      </c>
      <c r="AZ179" s="85" t="s">
        <v>66</v>
      </c>
      <c r="BA179" s="85" t="s">
        <v>141</v>
      </c>
    </row>
    <row r="180" spans="2:53" s="148" customFormat="1" ht="14.25" customHeight="1" x14ac:dyDescent="0.25">
      <c r="B180" s="85">
        <v>2024</v>
      </c>
      <c r="C180" s="85">
        <v>891780111</v>
      </c>
      <c r="D180" s="86" t="s">
        <v>64</v>
      </c>
      <c r="E180" s="87" t="s">
        <v>2585</v>
      </c>
      <c r="F180" s="125" t="s">
        <v>2584</v>
      </c>
      <c r="G180" s="88">
        <v>0</v>
      </c>
      <c r="H180" s="88" t="s">
        <v>72</v>
      </c>
      <c r="I180" s="85" t="s">
        <v>154</v>
      </c>
      <c r="J180" s="87" t="s">
        <v>2583</v>
      </c>
      <c r="K180" s="245">
        <v>82000000</v>
      </c>
      <c r="L180" s="85" t="s">
        <v>67</v>
      </c>
      <c r="M180" s="368" t="s">
        <v>2582</v>
      </c>
      <c r="N180" s="218">
        <v>860007759</v>
      </c>
      <c r="O180" s="197">
        <v>429</v>
      </c>
      <c r="P180" s="363">
        <v>45343</v>
      </c>
      <c r="Q180" s="245">
        <v>524300000</v>
      </c>
      <c r="R180" s="363">
        <v>45406</v>
      </c>
      <c r="S180" s="371">
        <f>+K180</f>
        <v>82000000</v>
      </c>
      <c r="T180" s="88" t="s">
        <v>203</v>
      </c>
      <c r="U180" s="197">
        <v>33104165</v>
      </c>
      <c r="V180" s="218" t="s">
        <v>2581</v>
      </c>
      <c r="W180" s="363">
        <v>45406</v>
      </c>
      <c r="X180" s="363">
        <v>45407</v>
      </c>
      <c r="Y180" s="199" t="s">
        <v>74</v>
      </c>
      <c r="Z180" s="363">
        <v>45712</v>
      </c>
      <c r="AA180" s="93">
        <f t="shared" si="10"/>
        <v>305</v>
      </c>
      <c r="AB180" s="87">
        <v>0</v>
      </c>
      <c r="AC180" s="87">
        <v>0</v>
      </c>
      <c r="AD180" s="87">
        <v>0</v>
      </c>
      <c r="AE180" s="95" t="s">
        <v>74</v>
      </c>
      <c r="AF180" s="93">
        <f t="shared" si="11"/>
        <v>0</v>
      </c>
      <c r="AG180" s="87">
        <v>0</v>
      </c>
      <c r="AH180" s="87">
        <v>0</v>
      </c>
      <c r="AI180" s="92" t="s">
        <v>74</v>
      </c>
      <c r="AJ180" s="87">
        <v>0</v>
      </c>
      <c r="AK180" s="92" t="s">
        <v>74</v>
      </c>
      <c r="AL180" s="92" t="s">
        <v>74</v>
      </c>
      <c r="AM180" s="93">
        <f t="shared" si="12"/>
        <v>0</v>
      </c>
      <c r="AN180" s="364">
        <f>+K180+AC180-AH180</f>
        <v>82000000</v>
      </c>
      <c r="AO180" s="88" t="s">
        <v>85</v>
      </c>
      <c r="AP180" s="245">
        <v>0</v>
      </c>
      <c r="AQ180" s="88" t="s">
        <v>85</v>
      </c>
      <c r="AR180" s="87">
        <v>0</v>
      </c>
      <c r="AS180" s="96" t="s">
        <v>74</v>
      </c>
      <c r="AT180" s="365">
        <f t="shared" si="13"/>
        <v>0</v>
      </c>
      <c r="AU180" s="366">
        <v>82000000</v>
      </c>
      <c r="AV180" s="99">
        <f t="shared" si="14"/>
        <v>0</v>
      </c>
      <c r="AW180" s="96" t="s">
        <v>74</v>
      </c>
      <c r="AX180" s="88" t="s">
        <v>86</v>
      </c>
      <c r="AY180" s="165" t="s">
        <v>2580</v>
      </c>
      <c r="AZ180" s="85" t="s">
        <v>66</v>
      </c>
      <c r="BA180" s="85" t="s">
        <v>141</v>
      </c>
    </row>
    <row r="181" spans="2:53" s="148" customFormat="1" ht="14.25" customHeight="1" x14ac:dyDescent="0.25">
      <c r="B181" s="85">
        <v>2024</v>
      </c>
      <c r="C181" s="85">
        <v>891780111</v>
      </c>
      <c r="D181" s="86" t="s">
        <v>64</v>
      </c>
      <c r="E181" s="87" t="s">
        <v>2579</v>
      </c>
      <c r="F181" s="125" t="s">
        <v>2578</v>
      </c>
      <c r="G181" s="88">
        <v>0</v>
      </c>
      <c r="H181" s="88" t="s">
        <v>72</v>
      </c>
      <c r="I181" s="85" t="s">
        <v>154</v>
      </c>
      <c r="J181" s="87" t="s">
        <v>2577</v>
      </c>
      <c r="K181" s="245">
        <v>4999950</v>
      </c>
      <c r="L181" s="85" t="s">
        <v>67</v>
      </c>
      <c r="M181" s="378" t="s">
        <v>2576</v>
      </c>
      <c r="N181" s="227">
        <v>901283655</v>
      </c>
      <c r="O181" s="376">
        <v>316</v>
      </c>
      <c r="P181" s="363">
        <v>45330</v>
      </c>
      <c r="Q181" s="245">
        <v>79157845</v>
      </c>
      <c r="R181" s="363">
        <v>45408</v>
      </c>
      <c r="S181" s="371">
        <f>+K181</f>
        <v>4999950</v>
      </c>
      <c r="T181" s="88" t="s">
        <v>203</v>
      </c>
      <c r="U181" s="197">
        <v>85462025</v>
      </c>
      <c r="V181" s="218" t="s">
        <v>2575</v>
      </c>
      <c r="W181" s="363">
        <v>45408</v>
      </c>
      <c r="X181" s="363">
        <v>45408</v>
      </c>
      <c r="Y181" s="199" t="s">
        <v>74</v>
      </c>
      <c r="Z181" s="363">
        <v>45408</v>
      </c>
      <c r="AA181" s="93">
        <f t="shared" si="10"/>
        <v>0</v>
      </c>
      <c r="AB181" s="87">
        <v>0</v>
      </c>
      <c r="AC181" s="87">
        <v>0</v>
      </c>
      <c r="AD181" s="87">
        <v>0</v>
      </c>
      <c r="AE181" s="95" t="s">
        <v>74</v>
      </c>
      <c r="AF181" s="93">
        <f t="shared" si="11"/>
        <v>0</v>
      </c>
      <c r="AG181" s="87">
        <v>0</v>
      </c>
      <c r="AH181" s="87">
        <v>0</v>
      </c>
      <c r="AI181" s="92" t="s">
        <v>74</v>
      </c>
      <c r="AJ181" s="87">
        <v>0</v>
      </c>
      <c r="AK181" s="92" t="s">
        <v>74</v>
      </c>
      <c r="AL181" s="92" t="s">
        <v>74</v>
      </c>
      <c r="AM181" s="93">
        <f t="shared" si="12"/>
        <v>0</v>
      </c>
      <c r="AN181" s="364">
        <f>+K181+AC181-AH181</f>
        <v>4999950</v>
      </c>
      <c r="AO181" s="88" t="s">
        <v>85</v>
      </c>
      <c r="AP181" s="245">
        <v>0</v>
      </c>
      <c r="AQ181" s="88" t="s">
        <v>85</v>
      </c>
      <c r="AR181" s="87">
        <v>0</v>
      </c>
      <c r="AS181" s="96" t="s">
        <v>74</v>
      </c>
      <c r="AT181" s="365">
        <f t="shared" si="13"/>
        <v>0</v>
      </c>
      <c r="AU181" s="366">
        <v>4999950</v>
      </c>
      <c r="AV181" s="99">
        <f t="shared" si="14"/>
        <v>0</v>
      </c>
      <c r="AW181" s="96" t="s">
        <v>74</v>
      </c>
      <c r="AX181" s="88" t="s">
        <v>86</v>
      </c>
      <c r="AY181" s="165" t="s">
        <v>2574</v>
      </c>
      <c r="AZ181" s="85" t="s">
        <v>66</v>
      </c>
      <c r="BA181" s="85" t="s">
        <v>141</v>
      </c>
    </row>
    <row r="182" spans="2:53" s="148" customFormat="1" ht="14.25" customHeight="1" x14ac:dyDescent="0.25">
      <c r="B182" s="85">
        <v>2024</v>
      </c>
      <c r="C182" s="85">
        <v>891780111</v>
      </c>
      <c r="D182" s="86" t="s">
        <v>64</v>
      </c>
      <c r="E182" s="87" t="s">
        <v>2573</v>
      </c>
      <c r="F182" s="93" t="s">
        <v>2572</v>
      </c>
      <c r="G182" s="88">
        <v>0</v>
      </c>
      <c r="H182" s="88" t="s">
        <v>72</v>
      </c>
      <c r="I182" s="85" t="s">
        <v>154</v>
      </c>
      <c r="J182" s="87" t="s">
        <v>2571</v>
      </c>
      <c r="K182" s="245">
        <v>13000000</v>
      </c>
      <c r="L182" s="85" t="s">
        <v>67</v>
      </c>
      <c r="M182" s="368" t="s">
        <v>2570</v>
      </c>
      <c r="N182" s="218">
        <v>1079915385</v>
      </c>
      <c r="O182" s="197">
        <v>35</v>
      </c>
      <c r="P182" s="363">
        <v>45306</v>
      </c>
      <c r="Q182" s="245">
        <v>807300000</v>
      </c>
      <c r="R182" s="363">
        <v>45323</v>
      </c>
      <c r="S182" s="245">
        <v>13000000</v>
      </c>
      <c r="T182" s="88" t="s">
        <v>203</v>
      </c>
      <c r="U182" s="197">
        <v>57461852</v>
      </c>
      <c r="V182" s="218" t="s">
        <v>2569</v>
      </c>
      <c r="W182" s="363">
        <v>45323</v>
      </c>
      <c r="X182" s="363">
        <v>45323</v>
      </c>
      <c r="Y182" s="199" t="s">
        <v>74</v>
      </c>
      <c r="Z182" s="363">
        <v>45473</v>
      </c>
      <c r="AA182" s="93">
        <f t="shared" si="10"/>
        <v>150</v>
      </c>
      <c r="AB182" s="87">
        <v>0</v>
      </c>
      <c r="AC182" s="87">
        <v>0</v>
      </c>
      <c r="AD182" s="87">
        <v>0</v>
      </c>
      <c r="AE182" s="95" t="s">
        <v>74</v>
      </c>
      <c r="AF182" s="93">
        <f t="shared" si="11"/>
        <v>0</v>
      </c>
      <c r="AG182" s="87">
        <v>0</v>
      </c>
      <c r="AH182" s="87">
        <v>0</v>
      </c>
      <c r="AI182" s="92" t="s">
        <v>74</v>
      </c>
      <c r="AJ182" s="87">
        <v>0</v>
      </c>
      <c r="AK182" s="92" t="s">
        <v>74</v>
      </c>
      <c r="AL182" s="92" t="s">
        <v>74</v>
      </c>
      <c r="AM182" s="93">
        <f t="shared" si="12"/>
        <v>0</v>
      </c>
      <c r="AN182" s="364">
        <f>+K182+AC182-AH182</f>
        <v>13000000</v>
      </c>
      <c r="AO182" s="88" t="s">
        <v>66</v>
      </c>
      <c r="AP182" s="245">
        <v>13000000</v>
      </c>
      <c r="AQ182" s="88" t="s">
        <v>85</v>
      </c>
      <c r="AR182" s="87">
        <v>0</v>
      </c>
      <c r="AS182" s="96" t="s">
        <v>74</v>
      </c>
      <c r="AT182" s="365">
        <f t="shared" si="13"/>
        <v>7800000</v>
      </c>
      <c r="AU182" s="366">
        <v>5200000</v>
      </c>
      <c r="AV182" s="99">
        <f t="shared" si="14"/>
        <v>0.6</v>
      </c>
      <c r="AW182" s="96" t="s">
        <v>74</v>
      </c>
      <c r="AX182" s="88" t="s">
        <v>86</v>
      </c>
      <c r="AY182" s="93" t="s">
        <v>2568</v>
      </c>
      <c r="AZ182" s="85" t="s">
        <v>66</v>
      </c>
      <c r="BA182" s="85" t="s">
        <v>66</v>
      </c>
    </row>
    <row r="183" spans="2:53" s="148" customFormat="1" ht="14.25" customHeight="1" x14ac:dyDescent="0.25">
      <c r="B183" s="85">
        <v>2024</v>
      </c>
      <c r="C183" s="85">
        <v>891780111</v>
      </c>
      <c r="D183" s="86" t="s">
        <v>64</v>
      </c>
      <c r="E183" s="87" t="s">
        <v>2567</v>
      </c>
      <c r="F183" s="93" t="s">
        <v>2566</v>
      </c>
      <c r="G183" s="88">
        <v>0</v>
      </c>
      <c r="H183" s="88" t="s">
        <v>72</v>
      </c>
      <c r="I183" s="85" t="s">
        <v>154</v>
      </c>
      <c r="J183" s="87" t="s">
        <v>2565</v>
      </c>
      <c r="K183" s="245">
        <v>13970000</v>
      </c>
      <c r="L183" s="85" t="s">
        <v>67</v>
      </c>
      <c r="M183" s="368" t="s">
        <v>2564</v>
      </c>
      <c r="N183" s="218">
        <v>80875536</v>
      </c>
      <c r="O183" s="197">
        <v>194</v>
      </c>
      <c r="P183" s="363">
        <v>45321</v>
      </c>
      <c r="Q183" s="245">
        <v>80000000</v>
      </c>
      <c r="R183" s="363">
        <v>45337</v>
      </c>
      <c r="S183" s="245">
        <v>13970000</v>
      </c>
      <c r="T183" s="88" t="s">
        <v>203</v>
      </c>
      <c r="U183" s="197">
        <v>85155551</v>
      </c>
      <c r="V183" s="218" t="s">
        <v>2403</v>
      </c>
      <c r="W183" s="363">
        <v>45337</v>
      </c>
      <c r="X183" s="363">
        <v>45337</v>
      </c>
      <c r="Y183" s="199" t="s">
        <v>74</v>
      </c>
      <c r="Z183" s="363">
        <v>45412</v>
      </c>
      <c r="AA183" s="93">
        <f t="shared" si="10"/>
        <v>75</v>
      </c>
      <c r="AB183" s="87">
        <v>0</v>
      </c>
      <c r="AC183" s="87">
        <v>0</v>
      </c>
      <c r="AD183" s="87">
        <v>0</v>
      </c>
      <c r="AE183" s="95" t="s">
        <v>74</v>
      </c>
      <c r="AF183" s="93">
        <f t="shared" si="11"/>
        <v>0</v>
      </c>
      <c r="AG183" s="87">
        <v>0</v>
      </c>
      <c r="AH183" s="87">
        <v>0</v>
      </c>
      <c r="AI183" s="92" t="s">
        <v>74</v>
      </c>
      <c r="AJ183" s="87">
        <v>0</v>
      </c>
      <c r="AK183" s="92" t="s">
        <v>74</v>
      </c>
      <c r="AL183" s="92" t="s">
        <v>74</v>
      </c>
      <c r="AM183" s="93">
        <f t="shared" si="12"/>
        <v>0</v>
      </c>
      <c r="AN183" s="364">
        <f>+K183+AC183-AH183</f>
        <v>13970000</v>
      </c>
      <c r="AO183" s="88" t="s">
        <v>66</v>
      </c>
      <c r="AP183" s="245">
        <v>13970000</v>
      </c>
      <c r="AQ183" s="88" t="s">
        <v>85</v>
      </c>
      <c r="AR183" s="87">
        <v>0</v>
      </c>
      <c r="AS183" s="96" t="s">
        <v>74</v>
      </c>
      <c r="AT183" s="365">
        <f t="shared" si="13"/>
        <v>3992010</v>
      </c>
      <c r="AU183" s="366">
        <v>9977990</v>
      </c>
      <c r="AV183" s="99">
        <f t="shared" si="14"/>
        <v>0.28575590551181101</v>
      </c>
      <c r="AW183" s="96" t="s">
        <v>74</v>
      </c>
      <c r="AX183" s="88" t="s">
        <v>86</v>
      </c>
      <c r="AY183" s="93" t="s">
        <v>2563</v>
      </c>
      <c r="AZ183" s="85" t="s">
        <v>66</v>
      </c>
      <c r="BA183" s="85" t="s">
        <v>66</v>
      </c>
    </row>
    <row r="184" spans="2:53" s="148" customFormat="1" ht="14.25" customHeight="1" x14ac:dyDescent="0.25">
      <c r="B184" s="85">
        <v>2024</v>
      </c>
      <c r="C184" s="85">
        <v>891780111</v>
      </c>
      <c r="D184" s="86" t="s">
        <v>64</v>
      </c>
      <c r="E184" s="87" t="s">
        <v>2562</v>
      </c>
      <c r="F184" s="93" t="s">
        <v>2561</v>
      </c>
      <c r="G184" s="88">
        <v>0</v>
      </c>
      <c r="H184" s="88" t="s">
        <v>72</v>
      </c>
      <c r="I184" s="85" t="s">
        <v>154</v>
      </c>
      <c r="J184" s="87" t="s">
        <v>2560</v>
      </c>
      <c r="K184" s="245">
        <v>10000000</v>
      </c>
      <c r="L184" s="85" t="s">
        <v>67</v>
      </c>
      <c r="M184" s="368" t="s">
        <v>2559</v>
      </c>
      <c r="N184" s="218">
        <v>1082912748</v>
      </c>
      <c r="O184" s="197">
        <v>184</v>
      </c>
      <c r="P184" s="363">
        <v>45321</v>
      </c>
      <c r="Q184" s="245">
        <v>210000000</v>
      </c>
      <c r="R184" s="363">
        <v>45356</v>
      </c>
      <c r="S184" s="245">
        <v>10000000</v>
      </c>
      <c r="T184" s="88" t="s">
        <v>203</v>
      </c>
      <c r="U184" s="197">
        <v>19474750</v>
      </c>
      <c r="V184" s="218" t="s">
        <v>2547</v>
      </c>
      <c r="W184" s="363">
        <v>45356</v>
      </c>
      <c r="X184" s="363">
        <v>45356</v>
      </c>
      <c r="Y184" s="199" t="s">
        <v>74</v>
      </c>
      <c r="Z184" s="363">
        <v>45473</v>
      </c>
      <c r="AA184" s="93">
        <f t="shared" si="10"/>
        <v>117</v>
      </c>
      <c r="AB184" s="87">
        <v>0</v>
      </c>
      <c r="AC184" s="87">
        <v>0</v>
      </c>
      <c r="AD184" s="87">
        <v>0</v>
      </c>
      <c r="AE184" s="95" t="s">
        <v>74</v>
      </c>
      <c r="AF184" s="93">
        <f t="shared" si="11"/>
        <v>0</v>
      </c>
      <c r="AG184" s="87">
        <v>0</v>
      </c>
      <c r="AH184" s="87">
        <v>0</v>
      </c>
      <c r="AI184" s="92" t="s">
        <v>74</v>
      </c>
      <c r="AJ184" s="87">
        <v>0</v>
      </c>
      <c r="AK184" s="92" t="s">
        <v>74</v>
      </c>
      <c r="AL184" s="92" t="s">
        <v>74</v>
      </c>
      <c r="AM184" s="93">
        <f t="shared" si="12"/>
        <v>0</v>
      </c>
      <c r="AN184" s="364">
        <f>+K184+AC184-AH184</f>
        <v>10000000</v>
      </c>
      <c r="AO184" s="88" t="s">
        <v>66</v>
      </c>
      <c r="AP184" s="245">
        <v>10000000</v>
      </c>
      <c r="AQ184" s="88" t="s">
        <v>85</v>
      </c>
      <c r="AR184" s="87">
        <v>0</v>
      </c>
      <c r="AS184" s="96" t="s">
        <v>74</v>
      </c>
      <c r="AT184" s="365">
        <f t="shared" si="13"/>
        <v>2500000</v>
      </c>
      <c r="AU184" s="366">
        <v>7500000</v>
      </c>
      <c r="AV184" s="99">
        <f t="shared" si="14"/>
        <v>0.25</v>
      </c>
      <c r="AW184" s="96" t="s">
        <v>74</v>
      </c>
      <c r="AX184" s="88" t="s">
        <v>86</v>
      </c>
      <c r="AY184" s="93" t="s">
        <v>2558</v>
      </c>
      <c r="AZ184" s="85" t="s">
        <v>66</v>
      </c>
      <c r="BA184" s="85" t="s">
        <v>66</v>
      </c>
    </row>
    <row r="185" spans="2:53" s="148" customFormat="1" ht="14.25" customHeight="1" x14ac:dyDescent="0.25">
      <c r="B185" s="85">
        <v>2024</v>
      </c>
      <c r="C185" s="85">
        <v>891780111</v>
      </c>
      <c r="D185" s="86" t="s">
        <v>64</v>
      </c>
      <c r="E185" s="87" t="s">
        <v>2557</v>
      </c>
      <c r="F185" s="125" t="s">
        <v>2556</v>
      </c>
      <c r="G185" s="88">
        <v>0</v>
      </c>
      <c r="H185" s="88" t="s">
        <v>72</v>
      </c>
      <c r="I185" s="85" t="s">
        <v>154</v>
      </c>
      <c r="J185" s="87" t="s">
        <v>2555</v>
      </c>
      <c r="K185" s="245">
        <v>6133333</v>
      </c>
      <c r="L185" s="85" t="s">
        <v>67</v>
      </c>
      <c r="M185" s="368" t="s">
        <v>2554</v>
      </c>
      <c r="N185" s="218">
        <v>84451753</v>
      </c>
      <c r="O185" s="197">
        <v>559</v>
      </c>
      <c r="P185" s="363">
        <v>45355</v>
      </c>
      <c r="Q185" s="245">
        <v>524300000</v>
      </c>
      <c r="R185" s="363">
        <v>45394</v>
      </c>
      <c r="S185" s="245">
        <f>+K185</f>
        <v>6133333</v>
      </c>
      <c r="T185" s="88" t="s">
        <v>203</v>
      </c>
      <c r="U185" s="197">
        <v>36669284</v>
      </c>
      <c r="V185" s="218" t="s">
        <v>2553</v>
      </c>
      <c r="W185" s="363">
        <v>45394</v>
      </c>
      <c r="X185" s="363">
        <v>45394</v>
      </c>
      <c r="Y185" s="199" t="s">
        <v>74</v>
      </c>
      <c r="Z185" s="363">
        <v>45473</v>
      </c>
      <c r="AA185" s="93">
        <f t="shared" si="10"/>
        <v>79</v>
      </c>
      <c r="AB185" s="87">
        <v>0</v>
      </c>
      <c r="AC185" s="87">
        <v>0</v>
      </c>
      <c r="AD185" s="87">
        <v>0</v>
      </c>
      <c r="AE185" s="95" t="s">
        <v>74</v>
      </c>
      <c r="AF185" s="93">
        <f t="shared" si="11"/>
        <v>0</v>
      </c>
      <c r="AG185" s="87">
        <v>0</v>
      </c>
      <c r="AH185" s="87">
        <v>0</v>
      </c>
      <c r="AI185" s="92" t="s">
        <v>74</v>
      </c>
      <c r="AJ185" s="87">
        <v>0</v>
      </c>
      <c r="AK185" s="92" t="s">
        <v>74</v>
      </c>
      <c r="AL185" s="92" t="s">
        <v>74</v>
      </c>
      <c r="AM185" s="93">
        <f t="shared" si="12"/>
        <v>0</v>
      </c>
      <c r="AN185" s="364">
        <f>+K185+AC185-AH185</f>
        <v>6133333</v>
      </c>
      <c r="AO185" s="88" t="s">
        <v>66</v>
      </c>
      <c r="AP185" s="245">
        <f>+AN185</f>
        <v>6133333</v>
      </c>
      <c r="AQ185" s="88" t="s">
        <v>85</v>
      </c>
      <c r="AR185" s="87">
        <v>0</v>
      </c>
      <c r="AS185" s="96" t="s">
        <v>74</v>
      </c>
      <c r="AT185" s="365">
        <f t="shared" si="13"/>
        <v>1533333</v>
      </c>
      <c r="AU185" s="366">
        <v>4600000</v>
      </c>
      <c r="AV185" s="99">
        <f t="shared" si="14"/>
        <v>0.24999995923912821</v>
      </c>
      <c r="AW185" s="96" t="s">
        <v>74</v>
      </c>
      <c r="AX185" s="88" t="s">
        <v>86</v>
      </c>
      <c r="AY185" s="165" t="s">
        <v>2552</v>
      </c>
      <c r="AZ185" s="85" t="s">
        <v>66</v>
      </c>
      <c r="BA185" s="85" t="s">
        <v>66</v>
      </c>
    </row>
    <row r="186" spans="2:53" s="148" customFormat="1" ht="14.25" customHeight="1" x14ac:dyDescent="0.25">
      <c r="B186" s="85">
        <v>2024</v>
      </c>
      <c r="C186" s="85">
        <v>891780111</v>
      </c>
      <c r="D186" s="86" t="s">
        <v>64</v>
      </c>
      <c r="E186" s="87" t="s">
        <v>2551</v>
      </c>
      <c r="F186" s="125" t="s">
        <v>2550</v>
      </c>
      <c r="G186" s="88">
        <v>0</v>
      </c>
      <c r="H186" s="88" t="s">
        <v>72</v>
      </c>
      <c r="I186" s="85" t="s">
        <v>154</v>
      </c>
      <c r="J186" s="87" t="s">
        <v>2549</v>
      </c>
      <c r="K186" s="245">
        <v>15000000</v>
      </c>
      <c r="L186" s="85" t="s">
        <v>67</v>
      </c>
      <c r="M186" s="368" t="s">
        <v>2548</v>
      </c>
      <c r="N186" s="367">
        <v>22647780</v>
      </c>
      <c r="O186" s="197">
        <v>380</v>
      </c>
      <c r="P186" s="363">
        <v>45338</v>
      </c>
      <c r="Q186" s="245">
        <v>92978545.349999994</v>
      </c>
      <c r="R186" s="363">
        <v>45406</v>
      </c>
      <c r="S186" s="245">
        <f>+K186</f>
        <v>15000000</v>
      </c>
      <c r="T186" s="88" t="s">
        <v>203</v>
      </c>
      <c r="U186" s="197">
        <v>19474750</v>
      </c>
      <c r="V186" s="218" t="s">
        <v>2547</v>
      </c>
      <c r="W186" s="363">
        <v>45406</v>
      </c>
      <c r="X186" s="363">
        <v>45406</v>
      </c>
      <c r="Y186" s="199" t="s">
        <v>74</v>
      </c>
      <c r="Z186" s="363">
        <v>45581</v>
      </c>
      <c r="AA186" s="93">
        <f t="shared" si="10"/>
        <v>175</v>
      </c>
      <c r="AB186" s="87">
        <v>0</v>
      </c>
      <c r="AC186" s="87">
        <v>0</v>
      </c>
      <c r="AD186" s="87">
        <v>0</v>
      </c>
      <c r="AE186" s="95" t="s">
        <v>74</v>
      </c>
      <c r="AF186" s="93">
        <f t="shared" si="11"/>
        <v>0</v>
      </c>
      <c r="AG186" s="87">
        <v>0</v>
      </c>
      <c r="AH186" s="87">
        <v>0</v>
      </c>
      <c r="AI186" s="92" t="s">
        <v>74</v>
      </c>
      <c r="AJ186" s="87">
        <v>0</v>
      </c>
      <c r="AK186" s="92" t="s">
        <v>74</v>
      </c>
      <c r="AL186" s="92" t="s">
        <v>74</v>
      </c>
      <c r="AM186" s="93">
        <f t="shared" si="12"/>
        <v>0</v>
      </c>
      <c r="AN186" s="364">
        <f>+K186+AC186-AH186</f>
        <v>15000000</v>
      </c>
      <c r="AO186" s="88" t="s">
        <v>85</v>
      </c>
      <c r="AP186" s="245">
        <v>0</v>
      </c>
      <c r="AQ186" s="88" t="s">
        <v>85</v>
      </c>
      <c r="AR186" s="87">
        <v>0</v>
      </c>
      <c r="AS186" s="96" t="s">
        <v>74</v>
      </c>
      <c r="AT186" s="365">
        <f t="shared" si="13"/>
        <v>0</v>
      </c>
      <c r="AU186" s="366">
        <v>15000000</v>
      </c>
      <c r="AV186" s="99">
        <f t="shared" si="14"/>
        <v>0</v>
      </c>
      <c r="AW186" s="96" t="s">
        <v>74</v>
      </c>
      <c r="AX186" s="88" t="s">
        <v>86</v>
      </c>
      <c r="AY186" s="165" t="s">
        <v>2546</v>
      </c>
      <c r="AZ186" s="85" t="s">
        <v>66</v>
      </c>
      <c r="BA186" s="85" t="s">
        <v>66</v>
      </c>
    </row>
    <row r="187" spans="2:53" s="148" customFormat="1" ht="14.25" customHeight="1" x14ac:dyDescent="0.25">
      <c r="B187" s="85">
        <v>2024</v>
      </c>
      <c r="C187" s="85">
        <v>891780111</v>
      </c>
      <c r="D187" s="86" t="s">
        <v>64</v>
      </c>
      <c r="E187" s="87" t="s">
        <v>2545</v>
      </c>
      <c r="F187" s="125" t="s">
        <v>2544</v>
      </c>
      <c r="G187" s="88">
        <v>0</v>
      </c>
      <c r="H187" s="88" t="s">
        <v>72</v>
      </c>
      <c r="I187" s="85" t="s">
        <v>154</v>
      </c>
      <c r="J187" s="87" t="s">
        <v>2543</v>
      </c>
      <c r="K187" s="245">
        <v>50000000</v>
      </c>
      <c r="L187" s="85" t="s">
        <v>67</v>
      </c>
      <c r="M187" s="368" t="s">
        <v>2542</v>
      </c>
      <c r="N187" s="218">
        <v>901781602</v>
      </c>
      <c r="O187" s="197">
        <v>218</v>
      </c>
      <c r="P187" s="363">
        <v>45322</v>
      </c>
      <c r="Q187" s="245">
        <v>190000000</v>
      </c>
      <c r="R187" s="363">
        <v>45341</v>
      </c>
      <c r="S187" s="245">
        <v>50000000</v>
      </c>
      <c r="T187" s="88" t="s">
        <v>203</v>
      </c>
      <c r="U187" s="197">
        <v>1082884010</v>
      </c>
      <c r="V187" s="218" t="s">
        <v>2498</v>
      </c>
      <c r="W187" s="363">
        <v>45341</v>
      </c>
      <c r="X187" s="363">
        <v>45341</v>
      </c>
      <c r="Y187" s="199" t="s">
        <v>74</v>
      </c>
      <c r="Z187" s="363">
        <v>45657</v>
      </c>
      <c r="AA187" s="93">
        <f t="shared" si="10"/>
        <v>316</v>
      </c>
      <c r="AB187" s="87">
        <v>0</v>
      </c>
      <c r="AC187" s="87">
        <v>0</v>
      </c>
      <c r="AD187" s="87">
        <v>0</v>
      </c>
      <c r="AE187" s="95" t="s">
        <v>74</v>
      </c>
      <c r="AF187" s="93">
        <f t="shared" si="11"/>
        <v>0</v>
      </c>
      <c r="AG187" s="87">
        <v>0</v>
      </c>
      <c r="AH187" s="87">
        <v>0</v>
      </c>
      <c r="AI187" s="92" t="s">
        <v>74</v>
      </c>
      <c r="AJ187" s="87">
        <v>0</v>
      </c>
      <c r="AK187" s="92" t="s">
        <v>74</v>
      </c>
      <c r="AL187" s="92" t="s">
        <v>74</v>
      </c>
      <c r="AM187" s="93">
        <f t="shared" si="12"/>
        <v>0</v>
      </c>
      <c r="AN187" s="364">
        <f>+K187+AC187-AH187</f>
        <v>50000000</v>
      </c>
      <c r="AO187" s="88" t="s">
        <v>66</v>
      </c>
      <c r="AP187" s="245">
        <v>50000000</v>
      </c>
      <c r="AQ187" s="88" t="s">
        <v>85</v>
      </c>
      <c r="AR187" s="87">
        <v>0</v>
      </c>
      <c r="AS187" s="96" t="s">
        <v>74</v>
      </c>
      <c r="AT187" s="365">
        <f t="shared" si="13"/>
        <v>18584390</v>
      </c>
      <c r="AU187" s="366">
        <v>31415610</v>
      </c>
      <c r="AV187" s="99">
        <f t="shared" si="14"/>
        <v>0.37168780000000001</v>
      </c>
      <c r="AW187" s="96" t="s">
        <v>74</v>
      </c>
      <c r="AX187" s="88" t="s">
        <v>86</v>
      </c>
      <c r="AY187" s="370" t="s">
        <v>2541</v>
      </c>
      <c r="AZ187" s="85" t="s">
        <v>66</v>
      </c>
      <c r="BA187" s="85" t="s">
        <v>141</v>
      </c>
    </row>
    <row r="188" spans="2:53" s="148" customFormat="1" ht="14.25" customHeight="1" x14ac:dyDescent="0.25">
      <c r="B188" s="85">
        <v>2024</v>
      </c>
      <c r="C188" s="85">
        <v>891780111</v>
      </c>
      <c r="D188" s="86" t="s">
        <v>64</v>
      </c>
      <c r="E188" s="87" t="s">
        <v>2540</v>
      </c>
      <c r="F188" s="125" t="s">
        <v>2539</v>
      </c>
      <c r="G188" s="88">
        <v>0</v>
      </c>
      <c r="H188" s="88" t="s">
        <v>72</v>
      </c>
      <c r="I188" s="85" t="s">
        <v>154</v>
      </c>
      <c r="J188" s="87" t="s">
        <v>2538</v>
      </c>
      <c r="K188" s="245">
        <v>100000000</v>
      </c>
      <c r="L188" s="85" t="s">
        <v>67</v>
      </c>
      <c r="M188" s="368" t="s">
        <v>2537</v>
      </c>
      <c r="N188" s="218">
        <v>800164453</v>
      </c>
      <c r="O188" s="197">
        <v>411</v>
      </c>
      <c r="P188" s="363">
        <v>45341</v>
      </c>
      <c r="Q188" s="245">
        <v>100000000</v>
      </c>
      <c r="R188" s="363">
        <v>45349</v>
      </c>
      <c r="S188" s="245">
        <v>100000000</v>
      </c>
      <c r="T188" s="88" t="s">
        <v>203</v>
      </c>
      <c r="U188" s="197">
        <v>1082884010</v>
      </c>
      <c r="V188" s="218" t="s">
        <v>2498</v>
      </c>
      <c r="W188" s="363">
        <v>45349</v>
      </c>
      <c r="X188" s="363">
        <v>45349</v>
      </c>
      <c r="Y188" s="199" t="s">
        <v>74</v>
      </c>
      <c r="Z188" s="363">
        <v>45657</v>
      </c>
      <c r="AA188" s="93">
        <f t="shared" si="10"/>
        <v>308</v>
      </c>
      <c r="AB188" s="87">
        <v>0</v>
      </c>
      <c r="AC188" s="87">
        <v>0</v>
      </c>
      <c r="AD188" s="87">
        <v>0</v>
      </c>
      <c r="AE188" s="95" t="s">
        <v>74</v>
      </c>
      <c r="AF188" s="93">
        <f t="shared" si="11"/>
        <v>0</v>
      </c>
      <c r="AG188" s="87">
        <v>0</v>
      </c>
      <c r="AH188" s="87">
        <v>0</v>
      </c>
      <c r="AI188" s="92" t="s">
        <v>74</v>
      </c>
      <c r="AJ188" s="87">
        <v>0</v>
      </c>
      <c r="AK188" s="92" t="s">
        <v>74</v>
      </c>
      <c r="AL188" s="92" t="s">
        <v>74</v>
      </c>
      <c r="AM188" s="93">
        <f t="shared" si="12"/>
        <v>0</v>
      </c>
      <c r="AN188" s="364">
        <f>+K188+AC188-AH188</f>
        <v>100000000</v>
      </c>
      <c r="AO188" s="88" t="s">
        <v>66</v>
      </c>
      <c r="AP188" s="245">
        <v>100000000</v>
      </c>
      <c r="AQ188" s="88" t="s">
        <v>85</v>
      </c>
      <c r="AR188" s="87">
        <v>0</v>
      </c>
      <c r="AS188" s="96" t="s">
        <v>74</v>
      </c>
      <c r="AT188" s="365">
        <f t="shared" si="13"/>
        <v>0</v>
      </c>
      <c r="AU188" s="366">
        <v>100000000</v>
      </c>
      <c r="AV188" s="99">
        <f t="shared" si="14"/>
        <v>0</v>
      </c>
      <c r="AW188" s="96" t="s">
        <v>74</v>
      </c>
      <c r="AX188" s="88" t="s">
        <v>86</v>
      </c>
      <c r="AY188" s="370" t="s">
        <v>2536</v>
      </c>
      <c r="AZ188" s="85" t="s">
        <v>66</v>
      </c>
      <c r="BA188" s="85" t="s">
        <v>141</v>
      </c>
    </row>
    <row r="189" spans="2:53" s="148" customFormat="1" ht="14.25" customHeight="1" x14ac:dyDescent="0.25">
      <c r="B189" s="85">
        <v>2024</v>
      </c>
      <c r="C189" s="85">
        <v>891780111</v>
      </c>
      <c r="D189" s="86" t="s">
        <v>64</v>
      </c>
      <c r="E189" s="87" t="s">
        <v>2535</v>
      </c>
      <c r="F189" s="125" t="s">
        <v>2534</v>
      </c>
      <c r="G189" s="88">
        <v>0</v>
      </c>
      <c r="H189" s="88" t="s">
        <v>72</v>
      </c>
      <c r="I189" s="85" t="s">
        <v>154</v>
      </c>
      <c r="J189" s="87" t="s">
        <v>2533</v>
      </c>
      <c r="K189" s="245">
        <v>40000000</v>
      </c>
      <c r="L189" s="85" t="s">
        <v>67</v>
      </c>
      <c r="M189" s="368" t="s">
        <v>2422</v>
      </c>
      <c r="N189" s="218">
        <v>57445330</v>
      </c>
      <c r="O189" s="197">
        <v>412</v>
      </c>
      <c r="P189" s="363">
        <v>45341</v>
      </c>
      <c r="Q189" s="245">
        <v>66000000</v>
      </c>
      <c r="R189" s="363">
        <v>45392</v>
      </c>
      <c r="S189" s="245">
        <f>+K189</f>
        <v>40000000</v>
      </c>
      <c r="T189" s="88" t="s">
        <v>203</v>
      </c>
      <c r="U189" s="197">
        <v>57461852</v>
      </c>
      <c r="V189" s="218" t="s">
        <v>2898</v>
      </c>
      <c r="W189" s="363">
        <v>45392</v>
      </c>
      <c r="X189" s="363">
        <v>45392</v>
      </c>
      <c r="Y189" s="199" t="s">
        <v>74</v>
      </c>
      <c r="Z189" s="363">
        <v>45657</v>
      </c>
      <c r="AA189" s="93">
        <f t="shared" si="10"/>
        <v>265</v>
      </c>
      <c r="AB189" s="87">
        <v>0</v>
      </c>
      <c r="AC189" s="87">
        <v>0</v>
      </c>
      <c r="AD189" s="87">
        <v>0</v>
      </c>
      <c r="AE189" s="95" t="s">
        <v>74</v>
      </c>
      <c r="AF189" s="93">
        <f t="shared" si="11"/>
        <v>0</v>
      </c>
      <c r="AG189" s="87">
        <v>0</v>
      </c>
      <c r="AH189" s="87">
        <v>0</v>
      </c>
      <c r="AI189" s="92" t="s">
        <v>74</v>
      </c>
      <c r="AJ189" s="87">
        <v>0</v>
      </c>
      <c r="AK189" s="92" t="s">
        <v>74</v>
      </c>
      <c r="AL189" s="92" t="s">
        <v>74</v>
      </c>
      <c r="AM189" s="93">
        <f t="shared" si="12"/>
        <v>0</v>
      </c>
      <c r="AN189" s="364">
        <f>+K189+AC189-AH189</f>
        <v>40000000</v>
      </c>
      <c r="AO189" s="88" t="s">
        <v>66</v>
      </c>
      <c r="AP189" s="245">
        <f>+AN189</f>
        <v>40000000</v>
      </c>
      <c r="AQ189" s="88" t="s">
        <v>85</v>
      </c>
      <c r="AR189" s="87">
        <v>0</v>
      </c>
      <c r="AS189" s="96" t="s">
        <v>74</v>
      </c>
      <c r="AT189" s="365">
        <f t="shared" si="13"/>
        <v>0</v>
      </c>
      <c r="AU189" s="366">
        <v>40000000</v>
      </c>
      <c r="AV189" s="99">
        <f t="shared" si="14"/>
        <v>0</v>
      </c>
      <c r="AW189" s="96" t="s">
        <v>74</v>
      </c>
      <c r="AX189" s="88" t="s">
        <v>86</v>
      </c>
      <c r="AY189" s="165" t="s">
        <v>2532</v>
      </c>
      <c r="AZ189" s="85" t="s">
        <v>66</v>
      </c>
      <c r="BA189" s="85" t="s">
        <v>141</v>
      </c>
    </row>
    <row r="190" spans="2:53" s="148" customFormat="1" ht="14.25" customHeight="1" x14ac:dyDescent="0.25">
      <c r="B190" s="85">
        <v>2024</v>
      </c>
      <c r="C190" s="85">
        <v>891780111</v>
      </c>
      <c r="D190" s="86" t="s">
        <v>64</v>
      </c>
      <c r="E190" s="87" t="s">
        <v>2531</v>
      </c>
      <c r="F190" s="125" t="s">
        <v>2530</v>
      </c>
      <c r="G190" s="88">
        <v>0</v>
      </c>
      <c r="H190" s="88" t="s">
        <v>72</v>
      </c>
      <c r="I190" s="85" t="s">
        <v>154</v>
      </c>
      <c r="J190" s="87" t="s">
        <v>2529</v>
      </c>
      <c r="K190" s="245">
        <v>70000000</v>
      </c>
      <c r="L190" s="85" t="s">
        <v>67</v>
      </c>
      <c r="M190" s="368" t="s">
        <v>2528</v>
      </c>
      <c r="N190" s="218">
        <v>901757052</v>
      </c>
      <c r="O190" s="197">
        <v>218</v>
      </c>
      <c r="P190" s="363">
        <v>45322</v>
      </c>
      <c r="Q190" s="245">
        <v>190000000</v>
      </c>
      <c r="R190" s="363">
        <v>45406</v>
      </c>
      <c r="S190" s="245">
        <f>+K190</f>
        <v>70000000</v>
      </c>
      <c r="T190" s="88" t="s">
        <v>203</v>
      </c>
      <c r="U190" s="197">
        <v>1082884010</v>
      </c>
      <c r="V190" s="218" t="s">
        <v>2498</v>
      </c>
      <c r="W190" s="363">
        <v>45406</v>
      </c>
      <c r="X190" s="363">
        <v>45407</v>
      </c>
      <c r="Y190" s="199" t="s">
        <v>74</v>
      </c>
      <c r="Z190" s="363">
        <v>45650</v>
      </c>
      <c r="AA190" s="93">
        <f t="shared" si="10"/>
        <v>243</v>
      </c>
      <c r="AB190" s="87">
        <v>0</v>
      </c>
      <c r="AC190" s="87">
        <v>0</v>
      </c>
      <c r="AD190" s="87">
        <v>0</v>
      </c>
      <c r="AE190" s="95" t="s">
        <v>74</v>
      </c>
      <c r="AF190" s="93">
        <f t="shared" si="11"/>
        <v>0</v>
      </c>
      <c r="AG190" s="87">
        <v>0</v>
      </c>
      <c r="AH190" s="87">
        <v>0</v>
      </c>
      <c r="AI190" s="92" t="s">
        <v>74</v>
      </c>
      <c r="AJ190" s="87">
        <v>0</v>
      </c>
      <c r="AK190" s="92" t="s">
        <v>74</v>
      </c>
      <c r="AL190" s="92" t="s">
        <v>74</v>
      </c>
      <c r="AM190" s="93">
        <f t="shared" si="12"/>
        <v>0</v>
      </c>
      <c r="AN190" s="364">
        <f>+K190+AC190-AH190</f>
        <v>70000000</v>
      </c>
      <c r="AO190" s="88" t="s">
        <v>66</v>
      </c>
      <c r="AP190" s="245">
        <f>+AN190</f>
        <v>70000000</v>
      </c>
      <c r="AQ190" s="88" t="s">
        <v>85</v>
      </c>
      <c r="AR190" s="87">
        <v>0</v>
      </c>
      <c r="AS190" s="96" t="s">
        <v>74</v>
      </c>
      <c r="AT190" s="365">
        <f t="shared" si="13"/>
        <v>0</v>
      </c>
      <c r="AU190" s="366">
        <v>70000000</v>
      </c>
      <c r="AV190" s="99">
        <f t="shared" si="14"/>
        <v>0</v>
      </c>
      <c r="AW190" s="96" t="s">
        <v>74</v>
      </c>
      <c r="AX190" s="88" t="s">
        <v>86</v>
      </c>
      <c r="AY190" s="125" t="s">
        <v>2527</v>
      </c>
      <c r="AZ190" s="85" t="s">
        <v>66</v>
      </c>
      <c r="BA190" s="85" t="s">
        <v>141</v>
      </c>
    </row>
    <row r="191" spans="2:53" s="148" customFormat="1" ht="14.25" customHeight="1" x14ac:dyDescent="0.25">
      <c r="B191" s="85">
        <v>2024</v>
      </c>
      <c r="C191" s="85">
        <v>891780111</v>
      </c>
      <c r="D191" s="86" t="s">
        <v>64</v>
      </c>
      <c r="E191" s="87" t="s">
        <v>2526</v>
      </c>
      <c r="F191" s="93" t="s">
        <v>2525</v>
      </c>
      <c r="G191" s="88">
        <v>0</v>
      </c>
      <c r="H191" s="88" t="s">
        <v>72</v>
      </c>
      <c r="I191" s="85" t="s">
        <v>154</v>
      </c>
      <c r="J191" s="87" t="s">
        <v>2524</v>
      </c>
      <c r="K191" s="245">
        <v>12195648</v>
      </c>
      <c r="L191" s="85" t="s">
        <v>67</v>
      </c>
      <c r="M191" s="368" t="s">
        <v>2514</v>
      </c>
      <c r="N191" s="218">
        <v>36719980</v>
      </c>
      <c r="O191" s="197">
        <v>187</v>
      </c>
      <c r="P191" s="363">
        <v>45321</v>
      </c>
      <c r="Q191" s="245">
        <v>15600000</v>
      </c>
      <c r="R191" s="363">
        <v>45343</v>
      </c>
      <c r="S191" s="245">
        <v>12195648</v>
      </c>
      <c r="T191" s="88" t="s">
        <v>203</v>
      </c>
      <c r="U191" s="197">
        <v>85155551</v>
      </c>
      <c r="V191" s="218" t="s">
        <v>2403</v>
      </c>
      <c r="W191" s="363">
        <v>45343</v>
      </c>
      <c r="X191" s="363">
        <v>45344</v>
      </c>
      <c r="Y191" s="199" t="s">
        <v>74</v>
      </c>
      <c r="Z191" s="363">
        <v>45709</v>
      </c>
      <c r="AA191" s="93">
        <f t="shared" si="10"/>
        <v>365</v>
      </c>
      <c r="AB191" s="87">
        <v>0</v>
      </c>
      <c r="AC191" s="87">
        <v>0</v>
      </c>
      <c r="AD191" s="87">
        <v>0</v>
      </c>
      <c r="AE191" s="95" t="s">
        <v>74</v>
      </c>
      <c r="AF191" s="93">
        <f t="shared" si="11"/>
        <v>0</v>
      </c>
      <c r="AG191" s="87">
        <v>0</v>
      </c>
      <c r="AH191" s="87">
        <v>0</v>
      </c>
      <c r="AI191" s="92" t="s">
        <v>74</v>
      </c>
      <c r="AJ191" s="87">
        <v>0</v>
      </c>
      <c r="AK191" s="92" t="s">
        <v>74</v>
      </c>
      <c r="AL191" s="92" t="s">
        <v>74</v>
      </c>
      <c r="AM191" s="93">
        <f t="shared" si="12"/>
        <v>0</v>
      </c>
      <c r="AN191" s="364">
        <f>+K191+AC191-AH191</f>
        <v>12195648</v>
      </c>
      <c r="AO191" s="88" t="s">
        <v>66</v>
      </c>
      <c r="AP191" s="245">
        <v>12195648</v>
      </c>
      <c r="AQ191" s="88" t="s">
        <v>85</v>
      </c>
      <c r="AR191" s="87">
        <v>0</v>
      </c>
      <c r="AS191" s="96" t="s">
        <v>74</v>
      </c>
      <c r="AT191" s="365">
        <f t="shared" si="13"/>
        <v>1016304</v>
      </c>
      <c r="AU191" s="366">
        <v>11179344</v>
      </c>
      <c r="AV191" s="99">
        <f t="shared" si="14"/>
        <v>8.3333333333333329E-2</v>
      </c>
      <c r="AW191" s="96" t="s">
        <v>74</v>
      </c>
      <c r="AX191" s="88" t="s">
        <v>86</v>
      </c>
      <c r="AY191" s="93" t="s">
        <v>2523</v>
      </c>
      <c r="AZ191" s="85" t="s">
        <v>66</v>
      </c>
      <c r="BA191" s="85" t="s">
        <v>141</v>
      </c>
    </row>
    <row r="192" spans="2:53" s="148" customFormat="1" ht="14.25" customHeight="1" x14ac:dyDescent="0.25">
      <c r="B192" s="85">
        <v>2024</v>
      </c>
      <c r="C192" s="85">
        <v>891780111</v>
      </c>
      <c r="D192" s="86" t="s">
        <v>64</v>
      </c>
      <c r="E192" s="87" t="s">
        <v>2522</v>
      </c>
      <c r="F192" s="125" t="s">
        <v>2521</v>
      </c>
      <c r="G192" s="88">
        <v>0</v>
      </c>
      <c r="H192" s="88" t="s">
        <v>72</v>
      </c>
      <c r="I192" s="85" t="s">
        <v>154</v>
      </c>
      <c r="J192" s="87" t="s">
        <v>2520</v>
      </c>
      <c r="K192" s="245">
        <v>13113600</v>
      </c>
      <c r="L192" s="85" t="s">
        <v>67</v>
      </c>
      <c r="M192" s="368" t="s">
        <v>2514</v>
      </c>
      <c r="N192" s="218">
        <v>36719980</v>
      </c>
      <c r="O192" s="197">
        <v>296</v>
      </c>
      <c r="P192" s="363">
        <v>45329</v>
      </c>
      <c r="Q192" s="245">
        <v>16800000</v>
      </c>
      <c r="R192" s="363">
        <v>45349</v>
      </c>
      <c r="S192" s="245">
        <v>13113600</v>
      </c>
      <c r="T192" s="88" t="s">
        <v>203</v>
      </c>
      <c r="U192" s="197">
        <v>84452442</v>
      </c>
      <c r="V192" s="218" t="s">
        <v>2519</v>
      </c>
      <c r="W192" s="363">
        <v>45349</v>
      </c>
      <c r="X192" s="363">
        <v>45351</v>
      </c>
      <c r="Y192" s="199" t="s">
        <v>74</v>
      </c>
      <c r="Z192" s="363">
        <v>45716</v>
      </c>
      <c r="AA192" s="93">
        <f t="shared" si="10"/>
        <v>365</v>
      </c>
      <c r="AB192" s="87">
        <v>0</v>
      </c>
      <c r="AC192" s="87">
        <v>0</v>
      </c>
      <c r="AD192" s="87">
        <v>0</v>
      </c>
      <c r="AE192" s="95" t="s">
        <v>74</v>
      </c>
      <c r="AF192" s="93">
        <f t="shared" si="11"/>
        <v>0</v>
      </c>
      <c r="AG192" s="87">
        <v>0</v>
      </c>
      <c r="AH192" s="87">
        <v>0</v>
      </c>
      <c r="AI192" s="92" t="s">
        <v>74</v>
      </c>
      <c r="AJ192" s="87">
        <v>0</v>
      </c>
      <c r="AK192" s="92" t="s">
        <v>74</v>
      </c>
      <c r="AL192" s="92" t="s">
        <v>74</v>
      </c>
      <c r="AM192" s="93">
        <f t="shared" si="12"/>
        <v>0</v>
      </c>
      <c r="AN192" s="364">
        <f>+K192+AC192-AH192</f>
        <v>13113600</v>
      </c>
      <c r="AO192" s="88" t="s">
        <v>66</v>
      </c>
      <c r="AP192" s="245">
        <v>13113600</v>
      </c>
      <c r="AQ192" s="88" t="s">
        <v>85</v>
      </c>
      <c r="AR192" s="87">
        <v>0</v>
      </c>
      <c r="AS192" s="96" t="s">
        <v>74</v>
      </c>
      <c r="AT192" s="365">
        <f t="shared" si="13"/>
        <v>0</v>
      </c>
      <c r="AU192" s="366">
        <v>13113600</v>
      </c>
      <c r="AV192" s="99">
        <f t="shared" si="14"/>
        <v>0</v>
      </c>
      <c r="AW192" s="96" t="s">
        <v>74</v>
      </c>
      <c r="AX192" s="88" t="s">
        <v>86</v>
      </c>
      <c r="AY192" s="370" t="s">
        <v>2518</v>
      </c>
      <c r="AZ192" s="85" t="s">
        <v>66</v>
      </c>
      <c r="BA192" s="85" t="s">
        <v>141</v>
      </c>
    </row>
    <row r="193" spans="2:53" s="148" customFormat="1" ht="14.25" customHeight="1" x14ac:dyDescent="0.25">
      <c r="B193" s="85">
        <v>2024</v>
      </c>
      <c r="C193" s="85">
        <v>891780111</v>
      </c>
      <c r="D193" s="86" t="s">
        <v>64</v>
      </c>
      <c r="E193" s="87" t="s">
        <v>2517</v>
      </c>
      <c r="F193" s="93" t="s">
        <v>2516</v>
      </c>
      <c r="G193" s="88">
        <v>0</v>
      </c>
      <c r="H193" s="88" t="s">
        <v>72</v>
      </c>
      <c r="I193" s="85" t="s">
        <v>154</v>
      </c>
      <c r="J193" s="87" t="s">
        <v>2515</v>
      </c>
      <c r="K193" s="245">
        <v>13113600</v>
      </c>
      <c r="L193" s="85" t="s">
        <v>67</v>
      </c>
      <c r="M193" s="368" t="s">
        <v>2514</v>
      </c>
      <c r="N193" s="218">
        <v>36719980</v>
      </c>
      <c r="O193" s="376">
        <v>295</v>
      </c>
      <c r="P193" s="363">
        <v>45329</v>
      </c>
      <c r="Q193" s="245">
        <v>16800000</v>
      </c>
      <c r="R193" s="363">
        <v>45352</v>
      </c>
      <c r="S193" s="371">
        <v>13113600</v>
      </c>
      <c r="T193" s="88" t="s">
        <v>203</v>
      </c>
      <c r="U193" s="197">
        <v>1082903415</v>
      </c>
      <c r="V193" s="218" t="s">
        <v>2427</v>
      </c>
      <c r="W193" s="363">
        <v>45352</v>
      </c>
      <c r="X193" s="363">
        <v>45352</v>
      </c>
      <c r="Y193" s="199" t="s">
        <v>74</v>
      </c>
      <c r="Z193" s="363">
        <v>45713</v>
      </c>
      <c r="AA193" s="93">
        <f t="shared" si="10"/>
        <v>361</v>
      </c>
      <c r="AB193" s="87">
        <v>0</v>
      </c>
      <c r="AC193" s="87">
        <v>0</v>
      </c>
      <c r="AD193" s="87">
        <v>0</v>
      </c>
      <c r="AE193" s="95" t="s">
        <v>74</v>
      </c>
      <c r="AF193" s="93">
        <f t="shared" si="11"/>
        <v>0</v>
      </c>
      <c r="AG193" s="87">
        <v>0</v>
      </c>
      <c r="AH193" s="87">
        <v>0</v>
      </c>
      <c r="AI193" s="92" t="s">
        <v>74</v>
      </c>
      <c r="AJ193" s="87">
        <v>0</v>
      </c>
      <c r="AK193" s="92" t="s">
        <v>74</v>
      </c>
      <c r="AL193" s="92" t="s">
        <v>74</v>
      </c>
      <c r="AM193" s="93">
        <f t="shared" si="12"/>
        <v>0</v>
      </c>
      <c r="AN193" s="364">
        <f>+K193+AC193-AH193</f>
        <v>13113600</v>
      </c>
      <c r="AO193" s="88" t="s">
        <v>66</v>
      </c>
      <c r="AP193" s="245">
        <v>13113600</v>
      </c>
      <c r="AQ193" s="88" t="s">
        <v>85</v>
      </c>
      <c r="AR193" s="87">
        <v>0</v>
      </c>
      <c r="AS193" s="96" t="s">
        <v>74</v>
      </c>
      <c r="AT193" s="365">
        <f t="shared" si="13"/>
        <v>0</v>
      </c>
      <c r="AU193" s="366">
        <v>13113600</v>
      </c>
      <c r="AV193" s="99">
        <f t="shared" si="14"/>
        <v>0</v>
      </c>
      <c r="AW193" s="96" t="s">
        <v>74</v>
      </c>
      <c r="AX193" s="88" t="s">
        <v>86</v>
      </c>
      <c r="AY193" s="93" t="s">
        <v>2513</v>
      </c>
      <c r="AZ193" s="85" t="s">
        <v>66</v>
      </c>
      <c r="BA193" s="85" t="s">
        <v>141</v>
      </c>
    </row>
    <row r="194" spans="2:53" s="148" customFormat="1" ht="14.25" customHeight="1" x14ac:dyDescent="0.25">
      <c r="B194" s="85">
        <v>2024</v>
      </c>
      <c r="C194" s="85">
        <v>891780111</v>
      </c>
      <c r="D194" s="86" t="s">
        <v>64</v>
      </c>
      <c r="E194" s="87" t="s">
        <v>2512</v>
      </c>
      <c r="F194" s="93" t="s">
        <v>2511</v>
      </c>
      <c r="G194" s="88">
        <v>0</v>
      </c>
      <c r="H194" s="88" t="s">
        <v>72</v>
      </c>
      <c r="I194" s="85" t="s">
        <v>154</v>
      </c>
      <c r="J194" s="87" t="s">
        <v>2510</v>
      </c>
      <c r="K194" s="245">
        <v>98067002</v>
      </c>
      <c r="L194" s="85" t="s">
        <v>67</v>
      </c>
      <c r="M194" s="218" t="s">
        <v>2509</v>
      </c>
      <c r="N194" s="367">
        <v>890916911</v>
      </c>
      <c r="O194" s="197">
        <v>606</v>
      </c>
      <c r="P194" s="363">
        <v>45357</v>
      </c>
      <c r="Q194" s="245">
        <v>98067002</v>
      </c>
      <c r="R194" s="363">
        <v>45359</v>
      </c>
      <c r="S194" s="371">
        <v>98067002</v>
      </c>
      <c r="T194" s="88" t="s">
        <v>203</v>
      </c>
      <c r="U194" s="197">
        <v>85081920</v>
      </c>
      <c r="V194" s="218" t="s">
        <v>2508</v>
      </c>
      <c r="W194" s="363">
        <v>45359</v>
      </c>
      <c r="X194" s="363">
        <v>45359</v>
      </c>
      <c r="Y194" s="199" t="s">
        <v>74</v>
      </c>
      <c r="Z194" s="363">
        <v>45389</v>
      </c>
      <c r="AA194" s="93">
        <f t="shared" si="10"/>
        <v>30</v>
      </c>
      <c r="AB194" s="87">
        <v>0</v>
      </c>
      <c r="AC194" s="87">
        <v>0</v>
      </c>
      <c r="AD194" s="87">
        <v>0</v>
      </c>
      <c r="AE194" s="95" t="s">
        <v>74</v>
      </c>
      <c r="AF194" s="93">
        <f t="shared" si="11"/>
        <v>0</v>
      </c>
      <c r="AG194" s="87">
        <v>0</v>
      </c>
      <c r="AH194" s="87">
        <v>0</v>
      </c>
      <c r="AI194" s="92" t="s">
        <v>74</v>
      </c>
      <c r="AJ194" s="87">
        <v>0</v>
      </c>
      <c r="AK194" s="92" t="s">
        <v>74</v>
      </c>
      <c r="AL194" s="92" t="s">
        <v>74</v>
      </c>
      <c r="AM194" s="93">
        <f t="shared" si="12"/>
        <v>0</v>
      </c>
      <c r="AN194" s="364">
        <f>+K194+AC194-AH194</f>
        <v>98067002</v>
      </c>
      <c r="AO194" s="88" t="s">
        <v>66</v>
      </c>
      <c r="AP194" s="245">
        <v>98067002</v>
      </c>
      <c r="AQ194" s="88" t="s">
        <v>85</v>
      </c>
      <c r="AR194" s="87">
        <v>0</v>
      </c>
      <c r="AS194" s="96" t="s">
        <v>74</v>
      </c>
      <c r="AT194" s="365">
        <f t="shared" si="13"/>
        <v>0</v>
      </c>
      <c r="AU194" s="366">
        <v>98067002</v>
      </c>
      <c r="AV194" s="99">
        <f t="shared" si="14"/>
        <v>0</v>
      </c>
      <c r="AW194" s="96" t="s">
        <v>74</v>
      </c>
      <c r="AX194" s="88" t="s">
        <v>86</v>
      </c>
      <c r="AY194" s="93" t="s">
        <v>2507</v>
      </c>
      <c r="AZ194" s="85" t="s">
        <v>66</v>
      </c>
      <c r="BA194" s="85" t="s">
        <v>141</v>
      </c>
    </row>
    <row r="195" spans="2:53" s="148" customFormat="1" ht="14.25" customHeight="1" x14ac:dyDescent="0.25">
      <c r="B195" s="85">
        <v>2024</v>
      </c>
      <c r="C195" s="85">
        <v>891780111</v>
      </c>
      <c r="D195" s="86" t="s">
        <v>64</v>
      </c>
      <c r="E195" s="87" t="s">
        <v>2506</v>
      </c>
      <c r="F195" s="93" t="s">
        <v>2505</v>
      </c>
      <c r="G195" s="88">
        <v>0</v>
      </c>
      <c r="H195" s="88" t="s">
        <v>72</v>
      </c>
      <c r="I195" s="85" t="s">
        <v>154</v>
      </c>
      <c r="J195" s="87" t="s">
        <v>2504</v>
      </c>
      <c r="K195" s="245">
        <v>7844480</v>
      </c>
      <c r="L195" s="85" t="s">
        <v>67</v>
      </c>
      <c r="M195" s="368" t="s">
        <v>2503</v>
      </c>
      <c r="N195" s="218">
        <v>830037946</v>
      </c>
      <c r="O195" s="197">
        <v>618</v>
      </c>
      <c r="P195" s="363">
        <v>45358</v>
      </c>
      <c r="Q195" s="245">
        <v>7844480</v>
      </c>
      <c r="R195" s="363">
        <v>45359</v>
      </c>
      <c r="S195" s="371">
        <v>7844480</v>
      </c>
      <c r="T195" s="88" t="s">
        <v>203</v>
      </c>
      <c r="U195" s="197">
        <v>1082884010</v>
      </c>
      <c r="V195" s="218" t="s">
        <v>2498</v>
      </c>
      <c r="W195" s="363">
        <v>45359</v>
      </c>
      <c r="X195" s="363">
        <v>45359</v>
      </c>
      <c r="Y195" s="199" t="s">
        <v>74</v>
      </c>
      <c r="Z195" s="363">
        <v>45359</v>
      </c>
      <c r="AA195" s="93">
        <f t="shared" si="10"/>
        <v>0</v>
      </c>
      <c r="AB195" s="87">
        <v>0</v>
      </c>
      <c r="AC195" s="87">
        <v>0</v>
      </c>
      <c r="AD195" s="87">
        <v>0</v>
      </c>
      <c r="AE195" s="95" t="s">
        <v>74</v>
      </c>
      <c r="AF195" s="93">
        <f t="shared" si="11"/>
        <v>0</v>
      </c>
      <c r="AG195" s="87">
        <v>0</v>
      </c>
      <c r="AH195" s="87">
        <v>0</v>
      </c>
      <c r="AI195" s="92" t="s">
        <v>74</v>
      </c>
      <c r="AJ195" s="87">
        <v>0</v>
      </c>
      <c r="AK195" s="92" t="s">
        <v>74</v>
      </c>
      <c r="AL195" s="92" t="s">
        <v>74</v>
      </c>
      <c r="AM195" s="93">
        <f t="shared" si="12"/>
        <v>0</v>
      </c>
      <c r="AN195" s="364">
        <f>+K195+AC195-AH195</f>
        <v>7844480</v>
      </c>
      <c r="AO195" s="88" t="s">
        <v>66</v>
      </c>
      <c r="AP195" s="245">
        <v>7844480</v>
      </c>
      <c r="AQ195" s="88" t="s">
        <v>85</v>
      </c>
      <c r="AR195" s="87">
        <v>0</v>
      </c>
      <c r="AS195" s="96" t="s">
        <v>74</v>
      </c>
      <c r="AT195" s="365">
        <f t="shared" si="13"/>
        <v>7844480</v>
      </c>
      <c r="AU195" s="366">
        <v>0</v>
      </c>
      <c r="AV195" s="99">
        <f t="shared" si="14"/>
        <v>1</v>
      </c>
      <c r="AW195" s="96" t="s">
        <v>74</v>
      </c>
      <c r="AX195" s="88" t="s">
        <v>156</v>
      </c>
      <c r="AY195" s="93" t="s">
        <v>2502</v>
      </c>
      <c r="AZ195" s="85" t="s">
        <v>66</v>
      </c>
      <c r="BA195" s="85" t="s">
        <v>141</v>
      </c>
    </row>
    <row r="196" spans="2:53" s="148" customFormat="1" ht="14.25" customHeight="1" x14ac:dyDescent="0.25">
      <c r="B196" s="85">
        <v>2024</v>
      </c>
      <c r="C196" s="85">
        <v>891780111</v>
      </c>
      <c r="D196" s="86" t="s">
        <v>64</v>
      </c>
      <c r="E196" s="87" t="s">
        <v>2501</v>
      </c>
      <c r="F196" s="93" t="s">
        <v>2500</v>
      </c>
      <c r="G196" s="88">
        <v>0</v>
      </c>
      <c r="H196" s="88" t="s">
        <v>72</v>
      </c>
      <c r="I196" s="85" t="s">
        <v>154</v>
      </c>
      <c r="J196" s="87" t="s">
        <v>2499</v>
      </c>
      <c r="K196" s="245">
        <v>3745529</v>
      </c>
      <c r="L196" s="85" t="s">
        <v>67</v>
      </c>
      <c r="M196" s="368" t="s">
        <v>2404</v>
      </c>
      <c r="N196" s="218">
        <v>900763287</v>
      </c>
      <c r="O196" s="197">
        <v>700</v>
      </c>
      <c r="P196" s="377">
        <v>45366</v>
      </c>
      <c r="Q196" s="245">
        <v>3745529</v>
      </c>
      <c r="R196" s="363">
        <v>45366</v>
      </c>
      <c r="S196" s="371">
        <v>3745529</v>
      </c>
      <c r="T196" s="88" t="s">
        <v>203</v>
      </c>
      <c r="U196" s="197">
        <v>1082884010</v>
      </c>
      <c r="V196" s="218" t="s">
        <v>2498</v>
      </c>
      <c r="W196" s="363">
        <v>45366</v>
      </c>
      <c r="X196" s="363">
        <v>45366</v>
      </c>
      <c r="Y196" s="199" t="s">
        <v>74</v>
      </c>
      <c r="Z196" s="363">
        <v>45367</v>
      </c>
      <c r="AA196" s="93">
        <f t="shared" si="10"/>
        <v>1</v>
      </c>
      <c r="AB196" s="87">
        <v>0</v>
      </c>
      <c r="AC196" s="87">
        <v>0</v>
      </c>
      <c r="AD196" s="87">
        <v>0</v>
      </c>
      <c r="AE196" s="95" t="s">
        <v>74</v>
      </c>
      <c r="AF196" s="93">
        <f t="shared" si="11"/>
        <v>0</v>
      </c>
      <c r="AG196" s="87">
        <v>0</v>
      </c>
      <c r="AH196" s="87">
        <v>0</v>
      </c>
      <c r="AI196" s="92" t="s">
        <v>74</v>
      </c>
      <c r="AJ196" s="87">
        <v>0</v>
      </c>
      <c r="AK196" s="92" t="s">
        <v>74</v>
      </c>
      <c r="AL196" s="92" t="s">
        <v>74</v>
      </c>
      <c r="AM196" s="93">
        <f t="shared" si="12"/>
        <v>0</v>
      </c>
      <c r="AN196" s="364">
        <f>+K196+AC196-AH196</f>
        <v>3745529</v>
      </c>
      <c r="AO196" s="88" t="s">
        <v>66</v>
      </c>
      <c r="AP196" s="245">
        <v>3745529</v>
      </c>
      <c r="AQ196" s="88" t="s">
        <v>85</v>
      </c>
      <c r="AR196" s="87">
        <v>0</v>
      </c>
      <c r="AS196" s="96" t="s">
        <v>74</v>
      </c>
      <c r="AT196" s="365">
        <f t="shared" si="13"/>
        <v>0</v>
      </c>
      <c r="AU196" s="366">
        <v>3745529</v>
      </c>
      <c r="AV196" s="99">
        <f t="shared" si="14"/>
        <v>0</v>
      </c>
      <c r="AW196" s="96" t="s">
        <v>74</v>
      </c>
      <c r="AX196" s="88" t="s">
        <v>86</v>
      </c>
      <c r="AY196" s="93" t="s">
        <v>2497</v>
      </c>
      <c r="AZ196" s="85" t="s">
        <v>66</v>
      </c>
      <c r="BA196" s="85" t="s">
        <v>141</v>
      </c>
    </row>
    <row r="197" spans="2:53" s="148" customFormat="1" ht="14.25" customHeight="1" x14ac:dyDescent="0.25">
      <c r="B197" s="85">
        <v>2024</v>
      </c>
      <c r="C197" s="85">
        <v>891780111</v>
      </c>
      <c r="D197" s="86" t="s">
        <v>64</v>
      </c>
      <c r="E197" s="87" t="s">
        <v>2496</v>
      </c>
      <c r="F197" s="93" t="s">
        <v>2495</v>
      </c>
      <c r="G197" s="88">
        <v>0</v>
      </c>
      <c r="H197" s="88" t="s">
        <v>72</v>
      </c>
      <c r="I197" s="85" t="s">
        <v>154</v>
      </c>
      <c r="J197" s="87" t="s">
        <v>2494</v>
      </c>
      <c r="K197" s="245">
        <v>4496534</v>
      </c>
      <c r="L197" s="85" t="s">
        <v>67</v>
      </c>
      <c r="M197" s="368" t="s">
        <v>2493</v>
      </c>
      <c r="N197" s="218">
        <v>800154351</v>
      </c>
      <c r="O197" s="197">
        <v>498</v>
      </c>
      <c r="P197" s="377">
        <v>45349</v>
      </c>
      <c r="Q197" s="245">
        <f>426348465+28800000</f>
        <v>455148465</v>
      </c>
      <c r="R197" s="363">
        <v>45372</v>
      </c>
      <c r="S197" s="371">
        <v>4496534</v>
      </c>
      <c r="T197" s="88" t="s">
        <v>203</v>
      </c>
      <c r="U197" s="197">
        <v>51909946</v>
      </c>
      <c r="V197" s="218" t="s">
        <v>2409</v>
      </c>
      <c r="W197" s="363">
        <v>45372</v>
      </c>
      <c r="X197" s="363">
        <v>45372</v>
      </c>
      <c r="Y197" s="199" t="s">
        <v>74</v>
      </c>
      <c r="Z197" s="363">
        <v>45493</v>
      </c>
      <c r="AA197" s="93">
        <f t="shared" si="10"/>
        <v>121</v>
      </c>
      <c r="AB197" s="87">
        <v>0</v>
      </c>
      <c r="AC197" s="87">
        <v>0</v>
      </c>
      <c r="AD197" s="87">
        <v>0</v>
      </c>
      <c r="AE197" s="95" t="s">
        <v>74</v>
      </c>
      <c r="AF197" s="93">
        <f t="shared" si="11"/>
        <v>0</v>
      </c>
      <c r="AG197" s="87">
        <v>0</v>
      </c>
      <c r="AH197" s="87">
        <v>0</v>
      </c>
      <c r="AI197" s="92" t="s">
        <v>74</v>
      </c>
      <c r="AJ197" s="87">
        <v>0</v>
      </c>
      <c r="AK197" s="92" t="s">
        <v>74</v>
      </c>
      <c r="AL197" s="92" t="s">
        <v>74</v>
      </c>
      <c r="AM197" s="93">
        <f t="shared" si="12"/>
        <v>0</v>
      </c>
      <c r="AN197" s="364">
        <f>+K197+AC197-AH197</f>
        <v>4496534</v>
      </c>
      <c r="AO197" s="88" t="s">
        <v>85</v>
      </c>
      <c r="AP197" s="245">
        <v>0</v>
      </c>
      <c r="AQ197" s="88" t="s">
        <v>85</v>
      </c>
      <c r="AR197" s="87">
        <v>0</v>
      </c>
      <c r="AS197" s="96" t="s">
        <v>74</v>
      </c>
      <c r="AT197" s="365">
        <f t="shared" si="13"/>
        <v>0</v>
      </c>
      <c r="AU197" s="366">
        <v>4496534</v>
      </c>
      <c r="AV197" s="99">
        <f t="shared" si="14"/>
        <v>0</v>
      </c>
      <c r="AW197" s="96" t="s">
        <v>74</v>
      </c>
      <c r="AX197" s="88" t="s">
        <v>86</v>
      </c>
      <c r="AY197" s="93" t="s">
        <v>2492</v>
      </c>
      <c r="AZ197" s="85" t="s">
        <v>66</v>
      </c>
      <c r="BA197" s="85" t="s">
        <v>141</v>
      </c>
    </row>
    <row r="198" spans="2:53" s="148" customFormat="1" ht="14.25" customHeight="1" x14ac:dyDescent="0.25">
      <c r="B198" s="85">
        <v>2024</v>
      </c>
      <c r="C198" s="85">
        <v>891780111</v>
      </c>
      <c r="D198" s="86" t="s">
        <v>64</v>
      </c>
      <c r="E198" s="87" t="s">
        <v>2491</v>
      </c>
      <c r="F198" s="125" t="s">
        <v>2490</v>
      </c>
      <c r="G198" s="88">
        <v>0</v>
      </c>
      <c r="H198" s="88" t="s">
        <v>72</v>
      </c>
      <c r="I198" s="85" t="s">
        <v>154</v>
      </c>
      <c r="J198" s="87" t="s">
        <v>2489</v>
      </c>
      <c r="K198" s="245">
        <v>875424</v>
      </c>
      <c r="L198" s="85" t="s">
        <v>67</v>
      </c>
      <c r="M198" s="368" t="s">
        <v>2488</v>
      </c>
      <c r="N198" s="218">
        <v>830508200</v>
      </c>
      <c r="O198" s="197">
        <v>796</v>
      </c>
      <c r="P198" s="363">
        <v>45373</v>
      </c>
      <c r="Q198" s="245">
        <v>56711533.5</v>
      </c>
      <c r="R198" s="363">
        <v>45385</v>
      </c>
      <c r="S198" s="371">
        <f>+K198</f>
        <v>875424</v>
      </c>
      <c r="T198" s="88" t="s">
        <v>203</v>
      </c>
      <c r="U198" s="197">
        <v>45498601</v>
      </c>
      <c r="V198" s="218" t="s">
        <v>2432</v>
      </c>
      <c r="W198" s="363">
        <v>45385</v>
      </c>
      <c r="X198" s="363">
        <v>45385</v>
      </c>
      <c r="Y198" s="199" t="s">
        <v>74</v>
      </c>
      <c r="Z198" s="363">
        <v>45414</v>
      </c>
      <c r="AA198" s="93">
        <f t="shared" si="10"/>
        <v>29</v>
      </c>
      <c r="AB198" s="87">
        <v>0</v>
      </c>
      <c r="AC198" s="87">
        <v>0</v>
      </c>
      <c r="AD198" s="87">
        <v>0</v>
      </c>
      <c r="AE198" s="95" t="s">
        <v>74</v>
      </c>
      <c r="AF198" s="93">
        <f t="shared" si="11"/>
        <v>0</v>
      </c>
      <c r="AG198" s="87">
        <v>0</v>
      </c>
      <c r="AH198" s="87">
        <v>0</v>
      </c>
      <c r="AI198" s="92" t="s">
        <v>74</v>
      </c>
      <c r="AJ198" s="87">
        <v>0</v>
      </c>
      <c r="AK198" s="92" t="s">
        <v>74</v>
      </c>
      <c r="AL198" s="92" t="s">
        <v>74</v>
      </c>
      <c r="AM198" s="93">
        <f t="shared" si="12"/>
        <v>0</v>
      </c>
      <c r="AN198" s="364">
        <f>+K198+AC198-AH198</f>
        <v>875424</v>
      </c>
      <c r="AO198" s="88" t="s">
        <v>66</v>
      </c>
      <c r="AP198" s="245">
        <f>+AN198</f>
        <v>875424</v>
      </c>
      <c r="AQ198" s="88" t="s">
        <v>85</v>
      </c>
      <c r="AR198" s="87">
        <v>0</v>
      </c>
      <c r="AS198" s="96" t="s">
        <v>74</v>
      </c>
      <c r="AT198" s="365">
        <f t="shared" si="13"/>
        <v>0</v>
      </c>
      <c r="AU198" s="366">
        <v>875424</v>
      </c>
      <c r="AV198" s="99">
        <f t="shared" si="14"/>
        <v>0</v>
      </c>
      <c r="AW198" s="96" t="s">
        <v>74</v>
      </c>
      <c r="AX198" s="88" t="s">
        <v>86</v>
      </c>
      <c r="AY198" s="165" t="s">
        <v>2487</v>
      </c>
      <c r="AZ198" s="85" t="s">
        <v>66</v>
      </c>
      <c r="BA198" s="85" t="s">
        <v>141</v>
      </c>
    </row>
    <row r="199" spans="2:53" s="148" customFormat="1" ht="14.25" customHeight="1" x14ac:dyDescent="0.25">
      <c r="B199" s="85">
        <v>2024</v>
      </c>
      <c r="C199" s="85">
        <v>891780111</v>
      </c>
      <c r="D199" s="86" t="s">
        <v>64</v>
      </c>
      <c r="E199" s="87" t="s">
        <v>2486</v>
      </c>
      <c r="F199" s="125" t="s">
        <v>2485</v>
      </c>
      <c r="G199" s="88">
        <v>0</v>
      </c>
      <c r="H199" s="88" t="s">
        <v>72</v>
      </c>
      <c r="I199" s="85" t="s">
        <v>154</v>
      </c>
      <c r="J199" s="87" t="s">
        <v>2484</v>
      </c>
      <c r="K199" s="245">
        <v>2357320</v>
      </c>
      <c r="L199" s="85" t="s">
        <v>67</v>
      </c>
      <c r="M199" s="368" t="s">
        <v>1655</v>
      </c>
      <c r="N199" s="218">
        <v>860035467</v>
      </c>
      <c r="O199" s="197">
        <v>790</v>
      </c>
      <c r="P199" s="363">
        <v>45373</v>
      </c>
      <c r="Q199" s="245">
        <v>3557320</v>
      </c>
      <c r="R199" s="363">
        <v>45385</v>
      </c>
      <c r="S199" s="371">
        <f>+K199</f>
        <v>2357320</v>
      </c>
      <c r="T199" s="88" t="s">
        <v>203</v>
      </c>
      <c r="U199" s="197">
        <v>1082851808</v>
      </c>
      <c r="V199" s="218" t="s">
        <v>2483</v>
      </c>
      <c r="W199" s="363">
        <v>45385</v>
      </c>
      <c r="X199" s="363">
        <v>45385</v>
      </c>
      <c r="Y199" s="199" t="s">
        <v>74</v>
      </c>
      <c r="Z199" s="363">
        <v>45475</v>
      </c>
      <c r="AA199" s="93">
        <f t="shared" si="10"/>
        <v>90</v>
      </c>
      <c r="AB199" s="87">
        <v>0</v>
      </c>
      <c r="AC199" s="87">
        <v>0</v>
      </c>
      <c r="AD199" s="87">
        <v>0</v>
      </c>
      <c r="AE199" s="95" t="s">
        <v>74</v>
      </c>
      <c r="AF199" s="93">
        <f t="shared" si="11"/>
        <v>0</v>
      </c>
      <c r="AG199" s="87">
        <v>0</v>
      </c>
      <c r="AH199" s="87">
        <v>0</v>
      </c>
      <c r="AI199" s="92" t="s">
        <v>74</v>
      </c>
      <c r="AJ199" s="87">
        <v>0</v>
      </c>
      <c r="AK199" s="92" t="s">
        <v>74</v>
      </c>
      <c r="AL199" s="92" t="s">
        <v>74</v>
      </c>
      <c r="AM199" s="93">
        <f t="shared" si="12"/>
        <v>0</v>
      </c>
      <c r="AN199" s="364">
        <f>+K199+AC199-AH199</f>
        <v>2357320</v>
      </c>
      <c r="AO199" s="88" t="s">
        <v>66</v>
      </c>
      <c r="AP199" s="245">
        <f>+AN199</f>
        <v>2357320</v>
      </c>
      <c r="AQ199" s="88" t="s">
        <v>85</v>
      </c>
      <c r="AR199" s="87">
        <v>0</v>
      </c>
      <c r="AS199" s="96" t="s">
        <v>74</v>
      </c>
      <c r="AT199" s="365">
        <f t="shared" si="13"/>
        <v>0</v>
      </c>
      <c r="AU199" s="366">
        <v>2357320</v>
      </c>
      <c r="AV199" s="99">
        <f t="shared" si="14"/>
        <v>0</v>
      </c>
      <c r="AW199" s="96" t="s">
        <v>74</v>
      </c>
      <c r="AX199" s="88" t="s">
        <v>86</v>
      </c>
      <c r="AY199" s="165" t="s">
        <v>2482</v>
      </c>
      <c r="AZ199" s="85" t="s">
        <v>66</v>
      </c>
      <c r="BA199" s="85" t="s">
        <v>141</v>
      </c>
    </row>
    <row r="200" spans="2:53" s="148" customFormat="1" ht="14.25" customHeight="1" x14ac:dyDescent="0.25">
      <c r="B200" s="85">
        <v>2024</v>
      </c>
      <c r="C200" s="85">
        <v>891780111</v>
      </c>
      <c r="D200" s="86" t="s">
        <v>64</v>
      </c>
      <c r="E200" s="87" t="s">
        <v>2481</v>
      </c>
      <c r="F200" s="125" t="s">
        <v>2480</v>
      </c>
      <c r="G200" s="88">
        <v>0</v>
      </c>
      <c r="H200" s="88" t="s">
        <v>72</v>
      </c>
      <c r="I200" s="85" t="s">
        <v>154</v>
      </c>
      <c r="J200" s="87" t="s">
        <v>2479</v>
      </c>
      <c r="K200" s="245">
        <v>38551240</v>
      </c>
      <c r="L200" s="85" t="s">
        <v>67</v>
      </c>
      <c r="M200" s="368" t="s">
        <v>2478</v>
      </c>
      <c r="N200" s="218">
        <v>901805373</v>
      </c>
      <c r="O200" s="197">
        <v>505</v>
      </c>
      <c r="P200" s="363">
        <v>45350</v>
      </c>
      <c r="Q200" s="245">
        <v>170975000</v>
      </c>
      <c r="R200" s="363">
        <v>45385</v>
      </c>
      <c r="S200" s="371">
        <f>+K200</f>
        <v>38551240</v>
      </c>
      <c r="T200" s="88" t="s">
        <v>203</v>
      </c>
      <c r="U200" s="197">
        <v>19516224</v>
      </c>
      <c r="V200" s="218" t="s">
        <v>2477</v>
      </c>
      <c r="W200" s="363">
        <v>45385</v>
      </c>
      <c r="X200" s="363">
        <v>45385</v>
      </c>
      <c r="Y200" s="199" t="s">
        <v>74</v>
      </c>
      <c r="Z200" s="363">
        <v>45414</v>
      </c>
      <c r="AA200" s="93">
        <f t="shared" ref="AA200:AA214" si="15">+IF(Y200="1800-01-01",Z200-X200,Z200-Y200)</f>
        <v>29</v>
      </c>
      <c r="AB200" s="87">
        <v>0</v>
      </c>
      <c r="AC200" s="87">
        <v>0</v>
      </c>
      <c r="AD200" s="87">
        <v>0</v>
      </c>
      <c r="AE200" s="95" t="s">
        <v>74</v>
      </c>
      <c r="AF200" s="93">
        <f t="shared" ref="AF200:AF214" si="16">+IF(AE200="1800-01-01",0,AE200-Z200)</f>
        <v>0</v>
      </c>
      <c r="AG200" s="87">
        <v>0</v>
      </c>
      <c r="AH200" s="87">
        <v>0</v>
      </c>
      <c r="AI200" s="92" t="s">
        <v>74</v>
      </c>
      <c r="AJ200" s="87">
        <v>0</v>
      </c>
      <c r="AK200" s="92" t="s">
        <v>74</v>
      </c>
      <c r="AL200" s="92" t="s">
        <v>74</v>
      </c>
      <c r="AM200" s="93">
        <f t="shared" ref="AM200:AM214" si="17">+IF(AK200="1800-01-01",0,AL200-AK200)</f>
        <v>0</v>
      </c>
      <c r="AN200" s="364">
        <f>+K200+AC200-AH200</f>
        <v>38551240</v>
      </c>
      <c r="AO200" s="88" t="s">
        <v>85</v>
      </c>
      <c r="AP200" s="245">
        <v>0</v>
      </c>
      <c r="AQ200" s="88" t="s">
        <v>85</v>
      </c>
      <c r="AR200" s="87">
        <v>0</v>
      </c>
      <c r="AS200" s="96" t="s">
        <v>74</v>
      </c>
      <c r="AT200" s="365">
        <f t="shared" ref="AT200:AT214" si="18">+AN200-AU200</f>
        <v>38551240</v>
      </c>
      <c r="AU200" s="366">
        <v>0</v>
      </c>
      <c r="AV200" s="99">
        <f t="shared" ref="AV200:AV214" si="19">+IFERROR(AT200/AN200,"_")</f>
        <v>1</v>
      </c>
      <c r="AW200" s="96" t="s">
        <v>74</v>
      </c>
      <c r="AX200" s="88" t="s">
        <v>156</v>
      </c>
      <c r="AY200" s="165" t="s">
        <v>2476</v>
      </c>
      <c r="AZ200" s="85" t="s">
        <v>66</v>
      </c>
      <c r="BA200" s="85" t="s">
        <v>141</v>
      </c>
    </row>
    <row r="201" spans="2:53" s="148" customFormat="1" ht="14.25" customHeight="1" x14ac:dyDescent="0.25">
      <c r="B201" s="85">
        <v>2024</v>
      </c>
      <c r="C201" s="85">
        <v>891780111</v>
      </c>
      <c r="D201" s="86" t="s">
        <v>64</v>
      </c>
      <c r="E201" s="87" t="s">
        <v>2475</v>
      </c>
      <c r="F201" s="125" t="s">
        <v>2474</v>
      </c>
      <c r="G201" s="88">
        <v>0</v>
      </c>
      <c r="H201" s="88" t="s">
        <v>72</v>
      </c>
      <c r="I201" s="85" t="s">
        <v>154</v>
      </c>
      <c r="J201" s="87" t="s">
        <v>2473</v>
      </c>
      <c r="K201" s="245">
        <v>15755600</v>
      </c>
      <c r="L201" s="85" t="s">
        <v>67</v>
      </c>
      <c r="M201" s="368" t="s">
        <v>2472</v>
      </c>
      <c r="N201" s="218">
        <v>800053310</v>
      </c>
      <c r="O201" s="197">
        <v>669</v>
      </c>
      <c r="P201" s="363">
        <v>45364</v>
      </c>
      <c r="Q201" s="245">
        <v>531000000</v>
      </c>
      <c r="R201" s="363">
        <v>45386</v>
      </c>
      <c r="S201" s="371">
        <f>+K201</f>
        <v>15755600</v>
      </c>
      <c r="T201" s="88" t="s">
        <v>203</v>
      </c>
      <c r="U201" s="197">
        <v>26670405</v>
      </c>
      <c r="V201" s="218" t="s">
        <v>2471</v>
      </c>
      <c r="W201" s="363">
        <v>45386</v>
      </c>
      <c r="X201" s="363">
        <v>45386</v>
      </c>
      <c r="Y201" s="199" t="s">
        <v>74</v>
      </c>
      <c r="Z201" s="363">
        <v>45476</v>
      </c>
      <c r="AA201" s="93">
        <f t="shared" si="15"/>
        <v>90</v>
      </c>
      <c r="AB201" s="87">
        <v>0</v>
      </c>
      <c r="AC201" s="87">
        <v>0</v>
      </c>
      <c r="AD201" s="87">
        <v>0</v>
      </c>
      <c r="AE201" s="95" t="s">
        <v>74</v>
      </c>
      <c r="AF201" s="93">
        <f t="shared" si="16"/>
        <v>0</v>
      </c>
      <c r="AG201" s="87">
        <v>0</v>
      </c>
      <c r="AH201" s="87">
        <v>0</v>
      </c>
      <c r="AI201" s="92" t="s">
        <v>74</v>
      </c>
      <c r="AJ201" s="87">
        <v>0</v>
      </c>
      <c r="AK201" s="92" t="s">
        <v>74</v>
      </c>
      <c r="AL201" s="92" t="s">
        <v>74</v>
      </c>
      <c r="AM201" s="93">
        <f t="shared" si="17"/>
        <v>0</v>
      </c>
      <c r="AN201" s="364">
        <f>+K201+AC201-AH201</f>
        <v>15755600</v>
      </c>
      <c r="AO201" s="88" t="s">
        <v>85</v>
      </c>
      <c r="AP201" s="245">
        <v>0</v>
      </c>
      <c r="AQ201" s="88" t="s">
        <v>85</v>
      </c>
      <c r="AR201" s="87">
        <v>0</v>
      </c>
      <c r="AS201" s="96" t="s">
        <v>74</v>
      </c>
      <c r="AT201" s="365">
        <f t="shared" si="18"/>
        <v>0</v>
      </c>
      <c r="AU201" s="366">
        <v>15755600</v>
      </c>
      <c r="AV201" s="99">
        <f t="shared" si="19"/>
        <v>0</v>
      </c>
      <c r="AW201" s="96" t="s">
        <v>74</v>
      </c>
      <c r="AX201" s="88" t="s">
        <v>86</v>
      </c>
      <c r="AY201" s="165" t="s">
        <v>2470</v>
      </c>
      <c r="AZ201" s="85" t="s">
        <v>66</v>
      </c>
      <c r="BA201" s="85" t="s">
        <v>141</v>
      </c>
    </row>
    <row r="202" spans="2:53" s="148" customFormat="1" ht="14.25" customHeight="1" x14ac:dyDescent="0.25">
      <c r="B202" s="85">
        <v>2024</v>
      </c>
      <c r="C202" s="85">
        <v>891780111</v>
      </c>
      <c r="D202" s="86" t="s">
        <v>64</v>
      </c>
      <c r="E202" s="87" t="s">
        <v>2469</v>
      </c>
      <c r="F202" s="125" t="s">
        <v>2468</v>
      </c>
      <c r="G202" s="88">
        <v>0</v>
      </c>
      <c r="H202" s="88" t="s">
        <v>72</v>
      </c>
      <c r="I202" s="85" t="s">
        <v>154</v>
      </c>
      <c r="J202" s="87" t="s">
        <v>2467</v>
      </c>
      <c r="K202" s="245">
        <v>3999590</v>
      </c>
      <c r="L202" s="85" t="s">
        <v>67</v>
      </c>
      <c r="M202" s="368" t="s">
        <v>2404</v>
      </c>
      <c r="N202" s="218">
        <v>900763287</v>
      </c>
      <c r="O202" s="197">
        <v>774</v>
      </c>
      <c r="P202" s="363">
        <v>45372</v>
      </c>
      <c r="Q202" s="245">
        <v>4000000</v>
      </c>
      <c r="R202" s="363">
        <v>45386</v>
      </c>
      <c r="S202" s="371">
        <f>+K202</f>
        <v>3999590</v>
      </c>
      <c r="T202" s="88" t="s">
        <v>203</v>
      </c>
      <c r="U202" s="197">
        <v>12542472</v>
      </c>
      <c r="V202" s="218" t="s">
        <v>2466</v>
      </c>
      <c r="W202" s="363">
        <v>45386</v>
      </c>
      <c r="X202" s="363">
        <v>45386</v>
      </c>
      <c r="Y202" s="199" t="s">
        <v>74</v>
      </c>
      <c r="Z202" s="363">
        <v>45415</v>
      </c>
      <c r="AA202" s="93">
        <f t="shared" si="15"/>
        <v>29</v>
      </c>
      <c r="AB202" s="87">
        <v>0</v>
      </c>
      <c r="AC202" s="87">
        <v>0</v>
      </c>
      <c r="AD202" s="87">
        <v>0</v>
      </c>
      <c r="AE202" s="95" t="s">
        <v>74</v>
      </c>
      <c r="AF202" s="93">
        <f t="shared" si="16"/>
        <v>0</v>
      </c>
      <c r="AG202" s="87">
        <v>0</v>
      </c>
      <c r="AH202" s="87">
        <v>0</v>
      </c>
      <c r="AI202" s="92" t="s">
        <v>74</v>
      </c>
      <c r="AJ202" s="87">
        <v>0</v>
      </c>
      <c r="AK202" s="92" t="s">
        <v>74</v>
      </c>
      <c r="AL202" s="92" t="s">
        <v>74</v>
      </c>
      <c r="AM202" s="93">
        <f t="shared" si="17"/>
        <v>0</v>
      </c>
      <c r="AN202" s="364">
        <f>+K202+AC202-AH202</f>
        <v>3999590</v>
      </c>
      <c r="AO202" s="88" t="s">
        <v>66</v>
      </c>
      <c r="AP202" s="245">
        <f>+AN202</f>
        <v>3999590</v>
      </c>
      <c r="AQ202" s="88" t="s">
        <v>85</v>
      </c>
      <c r="AR202" s="87">
        <v>0</v>
      </c>
      <c r="AS202" s="96" t="s">
        <v>74</v>
      </c>
      <c r="AT202" s="365">
        <f t="shared" si="18"/>
        <v>0</v>
      </c>
      <c r="AU202" s="366">
        <v>3999590</v>
      </c>
      <c r="AV202" s="99">
        <f t="shared" si="19"/>
        <v>0</v>
      </c>
      <c r="AW202" s="96" t="s">
        <v>74</v>
      </c>
      <c r="AX202" s="88" t="s">
        <v>86</v>
      </c>
      <c r="AY202" s="165" t="s">
        <v>2465</v>
      </c>
      <c r="AZ202" s="85" t="s">
        <v>66</v>
      </c>
      <c r="BA202" s="85" t="s">
        <v>141</v>
      </c>
    </row>
    <row r="203" spans="2:53" s="148" customFormat="1" ht="14.25" customHeight="1" x14ac:dyDescent="0.25">
      <c r="B203" s="85">
        <v>2024</v>
      </c>
      <c r="C203" s="85">
        <v>891780111</v>
      </c>
      <c r="D203" s="86" t="s">
        <v>64</v>
      </c>
      <c r="E203" s="87" t="s">
        <v>2464</v>
      </c>
      <c r="F203" s="125" t="s">
        <v>2463</v>
      </c>
      <c r="G203" s="88">
        <v>0</v>
      </c>
      <c r="H203" s="88" t="s">
        <v>72</v>
      </c>
      <c r="I203" s="85" t="s">
        <v>154</v>
      </c>
      <c r="J203" s="87" t="s">
        <v>2462</v>
      </c>
      <c r="K203" s="245">
        <v>5807200</v>
      </c>
      <c r="L203" s="85" t="s">
        <v>67</v>
      </c>
      <c r="M203" s="368" t="s">
        <v>2461</v>
      </c>
      <c r="N203" s="218">
        <v>900730558</v>
      </c>
      <c r="O203" s="197">
        <v>796</v>
      </c>
      <c r="P203" s="363">
        <v>45373</v>
      </c>
      <c r="Q203" s="245">
        <v>56711533.5</v>
      </c>
      <c r="R203" s="363">
        <v>45387</v>
      </c>
      <c r="S203" s="371">
        <f>+K203</f>
        <v>5807200</v>
      </c>
      <c r="T203" s="88" t="s">
        <v>203</v>
      </c>
      <c r="U203" s="197">
        <v>45498601</v>
      </c>
      <c r="V203" s="218" t="s">
        <v>2432</v>
      </c>
      <c r="W203" s="363">
        <v>45387</v>
      </c>
      <c r="X203" s="363">
        <v>45387</v>
      </c>
      <c r="Y203" s="199" t="s">
        <v>74</v>
      </c>
      <c r="Z203" s="363">
        <v>45447</v>
      </c>
      <c r="AA203" s="93">
        <f t="shared" si="15"/>
        <v>60</v>
      </c>
      <c r="AB203" s="87">
        <v>0</v>
      </c>
      <c r="AC203" s="87">
        <v>0</v>
      </c>
      <c r="AD203" s="87">
        <v>0</v>
      </c>
      <c r="AE203" s="95" t="s">
        <v>74</v>
      </c>
      <c r="AF203" s="93">
        <f t="shared" si="16"/>
        <v>0</v>
      </c>
      <c r="AG203" s="87">
        <v>0</v>
      </c>
      <c r="AH203" s="87">
        <v>0</v>
      </c>
      <c r="AI203" s="92" t="s">
        <v>74</v>
      </c>
      <c r="AJ203" s="87">
        <v>0</v>
      </c>
      <c r="AK203" s="92" t="s">
        <v>74</v>
      </c>
      <c r="AL203" s="92" t="s">
        <v>74</v>
      </c>
      <c r="AM203" s="93">
        <f t="shared" si="17"/>
        <v>0</v>
      </c>
      <c r="AN203" s="364">
        <f>+K203+AC203-AH203</f>
        <v>5807200</v>
      </c>
      <c r="AO203" s="88" t="s">
        <v>66</v>
      </c>
      <c r="AP203" s="245">
        <f>+AN203</f>
        <v>5807200</v>
      </c>
      <c r="AQ203" s="88" t="s">
        <v>85</v>
      </c>
      <c r="AR203" s="87">
        <v>0</v>
      </c>
      <c r="AS203" s="96" t="s">
        <v>74</v>
      </c>
      <c r="AT203" s="365">
        <f t="shared" si="18"/>
        <v>0</v>
      </c>
      <c r="AU203" s="366">
        <v>5807200</v>
      </c>
      <c r="AV203" s="99">
        <f t="shared" si="19"/>
        <v>0</v>
      </c>
      <c r="AW203" s="96" t="s">
        <v>74</v>
      </c>
      <c r="AX203" s="88" t="s">
        <v>86</v>
      </c>
      <c r="AY203" s="165" t="s">
        <v>2460</v>
      </c>
      <c r="AZ203" s="85" t="s">
        <v>66</v>
      </c>
      <c r="BA203" s="85" t="s">
        <v>141</v>
      </c>
    </row>
    <row r="204" spans="2:53" s="148" customFormat="1" ht="14.25" customHeight="1" x14ac:dyDescent="0.25">
      <c r="B204" s="85">
        <v>2024</v>
      </c>
      <c r="C204" s="85">
        <v>891780111</v>
      </c>
      <c r="D204" s="86" t="s">
        <v>64</v>
      </c>
      <c r="E204" s="87" t="s">
        <v>2459</v>
      </c>
      <c r="F204" s="125" t="s">
        <v>2458</v>
      </c>
      <c r="G204" s="88">
        <v>0</v>
      </c>
      <c r="H204" s="88" t="s">
        <v>72</v>
      </c>
      <c r="I204" s="85" t="s">
        <v>154</v>
      </c>
      <c r="J204" s="87" t="s">
        <v>2457</v>
      </c>
      <c r="K204" s="245">
        <v>300000</v>
      </c>
      <c r="L204" s="85" t="s">
        <v>67</v>
      </c>
      <c r="M204" s="368" t="s">
        <v>1668</v>
      </c>
      <c r="N204" s="218">
        <v>900967434</v>
      </c>
      <c r="O204" s="197">
        <v>715</v>
      </c>
      <c r="P204" s="363">
        <v>45369</v>
      </c>
      <c r="Q204" s="245">
        <v>5300000</v>
      </c>
      <c r="R204" s="363">
        <v>45387</v>
      </c>
      <c r="S204" s="371">
        <f>+K204</f>
        <v>300000</v>
      </c>
      <c r="T204" s="88" t="s">
        <v>203</v>
      </c>
      <c r="U204" s="197">
        <v>28548913</v>
      </c>
      <c r="V204" s="218" t="s">
        <v>2452</v>
      </c>
      <c r="W204" s="363">
        <v>45387</v>
      </c>
      <c r="X204" s="363">
        <v>45387</v>
      </c>
      <c r="Y204" s="199" t="s">
        <v>74</v>
      </c>
      <c r="Z204" s="363">
        <v>45416</v>
      </c>
      <c r="AA204" s="93">
        <f t="shared" si="15"/>
        <v>29</v>
      </c>
      <c r="AB204" s="87">
        <v>0</v>
      </c>
      <c r="AC204" s="87">
        <v>0</v>
      </c>
      <c r="AD204" s="87">
        <v>0</v>
      </c>
      <c r="AE204" s="95" t="s">
        <v>74</v>
      </c>
      <c r="AF204" s="93">
        <f t="shared" si="16"/>
        <v>0</v>
      </c>
      <c r="AG204" s="87">
        <v>0</v>
      </c>
      <c r="AH204" s="87">
        <v>0</v>
      </c>
      <c r="AI204" s="92" t="s">
        <v>74</v>
      </c>
      <c r="AJ204" s="87">
        <v>0</v>
      </c>
      <c r="AK204" s="92" t="s">
        <v>74</v>
      </c>
      <c r="AL204" s="92" t="s">
        <v>74</v>
      </c>
      <c r="AM204" s="93">
        <f t="shared" si="17"/>
        <v>0</v>
      </c>
      <c r="AN204" s="364">
        <f>+K204+AC204-AH204</f>
        <v>300000</v>
      </c>
      <c r="AO204" s="88" t="s">
        <v>66</v>
      </c>
      <c r="AP204" s="245">
        <f>+AN204</f>
        <v>300000</v>
      </c>
      <c r="AQ204" s="88" t="s">
        <v>85</v>
      </c>
      <c r="AR204" s="87">
        <v>0</v>
      </c>
      <c r="AS204" s="96" t="s">
        <v>74</v>
      </c>
      <c r="AT204" s="365">
        <f t="shared" si="18"/>
        <v>0</v>
      </c>
      <c r="AU204" s="366">
        <v>300000</v>
      </c>
      <c r="AV204" s="99">
        <f t="shared" si="19"/>
        <v>0</v>
      </c>
      <c r="AW204" s="96" t="s">
        <v>74</v>
      </c>
      <c r="AX204" s="88" t="s">
        <v>86</v>
      </c>
      <c r="AY204" s="165" t="s">
        <v>2456</v>
      </c>
      <c r="AZ204" s="85" t="s">
        <v>66</v>
      </c>
      <c r="BA204" s="85" t="s">
        <v>141</v>
      </c>
    </row>
    <row r="205" spans="2:53" s="148" customFormat="1" ht="14.25" customHeight="1" x14ac:dyDescent="0.25">
      <c r="B205" s="85">
        <v>2024</v>
      </c>
      <c r="C205" s="85">
        <v>891780111</v>
      </c>
      <c r="D205" s="86" t="s">
        <v>64</v>
      </c>
      <c r="E205" s="87" t="s">
        <v>2455</v>
      </c>
      <c r="F205" s="125" t="s">
        <v>2454</v>
      </c>
      <c r="G205" s="88">
        <v>0</v>
      </c>
      <c r="H205" s="88" t="s">
        <v>72</v>
      </c>
      <c r="I205" s="85" t="s">
        <v>154</v>
      </c>
      <c r="J205" s="87" t="s">
        <v>2453</v>
      </c>
      <c r="K205" s="245">
        <v>400000</v>
      </c>
      <c r="L205" s="85" t="s">
        <v>67</v>
      </c>
      <c r="M205" s="368" t="s">
        <v>1668</v>
      </c>
      <c r="N205" s="218">
        <v>900967434</v>
      </c>
      <c r="O205" s="197">
        <v>716</v>
      </c>
      <c r="P205" s="363">
        <v>45369</v>
      </c>
      <c r="Q205" s="245">
        <v>400000</v>
      </c>
      <c r="R205" s="363">
        <v>45387</v>
      </c>
      <c r="S205" s="371">
        <f>+K205</f>
        <v>400000</v>
      </c>
      <c r="T205" s="88" t="s">
        <v>203</v>
      </c>
      <c r="U205" s="197">
        <v>28548913</v>
      </c>
      <c r="V205" s="218" t="s">
        <v>2452</v>
      </c>
      <c r="W205" s="363">
        <v>45387</v>
      </c>
      <c r="X205" s="363">
        <v>45387</v>
      </c>
      <c r="Y205" s="199" t="s">
        <v>74</v>
      </c>
      <c r="Z205" s="363">
        <v>45416</v>
      </c>
      <c r="AA205" s="93">
        <f t="shared" si="15"/>
        <v>29</v>
      </c>
      <c r="AB205" s="87">
        <v>0</v>
      </c>
      <c r="AC205" s="87">
        <v>0</v>
      </c>
      <c r="AD205" s="87">
        <v>0</v>
      </c>
      <c r="AE205" s="95" t="s">
        <v>74</v>
      </c>
      <c r="AF205" s="93">
        <f t="shared" si="16"/>
        <v>0</v>
      </c>
      <c r="AG205" s="87">
        <v>0</v>
      </c>
      <c r="AH205" s="87">
        <v>0</v>
      </c>
      <c r="AI205" s="92" t="s">
        <v>74</v>
      </c>
      <c r="AJ205" s="87">
        <v>0</v>
      </c>
      <c r="AK205" s="92" t="s">
        <v>74</v>
      </c>
      <c r="AL205" s="92" t="s">
        <v>74</v>
      </c>
      <c r="AM205" s="93">
        <f t="shared" si="17"/>
        <v>0</v>
      </c>
      <c r="AN205" s="364">
        <f>+K205+AC205-AH205</f>
        <v>400000</v>
      </c>
      <c r="AO205" s="88" t="s">
        <v>66</v>
      </c>
      <c r="AP205" s="245">
        <f>+AN205</f>
        <v>400000</v>
      </c>
      <c r="AQ205" s="88" t="s">
        <v>85</v>
      </c>
      <c r="AR205" s="87">
        <v>0</v>
      </c>
      <c r="AS205" s="96" t="s">
        <v>74</v>
      </c>
      <c r="AT205" s="365">
        <f t="shared" si="18"/>
        <v>0</v>
      </c>
      <c r="AU205" s="366">
        <v>400000</v>
      </c>
      <c r="AV205" s="99">
        <f t="shared" si="19"/>
        <v>0</v>
      </c>
      <c r="AW205" s="96" t="s">
        <v>74</v>
      </c>
      <c r="AX205" s="88" t="s">
        <v>86</v>
      </c>
      <c r="AY205" s="165" t="s">
        <v>2451</v>
      </c>
      <c r="AZ205" s="85" t="s">
        <v>66</v>
      </c>
      <c r="BA205" s="85" t="s">
        <v>141</v>
      </c>
    </row>
    <row r="206" spans="2:53" s="148" customFormat="1" ht="14.25" customHeight="1" x14ac:dyDescent="0.25">
      <c r="B206" s="85">
        <v>2024</v>
      </c>
      <c r="C206" s="85">
        <v>891780111</v>
      </c>
      <c r="D206" s="86" t="s">
        <v>64</v>
      </c>
      <c r="E206" s="87" t="s">
        <v>2450</v>
      </c>
      <c r="F206" s="125" t="s">
        <v>2449</v>
      </c>
      <c r="G206" s="88">
        <v>0</v>
      </c>
      <c r="H206" s="88" t="s">
        <v>72</v>
      </c>
      <c r="I206" s="85" t="s">
        <v>154</v>
      </c>
      <c r="J206" s="87" t="s">
        <v>2448</v>
      </c>
      <c r="K206" s="245">
        <v>7140000</v>
      </c>
      <c r="L206" s="85" t="s">
        <v>67</v>
      </c>
      <c r="M206" s="368" t="s">
        <v>2447</v>
      </c>
      <c r="N206" s="218">
        <v>901301704</v>
      </c>
      <c r="O206" s="197">
        <v>498</v>
      </c>
      <c r="P206" s="363">
        <v>45349</v>
      </c>
      <c r="Q206" s="245">
        <f>426348465+28800000</f>
        <v>455148465</v>
      </c>
      <c r="R206" s="363">
        <v>45387</v>
      </c>
      <c r="S206" s="371">
        <f>+K206</f>
        <v>7140000</v>
      </c>
      <c r="T206" s="88" t="s">
        <v>203</v>
      </c>
      <c r="U206" s="197">
        <v>51909946</v>
      </c>
      <c r="V206" s="218" t="s">
        <v>2446</v>
      </c>
      <c r="W206" s="363">
        <v>45387</v>
      </c>
      <c r="X206" s="363">
        <v>45387</v>
      </c>
      <c r="Y206" s="199" t="s">
        <v>74</v>
      </c>
      <c r="Z206" s="363">
        <v>45416</v>
      </c>
      <c r="AA206" s="93">
        <f t="shared" si="15"/>
        <v>29</v>
      </c>
      <c r="AB206" s="87">
        <v>0</v>
      </c>
      <c r="AC206" s="87">
        <v>0</v>
      </c>
      <c r="AD206" s="87">
        <v>0</v>
      </c>
      <c r="AE206" s="95" t="s">
        <v>74</v>
      </c>
      <c r="AF206" s="93">
        <f t="shared" si="16"/>
        <v>0</v>
      </c>
      <c r="AG206" s="87">
        <v>0</v>
      </c>
      <c r="AH206" s="87">
        <v>0</v>
      </c>
      <c r="AI206" s="92" t="s">
        <v>74</v>
      </c>
      <c r="AJ206" s="87">
        <v>0</v>
      </c>
      <c r="AK206" s="92" t="s">
        <v>74</v>
      </c>
      <c r="AL206" s="92" t="s">
        <v>74</v>
      </c>
      <c r="AM206" s="93">
        <f t="shared" si="17"/>
        <v>0</v>
      </c>
      <c r="AN206" s="364">
        <f>+K206+AC206-AH206</f>
        <v>7140000</v>
      </c>
      <c r="AO206" s="88" t="s">
        <v>85</v>
      </c>
      <c r="AP206" s="245">
        <v>0</v>
      </c>
      <c r="AQ206" s="88" t="s">
        <v>85</v>
      </c>
      <c r="AR206" s="87">
        <v>0</v>
      </c>
      <c r="AS206" s="96" t="s">
        <v>74</v>
      </c>
      <c r="AT206" s="365">
        <f t="shared" si="18"/>
        <v>0</v>
      </c>
      <c r="AU206" s="366">
        <v>7140000</v>
      </c>
      <c r="AV206" s="99">
        <f t="shared" si="19"/>
        <v>0</v>
      </c>
      <c r="AW206" s="96" t="s">
        <v>74</v>
      </c>
      <c r="AX206" s="88" t="s">
        <v>86</v>
      </c>
      <c r="AY206" s="165" t="s">
        <v>2445</v>
      </c>
      <c r="AZ206" s="85" t="s">
        <v>66</v>
      </c>
      <c r="BA206" s="85" t="s">
        <v>141</v>
      </c>
    </row>
    <row r="207" spans="2:53" s="148" customFormat="1" ht="14.25" customHeight="1" x14ac:dyDescent="0.25">
      <c r="B207" s="85">
        <v>2024</v>
      </c>
      <c r="C207" s="85">
        <v>891780111</v>
      </c>
      <c r="D207" s="86" t="s">
        <v>64</v>
      </c>
      <c r="E207" s="87" t="s">
        <v>2444</v>
      </c>
      <c r="F207" s="125" t="s">
        <v>2443</v>
      </c>
      <c r="G207" s="88">
        <v>0</v>
      </c>
      <c r="H207" s="88" t="s">
        <v>72</v>
      </c>
      <c r="I207" s="85" t="s">
        <v>154</v>
      </c>
      <c r="J207" s="87" t="s">
        <v>2442</v>
      </c>
      <c r="K207" s="245">
        <v>4960000</v>
      </c>
      <c r="L207" s="85" t="s">
        <v>67</v>
      </c>
      <c r="M207" s="368" t="s">
        <v>2051</v>
      </c>
      <c r="N207" s="218">
        <v>901246775</v>
      </c>
      <c r="O207" s="197">
        <v>403</v>
      </c>
      <c r="P207" s="363">
        <v>45341</v>
      </c>
      <c r="Q207" s="245">
        <v>524300000</v>
      </c>
      <c r="R207" s="363">
        <v>45391</v>
      </c>
      <c r="S207" s="371">
        <f>+K207</f>
        <v>4960000</v>
      </c>
      <c r="T207" s="88" t="s">
        <v>203</v>
      </c>
      <c r="U207" s="197">
        <v>22545553</v>
      </c>
      <c r="V207" s="218" t="s">
        <v>2441</v>
      </c>
      <c r="W207" s="363">
        <v>45391</v>
      </c>
      <c r="X207" s="363">
        <v>45391</v>
      </c>
      <c r="Y207" s="199" t="s">
        <v>74</v>
      </c>
      <c r="Z207" s="363">
        <v>45420</v>
      </c>
      <c r="AA207" s="93">
        <f t="shared" si="15"/>
        <v>29</v>
      </c>
      <c r="AB207" s="87">
        <v>0</v>
      </c>
      <c r="AC207" s="87">
        <v>0</v>
      </c>
      <c r="AD207" s="87">
        <v>0</v>
      </c>
      <c r="AE207" s="95" t="s">
        <v>74</v>
      </c>
      <c r="AF207" s="93">
        <f t="shared" si="16"/>
        <v>0</v>
      </c>
      <c r="AG207" s="87">
        <v>0</v>
      </c>
      <c r="AH207" s="87">
        <v>0</v>
      </c>
      <c r="AI207" s="92" t="s">
        <v>74</v>
      </c>
      <c r="AJ207" s="87">
        <v>0</v>
      </c>
      <c r="AK207" s="92" t="s">
        <v>74</v>
      </c>
      <c r="AL207" s="92" t="s">
        <v>74</v>
      </c>
      <c r="AM207" s="93">
        <f t="shared" si="17"/>
        <v>0</v>
      </c>
      <c r="AN207" s="364">
        <f>+K207+AC207-AH207</f>
        <v>4960000</v>
      </c>
      <c r="AO207" s="88" t="s">
        <v>85</v>
      </c>
      <c r="AP207" s="245">
        <v>0</v>
      </c>
      <c r="AQ207" s="88" t="s">
        <v>85</v>
      </c>
      <c r="AR207" s="87">
        <v>0</v>
      </c>
      <c r="AS207" s="96" t="s">
        <v>74</v>
      </c>
      <c r="AT207" s="365">
        <f t="shared" si="18"/>
        <v>0</v>
      </c>
      <c r="AU207" s="366">
        <v>4960000</v>
      </c>
      <c r="AV207" s="99">
        <f t="shared" si="19"/>
        <v>0</v>
      </c>
      <c r="AW207" s="96" t="s">
        <v>74</v>
      </c>
      <c r="AX207" s="88" t="s">
        <v>86</v>
      </c>
      <c r="AY207" s="165" t="s">
        <v>2440</v>
      </c>
      <c r="AZ207" s="85" t="s">
        <v>66</v>
      </c>
      <c r="BA207" s="85" t="s">
        <v>141</v>
      </c>
    </row>
    <row r="208" spans="2:53" s="148" customFormat="1" ht="14.25" customHeight="1" x14ac:dyDescent="0.25">
      <c r="B208" s="85">
        <v>2024</v>
      </c>
      <c r="C208" s="85">
        <v>891780111</v>
      </c>
      <c r="D208" s="86" t="s">
        <v>64</v>
      </c>
      <c r="E208" s="87" t="s">
        <v>2439</v>
      </c>
      <c r="F208" s="125" t="s">
        <v>2438</v>
      </c>
      <c r="G208" s="88">
        <v>0</v>
      </c>
      <c r="H208" s="88" t="s">
        <v>72</v>
      </c>
      <c r="I208" s="85" t="s">
        <v>154</v>
      </c>
      <c r="J208" s="87" t="s">
        <v>2437</v>
      </c>
      <c r="K208" s="371">
        <v>10210200</v>
      </c>
      <c r="L208" s="85" t="s">
        <v>67</v>
      </c>
      <c r="M208" s="368" t="s">
        <v>1668</v>
      </c>
      <c r="N208" s="218">
        <v>900967434</v>
      </c>
      <c r="O208" s="197">
        <v>792</v>
      </c>
      <c r="P208" s="363">
        <v>45373</v>
      </c>
      <c r="Q208" s="245">
        <v>80000000</v>
      </c>
      <c r="R208" s="363">
        <v>45392</v>
      </c>
      <c r="S208" s="371">
        <f>+K208</f>
        <v>10210200</v>
      </c>
      <c r="T208" s="88" t="s">
        <v>203</v>
      </c>
      <c r="U208" s="197">
        <v>85155551</v>
      </c>
      <c r="V208" s="218" t="s">
        <v>2403</v>
      </c>
      <c r="W208" s="363">
        <v>45392</v>
      </c>
      <c r="X208" s="363">
        <v>45392</v>
      </c>
      <c r="Y208" s="199" t="s">
        <v>74</v>
      </c>
      <c r="Z208" s="363">
        <v>45421</v>
      </c>
      <c r="AA208" s="93">
        <f t="shared" si="15"/>
        <v>29</v>
      </c>
      <c r="AB208" s="87">
        <v>0</v>
      </c>
      <c r="AC208" s="87">
        <v>0</v>
      </c>
      <c r="AD208" s="87">
        <v>0</v>
      </c>
      <c r="AE208" s="95" t="s">
        <v>74</v>
      </c>
      <c r="AF208" s="93">
        <f t="shared" si="16"/>
        <v>0</v>
      </c>
      <c r="AG208" s="87">
        <v>0</v>
      </c>
      <c r="AH208" s="87">
        <v>0</v>
      </c>
      <c r="AI208" s="92" t="s">
        <v>74</v>
      </c>
      <c r="AJ208" s="87">
        <v>0</v>
      </c>
      <c r="AK208" s="92" t="s">
        <v>74</v>
      </c>
      <c r="AL208" s="92" t="s">
        <v>74</v>
      </c>
      <c r="AM208" s="93">
        <f t="shared" si="17"/>
        <v>0</v>
      </c>
      <c r="AN208" s="364">
        <f>+K208+AC208-AH208</f>
        <v>10210200</v>
      </c>
      <c r="AO208" s="88" t="s">
        <v>66</v>
      </c>
      <c r="AP208" s="245">
        <f>+AN208</f>
        <v>10210200</v>
      </c>
      <c r="AQ208" s="88" t="s">
        <v>85</v>
      </c>
      <c r="AR208" s="87">
        <v>0</v>
      </c>
      <c r="AS208" s="96" t="s">
        <v>74</v>
      </c>
      <c r="AT208" s="365">
        <f t="shared" si="18"/>
        <v>0</v>
      </c>
      <c r="AU208" s="366">
        <v>10210200</v>
      </c>
      <c r="AV208" s="99">
        <f t="shared" si="19"/>
        <v>0</v>
      </c>
      <c r="AW208" s="96" t="s">
        <v>74</v>
      </c>
      <c r="AX208" s="88" t="s">
        <v>86</v>
      </c>
      <c r="AY208" s="165" t="s">
        <v>2436</v>
      </c>
      <c r="AZ208" s="85" t="s">
        <v>66</v>
      </c>
      <c r="BA208" s="85" t="s">
        <v>141</v>
      </c>
    </row>
    <row r="209" spans="2:53" s="148" customFormat="1" ht="14.25" customHeight="1" x14ac:dyDescent="0.25">
      <c r="B209" s="85">
        <v>2024</v>
      </c>
      <c r="C209" s="85">
        <v>891780111</v>
      </c>
      <c r="D209" s="86" t="s">
        <v>64</v>
      </c>
      <c r="E209" s="87" t="s">
        <v>2435</v>
      </c>
      <c r="F209" s="125" t="s">
        <v>2434</v>
      </c>
      <c r="G209" s="88">
        <v>0</v>
      </c>
      <c r="H209" s="88" t="s">
        <v>72</v>
      </c>
      <c r="I209" s="85" t="s">
        <v>154</v>
      </c>
      <c r="J209" s="87" t="s">
        <v>2433</v>
      </c>
      <c r="K209" s="245">
        <f>190400+327250+381989+309400+156000+3808000+357000+2832200+345100+83300+276000+166600+705670+90000</f>
        <v>10028909</v>
      </c>
      <c r="L209" s="85" t="s">
        <v>67</v>
      </c>
      <c r="M209" s="368" t="s">
        <v>2416</v>
      </c>
      <c r="N209" s="218">
        <v>900428481</v>
      </c>
      <c r="O209" s="197">
        <v>796</v>
      </c>
      <c r="P209" s="363">
        <v>45373</v>
      </c>
      <c r="Q209" s="245">
        <v>56711533.5</v>
      </c>
      <c r="R209" s="363">
        <v>45392</v>
      </c>
      <c r="S209" s="371">
        <f>+K209</f>
        <v>10028909</v>
      </c>
      <c r="T209" s="88" t="s">
        <v>203</v>
      </c>
      <c r="U209" s="197">
        <v>45498601</v>
      </c>
      <c r="V209" s="218" t="s">
        <v>2432</v>
      </c>
      <c r="W209" s="363">
        <v>45392</v>
      </c>
      <c r="X209" s="363">
        <v>45392</v>
      </c>
      <c r="Y209" s="199" t="s">
        <v>74</v>
      </c>
      <c r="Z209" s="363">
        <v>45452</v>
      </c>
      <c r="AA209" s="93">
        <f t="shared" si="15"/>
        <v>60</v>
      </c>
      <c r="AB209" s="87">
        <v>0</v>
      </c>
      <c r="AC209" s="87">
        <v>0</v>
      </c>
      <c r="AD209" s="87">
        <v>0</v>
      </c>
      <c r="AE209" s="95" t="s">
        <v>74</v>
      </c>
      <c r="AF209" s="93">
        <f t="shared" si="16"/>
        <v>0</v>
      </c>
      <c r="AG209" s="87">
        <v>0</v>
      </c>
      <c r="AH209" s="87">
        <v>0</v>
      </c>
      <c r="AI209" s="92" t="s">
        <v>74</v>
      </c>
      <c r="AJ209" s="87">
        <v>0</v>
      </c>
      <c r="AK209" s="92" t="s">
        <v>74</v>
      </c>
      <c r="AL209" s="92" t="s">
        <v>74</v>
      </c>
      <c r="AM209" s="93">
        <f t="shared" si="17"/>
        <v>0</v>
      </c>
      <c r="AN209" s="364">
        <f>+K209+AC209-AH209</f>
        <v>10028909</v>
      </c>
      <c r="AO209" s="88" t="s">
        <v>66</v>
      </c>
      <c r="AP209" s="245">
        <f>+AN209</f>
        <v>10028909</v>
      </c>
      <c r="AQ209" s="88" t="s">
        <v>85</v>
      </c>
      <c r="AR209" s="87">
        <v>0</v>
      </c>
      <c r="AS209" s="96" t="s">
        <v>74</v>
      </c>
      <c r="AT209" s="365">
        <f t="shared" si="18"/>
        <v>0</v>
      </c>
      <c r="AU209" s="366">
        <v>10028909</v>
      </c>
      <c r="AV209" s="99">
        <f t="shared" si="19"/>
        <v>0</v>
      </c>
      <c r="AW209" s="96" t="s">
        <v>74</v>
      </c>
      <c r="AX209" s="88" t="s">
        <v>86</v>
      </c>
      <c r="AY209" s="165" t="s">
        <v>2431</v>
      </c>
      <c r="AZ209" s="85" t="s">
        <v>66</v>
      </c>
      <c r="BA209" s="85" t="s">
        <v>141</v>
      </c>
    </row>
    <row r="210" spans="2:53" s="148" customFormat="1" ht="14.25" customHeight="1" x14ac:dyDescent="0.25">
      <c r="B210" s="85">
        <v>2024</v>
      </c>
      <c r="C210" s="85">
        <v>891780111</v>
      </c>
      <c r="D210" s="86" t="s">
        <v>64</v>
      </c>
      <c r="E210" s="87" t="s">
        <v>2430</v>
      </c>
      <c r="F210" s="125" t="s">
        <v>2429</v>
      </c>
      <c r="G210" s="88">
        <v>0</v>
      </c>
      <c r="H210" s="88" t="s">
        <v>72</v>
      </c>
      <c r="I210" s="85" t="s">
        <v>154</v>
      </c>
      <c r="J210" s="87" t="s">
        <v>2428</v>
      </c>
      <c r="K210" s="245">
        <v>49373100</v>
      </c>
      <c r="L210" s="85" t="s">
        <v>67</v>
      </c>
      <c r="M210" s="368" t="s">
        <v>2404</v>
      </c>
      <c r="N210" s="218">
        <v>900763287</v>
      </c>
      <c r="O210" s="197">
        <v>792</v>
      </c>
      <c r="P210" s="363">
        <v>45373</v>
      </c>
      <c r="Q210" s="245">
        <v>80000000</v>
      </c>
      <c r="R210" s="363">
        <v>45392</v>
      </c>
      <c r="S210" s="371">
        <f>+K210</f>
        <v>49373100</v>
      </c>
      <c r="T210" s="88" t="s">
        <v>203</v>
      </c>
      <c r="U210" s="197">
        <v>1082903415</v>
      </c>
      <c r="V210" s="218" t="s">
        <v>2427</v>
      </c>
      <c r="W210" s="363">
        <v>45392</v>
      </c>
      <c r="X210" s="363">
        <v>45392</v>
      </c>
      <c r="Y210" s="199" t="s">
        <v>74</v>
      </c>
      <c r="Z210" s="363">
        <v>45421</v>
      </c>
      <c r="AA210" s="93">
        <f t="shared" si="15"/>
        <v>29</v>
      </c>
      <c r="AB210" s="87">
        <v>0</v>
      </c>
      <c r="AC210" s="87">
        <v>0</v>
      </c>
      <c r="AD210" s="87">
        <v>0</v>
      </c>
      <c r="AE210" s="95" t="s">
        <v>74</v>
      </c>
      <c r="AF210" s="93">
        <f t="shared" si="16"/>
        <v>0</v>
      </c>
      <c r="AG210" s="87">
        <v>0</v>
      </c>
      <c r="AH210" s="87">
        <v>0</v>
      </c>
      <c r="AI210" s="92" t="s">
        <v>74</v>
      </c>
      <c r="AJ210" s="87">
        <v>0</v>
      </c>
      <c r="AK210" s="92" t="s">
        <v>74</v>
      </c>
      <c r="AL210" s="92" t="s">
        <v>74</v>
      </c>
      <c r="AM210" s="93">
        <f t="shared" si="17"/>
        <v>0</v>
      </c>
      <c r="AN210" s="364">
        <f>+K210+AC210-AH210</f>
        <v>49373100</v>
      </c>
      <c r="AO210" s="88" t="s">
        <v>66</v>
      </c>
      <c r="AP210" s="245">
        <f>+AN210</f>
        <v>49373100</v>
      </c>
      <c r="AQ210" s="88" t="s">
        <v>85</v>
      </c>
      <c r="AR210" s="87">
        <v>0</v>
      </c>
      <c r="AS210" s="96" t="s">
        <v>74</v>
      </c>
      <c r="AT210" s="365">
        <f t="shared" si="18"/>
        <v>0</v>
      </c>
      <c r="AU210" s="366">
        <v>49373100</v>
      </c>
      <c r="AV210" s="99">
        <f t="shared" si="19"/>
        <v>0</v>
      </c>
      <c r="AW210" s="96" t="s">
        <v>74</v>
      </c>
      <c r="AX210" s="88" t="s">
        <v>86</v>
      </c>
      <c r="AY210" s="165" t="s">
        <v>2426</v>
      </c>
      <c r="AZ210" s="85" t="s">
        <v>66</v>
      </c>
      <c r="BA210" s="85" t="s">
        <v>141</v>
      </c>
    </row>
    <row r="211" spans="2:53" s="148" customFormat="1" ht="14.25" customHeight="1" x14ac:dyDescent="0.25">
      <c r="B211" s="85">
        <v>2024</v>
      </c>
      <c r="C211" s="85">
        <v>891780111</v>
      </c>
      <c r="D211" s="86" t="s">
        <v>64</v>
      </c>
      <c r="E211" s="87" t="s">
        <v>2425</v>
      </c>
      <c r="F211" s="125" t="s">
        <v>2424</v>
      </c>
      <c r="G211" s="88">
        <v>0</v>
      </c>
      <c r="H211" s="88" t="s">
        <v>72</v>
      </c>
      <c r="I211" s="85" t="s">
        <v>154</v>
      </c>
      <c r="J211" s="87" t="s">
        <v>2423</v>
      </c>
      <c r="K211" s="245">
        <v>7000000</v>
      </c>
      <c r="L211" s="85" t="s">
        <v>67</v>
      </c>
      <c r="M211" s="368" t="s">
        <v>2422</v>
      </c>
      <c r="N211" s="218">
        <v>57445330</v>
      </c>
      <c r="O211" s="197">
        <v>235</v>
      </c>
      <c r="P211" s="363">
        <v>45323</v>
      </c>
      <c r="Q211" s="245">
        <v>524300000</v>
      </c>
      <c r="R211" s="363">
        <v>45398</v>
      </c>
      <c r="S211" s="371">
        <f>+K211</f>
        <v>7000000</v>
      </c>
      <c r="T211" s="88" t="s">
        <v>203</v>
      </c>
      <c r="U211" s="197">
        <v>52705148</v>
      </c>
      <c r="V211" s="218" t="s">
        <v>2421</v>
      </c>
      <c r="W211" s="363">
        <v>45398</v>
      </c>
      <c r="X211" s="363">
        <v>45398</v>
      </c>
      <c r="Y211" s="199" t="s">
        <v>74</v>
      </c>
      <c r="Z211" s="363">
        <v>45402</v>
      </c>
      <c r="AA211" s="93">
        <f t="shared" si="15"/>
        <v>4</v>
      </c>
      <c r="AB211" s="87">
        <v>0</v>
      </c>
      <c r="AC211" s="87">
        <v>0</v>
      </c>
      <c r="AD211" s="87">
        <v>0</v>
      </c>
      <c r="AE211" s="95" t="s">
        <v>74</v>
      </c>
      <c r="AF211" s="93">
        <f t="shared" si="16"/>
        <v>0</v>
      </c>
      <c r="AG211" s="87">
        <v>0</v>
      </c>
      <c r="AH211" s="87">
        <v>0</v>
      </c>
      <c r="AI211" s="92" t="s">
        <v>74</v>
      </c>
      <c r="AJ211" s="87">
        <v>0</v>
      </c>
      <c r="AK211" s="92" t="s">
        <v>74</v>
      </c>
      <c r="AL211" s="92" t="s">
        <v>74</v>
      </c>
      <c r="AM211" s="93">
        <f t="shared" si="17"/>
        <v>0</v>
      </c>
      <c r="AN211" s="364">
        <f>+K211+AC211-AH211</f>
        <v>7000000</v>
      </c>
      <c r="AO211" s="88" t="s">
        <v>85</v>
      </c>
      <c r="AP211" s="245">
        <v>0</v>
      </c>
      <c r="AQ211" s="88" t="s">
        <v>85</v>
      </c>
      <c r="AR211" s="87">
        <v>0</v>
      </c>
      <c r="AS211" s="96" t="s">
        <v>74</v>
      </c>
      <c r="AT211" s="365">
        <f t="shared" si="18"/>
        <v>0</v>
      </c>
      <c r="AU211" s="366">
        <v>7000000</v>
      </c>
      <c r="AV211" s="99">
        <f t="shared" si="19"/>
        <v>0</v>
      </c>
      <c r="AW211" s="96" t="s">
        <v>74</v>
      </c>
      <c r="AX211" s="88" t="s">
        <v>86</v>
      </c>
      <c r="AY211" s="165" t="s">
        <v>2420</v>
      </c>
      <c r="AZ211" s="85" t="s">
        <v>66</v>
      </c>
      <c r="BA211" s="85" t="s">
        <v>141</v>
      </c>
    </row>
    <row r="212" spans="2:53" s="148" customFormat="1" ht="14.25" customHeight="1" x14ac:dyDescent="0.25">
      <c r="B212" s="85">
        <v>2024</v>
      </c>
      <c r="C212" s="85">
        <v>891780111</v>
      </c>
      <c r="D212" s="86" t="s">
        <v>64</v>
      </c>
      <c r="E212" s="87" t="s">
        <v>2419</v>
      </c>
      <c r="F212" s="125" t="s">
        <v>2418</v>
      </c>
      <c r="G212" s="88">
        <v>0</v>
      </c>
      <c r="H212" s="88" t="s">
        <v>72</v>
      </c>
      <c r="I212" s="85" t="s">
        <v>154</v>
      </c>
      <c r="J212" s="87" t="s">
        <v>2417</v>
      </c>
      <c r="K212" s="245">
        <f>552160+2469000</f>
        <v>3021160</v>
      </c>
      <c r="L212" s="85" t="s">
        <v>67</v>
      </c>
      <c r="M212" s="368" t="s">
        <v>2416</v>
      </c>
      <c r="N212" s="218">
        <v>900428481</v>
      </c>
      <c r="O212" s="197">
        <v>652</v>
      </c>
      <c r="P212" s="363">
        <v>45363</v>
      </c>
      <c r="Q212" s="245">
        <v>524300000</v>
      </c>
      <c r="R212" s="363">
        <v>45400</v>
      </c>
      <c r="S212" s="371">
        <f>+K212</f>
        <v>3021160</v>
      </c>
      <c r="T212" s="88" t="s">
        <v>203</v>
      </c>
      <c r="U212" s="197">
        <v>52389076</v>
      </c>
      <c r="V212" s="218" t="s">
        <v>2415</v>
      </c>
      <c r="W212" s="363">
        <v>45400</v>
      </c>
      <c r="X212" s="363">
        <v>45400</v>
      </c>
      <c r="Y212" s="199" t="s">
        <v>74</v>
      </c>
      <c r="Z212" s="363">
        <v>45460</v>
      </c>
      <c r="AA212" s="93">
        <f t="shared" si="15"/>
        <v>60</v>
      </c>
      <c r="AB212" s="87">
        <v>0</v>
      </c>
      <c r="AC212" s="87">
        <v>0</v>
      </c>
      <c r="AD212" s="87">
        <v>0</v>
      </c>
      <c r="AE212" s="95" t="s">
        <v>74</v>
      </c>
      <c r="AF212" s="93">
        <f t="shared" si="16"/>
        <v>0</v>
      </c>
      <c r="AG212" s="87">
        <v>0</v>
      </c>
      <c r="AH212" s="87">
        <v>0</v>
      </c>
      <c r="AI212" s="92" t="s">
        <v>74</v>
      </c>
      <c r="AJ212" s="87">
        <v>0</v>
      </c>
      <c r="AK212" s="92" t="s">
        <v>74</v>
      </c>
      <c r="AL212" s="92" t="s">
        <v>74</v>
      </c>
      <c r="AM212" s="93">
        <f t="shared" si="17"/>
        <v>0</v>
      </c>
      <c r="AN212" s="364">
        <f>+K212+AC212-AH212</f>
        <v>3021160</v>
      </c>
      <c r="AO212" s="88" t="s">
        <v>66</v>
      </c>
      <c r="AP212" s="245">
        <f>+AN212</f>
        <v>3021160</v>
      </c>
      <c r="AQ212" s="88" t="s">
        <v>85</v>
      </c>
      <c r="AR212" s="87">
        <v>0</v>
      </c>
      <c r="AS212" s="96" t="s">
        <v>74</v>
      </c>
      <c r="AT212" s="365">
        <f t="shared" si="18"/>
        <v>0</v>
      </c>
      <c r="AU212" s="366">
        <v>3021160</v>
      </c>
      <c r="AV212" s="99">
        <f t="shared" si="19"/>
        <v>0</v>
      </c>
      <c r="AW212" s="96" t="s">
        <v>74</v>
      </c>
      <c r="AX212" s="88" t="s">
        <v>86</v>
      </c>
      <c r="AY212" s="165" t="s">
        <v>2414</v>
      </c>
      <c r="AZ212" s="85" t="s">
        <v>66</v>
      </c>
      <c r="BA212" s="85" t="s">
        <v>141</v>
      </c>
    </row>
    <row r="213" spans="2:53" s="148" customFormat="1" ht="14.25" customHeight="1" x14ac:dyDescent="0.25">
      <c r="B213" s="85">
        <v>2024</v>
      </c>
      <c r="C213" s="85">
        <v>891780111</v>
      </c>
      <c r="D213" s="86" t="s">
        <v>64</v>
      </c>
      <c r="E213" s="87" t="s">
        <v>2413</v>
      </c>
      <c r="F213" s="125" t="s">
        <v>2412</v>
      </c>
      <c r="G213" s="88">
        <v>0</v>
      </c>
      <c r="H213" s="88" t="s">
        <v>72</v>
      </c>
      <c r="I213" s="85" t="s">
        <v>154</v>
      </c>
      <c r="J213" s="87" t="s">
        <v>2411</v>
      </c>
      <c r="K213" s="245">
        <v>1143600</v>
      </c>
      <c r="L213" s="85" t="s">
        <v>67</v>
      </c>
      <c r="M213" s="368" t="s">
        <v>2410</v>
      </c>
      <c r="N213" s="218">
        <v>1124010239</v>
      </c>
      <c r="O213" s="197">
        <v>431</v>
      </c>
      <c r="P213" s="363">
        <v>45343</v>
      </c>
      <c r="Q213" s="245">
        <v>524300000</v>
      </c>
      <c r="R213" s="363">
        <v>45406</v>
      </c>
      <c r="S213" s="371">
        <f>+K213</f>
        <v>1143600</v>
      </c>
      <c r="T213" s="88" t="s">
        <v>203</v>
      </c>
      <c r="U213" s="197">
        <v>51909946</v>
      </c>
      <c r="V213" s="218" t="s">
        <v>2409</v>
      </c>
      <c r="W213" s="363">
        <v>45406</v>
      </c>
      <c r="X213" s="363">
        <v>45407</v>
      </c>
      <c r="Y213" s="199" t="s">
        <v>74</v>
      </c>
      <c r="Z213" s="363">
        <v>45467</v>
      </c>
      <c r="AA213" s="93">
        <f t="shared" si="15"/>
        <v>60</v>
      </c>
      <c r="AB213" s="87">
        <v>0</v>
      </c>
      <c r="AC213" s="87">
        <v>0</v>
      </c>
      <c r="AD213" s="87">
        <v>0</v>
      </c>
      <c r="AE213" s="95" t="s">
        <v>74</v>
      </c>
      <c r="AF213" s="93">
        <f t="shared" si="16"/>
        <v>0</v>
      </c>
      <c r="AG213" s="87">
        <v>0</v>
      </c>
      <c r="AH213" s="87">
        <v>0</v>
      </c>
      <c r="AI213" s="92" t="s">
        <v>74</v>
      </c>
      <c r="AJ213" s="87">
        <v>0</v>
      </c>
      <c r="AK213" s="92" t="s">
        <v>74</v>
      </c>
      <c r="AL213" s="92" t="s">
        <v>74</v>
      </c>
      <c r="AM213" s="93">
        <f t="shared" si="17"/>
        <v>0</v>
      </c>
      <c r="AN213" s="364">
        <f>+K213+AC213-AH213</f>
        <v>1143600</v>
      </c>
      <c r="AO213" s="88" t="s">
        <v>85</v>
      </c>
      <c r="AP213" s="245">
        <v>0</v>
      </c>
      <c r="AQ213" s="88" t="s">
        <v>85</v>
      </c>
      <c r="AR213" s="87">
        <v>0</v>
      </c>
      <c r="AS213" s="96" t="s">
        <v>74</v>
      </c>
      <c r="AT213" s="365">
        <f t="shared" si="18"/>
        <v>0</v>
      </c>
      <c r="AU213" s="366">
        <v>1143600</v>
      </c>
      <c r="AV213" s="99">
        <f t="shared" si="19"/>
        <v>0</v>
      </c>
      <c r="AW213" s="96" t="s">
        <v>74</v>
      </c>
      <c r="AX213" s="88" t="s">
        <v>86</v>
      </c>
      <c r="AY213" s="165" t="s">
        <v>2408</v>
      </c>
      <c r="AZ213" s="85" t="s">
        <v>66</v>
      </c>
      <c r="BA213" s="85" t="s">
        <v>141</v>
      </c>
    </row>
    <row r="214" spans="2:53" s="148" customFormat="1" ht="14.25" customHeight="1" thickBot="1" x14ac:dyDescent="0.3">
      <c r="B214" s="100">
        <v>2024</v>
      </c>
      <c r="C214" s="100">
        <v>891780111</v>
      </c>
      <c r="D214" s="101" t="s">
        <v>64</v>
      </c>
      <c r="E214" s="102" t="s">
        <v>2407</v>
      </c>
      <c r="F214" s="131" t="s">
        <v>2406</v>
      </c>
      <c r="G214" s="103">
        <v>0</v>
      </c>
      <c r="H214" s="103" t="s">
        <v>72</v>
      </c>
      <c r="I214" s="100" t="s">
        <v>154</v>
      </c>
      <c r="J214" s="102" t="s">
        <v>2405</v>
      </c>
      <c r="K214" s="379">
        <v>3968650</v>
      </c>
      <c r="L214" s="100" t="s">
        <v>67</v>
      </c>
      <c r="M214" s="380" t="s">
        <v>2404</v>
      </c>
      <c r="N214" s="381">
        <v>900763287</v>
      </c>
      <c r="O214" s="191">
        <v>908</v>
      </c>
      <c r="P214" s="382">
        <v>45392</v>
      </c>
      <c r="Q214" s="379">
        <v>3968650</v>
      </c>
      <c r="R214" s="382">
        <v>45406</v>
      </c>
      <c r="S214" s="383">
        <f>+K214</f>
        <v>3968650</v>
      </c>
      <c r="T214" s="103" t="s">
        <v>203</v>
      </c>
      <c r="U214" s="191">
        <v>85155551</v>
      </c>
      <c r="V214" s="381" t="s">
        <v>2403</v>
      </c>
      <c r="W214" s="382">
        <v>45407</v>
      </c>
      <c r="X214" s="382">
        <v>45407</v>
      </c>
      <c r="Y214" s="384" t="s">
        <v>74</v>
      </c>
      <c r="Z214" s="382">
        <v>45436</v>
      </c>
      <c r="AA214" s="106">
        <f t="shared" si="15"/>
        <v>29</v>
      </c>
      <c r="AB214" s="102">
        <v>0</v>
      </c>
      <c r="AC214" s="102">
        <v>0</v>
      </c>
      <c r="AD214" s="102">
        <v>0</v>
      </c>
      <c r="AE214" s="108" t="s">
        <v>74</v>
      </c>
      <c r="AF214" s="106">
        <f t="shared" si="16"/>
        <v>0</v>
      </c>
      <c r="AG214" s="102">
        <v>0</v>
      </c>
      <c r="AH214" s="102">
        <v>0</v>
      </c>
      <c r="AI214" s="109" t="s">
        <v>74</v>
      </c>
      <c r="AJ214" s="102">
        <v>0</v>
      </c>
      <c r="AK214" s="109" t="s">
        <v>74</v>
      </c>
      <c r="AL214" s="109" t="s">
        <v>74</v>
      </c>
      <c r="AM214" s="106">
        <f t="shared" si="17"/>
        <v>0</v>
      </c>
      <c r="AN214" s="385">
        <f>+K214+AC214-AH214</f>
        <v>3968650</v>
      </c>
      <c r="AO214" s="103" t="s">
        <v>66</v>
      </c>
      <c r="AP214" s="379">
        <f>+AN214</f>
        <v>3968650</v>
      </c>
      <c r="AQ214" s="103" t="s">
        <v>85</v>
      </c>
      <c r="AR214" s="102">
        <v>0</v>
      </c>
      <c r="AS214" s="110" t="s">
        <v>74</v>
      </c>
      <c r="AT214" s="386">
        <f t="shared" si="18"/>
        <v>0</v>
      </c>
      <c r="AU214" s="387">
        <v>3968650</v>
      </c>
      <c r="AV214" s="128">
        <f t="shared" si="19"/>
        <v>0</v>
      </c>
      <c r="AW214" s="110" t="s">
        <v>74</v>
      </c>
      <c r="AX214" s="103" t="s">
        <v>86</v>
      </c>
      <c r="AY214" s="388" t="s">
        <v>2402</v>
      </c>
      <c r="AZ214" s="100" t="s">
        <v>66</v>
      </c>
      <c r="BA214" s="100" t="s">
        <v>141</v>
      </c>
    </row>
    <row r="215" spans="2:53" s="23" customFormat="1" ht="15.75" thickBot="1" x14ac:dyDescent="0.3">
      <c r="B215" s="404" t="s">
        <v>68</v>
      </c>
      <c r="C215" s="405"/>
      <c r="D215" s="406"/>
      <c r="E215" s="31">
        <f>SUBTOTAL(3,E8:E214)</f>
        <v>207</v>
      </c>
      <c r="F215" s="32"/>
      <c r="G215" s="33"/>
      <c r="H215" s="33"/>
      <c r="I215" s="114"/>
      <c r="J215" s="33"/>
      <c r="K215" s="184">
        <f>SUM(K8:K214)</f>
        <v>3889570882.8200002</v>
      </c>
      <c r="L215" s="32"/>
      <c r="M215" s="33"/>
      <c r="N215" s="163"/>
      <c r="O215" s="114"/>
      <c r="P215" s="164"/>
      <c r="Q215" s="114"/>
      <c r="R215" s="164"/>
      <c r="S215" s="33"/>
      <c r="T215" s="33"/>
      <c r="U215" s="33"/>
      <c r="V215" s="33"/>
      <c r="W215" s="33"/>
      <c r="X215" s="33"/>
      <c r="Y215" s="33"/>
      <c r="Z215" s="33"/>
      <c r="AA215" s="37"/>
      <c r="AB215" s="35">
        <f>SUM(AB8:AB214)</f>
        <v>3</v>
      </c>
      <c r="AC215" s="36">
        <f>SUM(AC8:AC214)</f>
        <v>18400000</v>
      </c>
      <c r="AD215" s="36">
        <f>SUM(AD8:AD214)</f>
        <v>0</v>
      </c>
      <c r="AE215" s="37"/>
      <c r="AF215" s="36">
        <f>SUM(AF8:AF214)</f>
        <v>0</v>
      </c>
      <c r="AG215" s="36">
        <f>SUM(AG8:AG214)</f>
        <v>0</v>
      </c>
      <c r="AH215" s="38">
        <f>SUM(AH8:AH214)</f>
        <v>0</v>
      </c>
      <c r="AI215" s="37"/>
      <c r="AJ215" s="39">
        <f>SUM(AJ8:AJ214)</f>
        <v>0</v>
      </c>
      <c r="AK215" s="407"/>
      <c r="AL215" s="408"/>
      <c r="AM215" s="409"/>
      <c r="AN215" s="180">
        <f>SUM(AN8:AN214)</f>
        <v>3907970882.8200002</v>
      </c>
      <c r="AO215" s="37"/>
      <c r="AP215" s="181">
        <f>SUM(AP8:AP214)</f>
        <v>2694865250</v>
      </c>
      <c r="AQ215" s="37"/>
      <c r="AR215" s="36">
        <f>SUM(AR8:AR214)</f>
        <v>0</v>
      </c>
      <c r="AS215" s="37"/>
      <c r="AT215" s="182">
        <f>SUM(AT8:AT214)</f>
        <v>1272861338.8199999</v>
      </c>
      <c r="AU215" s="183">
        <f>SUM(AU8:AU214)</f>
        <v>2635109544</v>
      </c>
      <c r="AV215" s="407"/>
      <c r="AW215" s="408"/>
      <c r="AX215" s="408"/>
      <c r="AY215" s="408"/>
      <c r="AZ215" s="408"/>
      <c r="BA215" s="408"/>
    </row>
    <row r="219" spans="2:53" x14ac:dyDescent="0.25">
      <c r="K219" s="147"/>
      <c r="AT219" s="146"/>
    </row>
    <row r="220" spans="2:53" x14ac:dyDescent="0.25">
      <c r="M220" s="147"/>
      <c r="AT220" s="146"/>
      <c r="AU220" s="146"/>
    </row>
    <row r="221" spans="2:53" x14ac:dyDescent="0.25">
      <c r="AU221" s="146"/>
    </row>
  </sheetData>
  <sheetProtection formatCells="0" formatColumns="0" formatRows="0" insertRows="0" deleteRows="0" autoFilter="0"/>
  <mergeCells count="21">
    <mergeCell ref="AB5:AM5"/>
    <mergeCell ref="M6:N6"/>
    <mergeCell ref="O6:Q6"/>
    <mergeCell ref="R6:S6"/>
    <mergeCell ref="T6:V6"/>
    <mergeCell ref="AV215:BA215"/>
    <mergeCell ref="AO6:AP6"/>
    <mergeCell ref="B215:D215"/>
    <mergeCell ref="AY6:BA6"/>
    <mergeCell ref="AK215:AM215"/>
    <mergeCell ref="AB6:AF6"/>
    <mergeCell ref="AG6:AI6"/>
    <mergeCell ref="AJ6:AM6"/>
    <mergeCell ref="B3:C6"/>
    <mergeCell ref="D3:G4"/>
    <mergeCell ref="W6:AA6"/>
    <mergeCell ref="H3:I5"/>
    <mergeCell ref="E6:G6"/>
    <mergeCell ref="AV6:AX6"/>
    <mergeCell ref="AQ6:AU6"/>
    <mergeCell ref="F5:G5"/>
  </mergeCells>
  <conditionalFormatting sqref="F5 E6">
    <cfRule type="containsText" dxfId="2"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M8:AP57 AA8:AA214 AF8:AF214 AU8:AV214 AM58:AO214">
    <cfRule type="expression" dxfId="1" priority="2">
      <formula>+_xlfn.ISFORMULA(AA8)</formula>
    </cfRule>
  </conditionalFormatting>
  <conditionalFormatting sqref="AT8:AT214">
    <cfRule type="expression" dxfId="0" priority="1">
      <formula>+_xlfn.ISFORMULA(AT8)</formula>
    </cfRule>
  </conditionalFormatting>
  <dataValidations count="9">
    <dataValidation type="list" allowBlank="1" showInputMessage="1" showErrorMessage="1" sqref="AX8:AX214" xr:uid="{63DA7620-CE4C-4F8A-896E-61CFBC4FF58E}">
      <formula1>"Por iniciar,En ejecucion,Suspendido,Terminado,Liquidado"</formula1>
    </dataValidation>
    <dataValidation type="list" allowBlank="1" showInputMessage="1" showErrorMessage="1" sqref="H8:H214" xr:uid="{0702C2A5-72D9-4820-8D3B-D816F8654FDD}">
      <formula1>"OTRO SECTOR"</formula1>
    </dataValidation>
    <dataValidation type="list" allowBlank="1" showInputMessage="1" showErrorMessage="1" sqref="L8:L214" xr:uid="{EE8EE2F2-8BC1-46D7-B28C-9776309D777D}">
      <formula1>"DIRECTA"</formula1>
    </dataValidation>
    <dataValidation type="list" allowBlank="1" showInputMessage="1" showErrorMessage="1" sqref="I8:I214" xr:uid="{824282D2-6949-47C9-9CE1-93CEB98509B5}">
      <formula1>"FUNCIONAMIENTO,INVERSION,OTROS"</formula1>
    </dataValidation>
    <dataValidation type="list" allowBlank="1" showInputMessage="1" showErrorMessage="1" sqref="BA8:BA214" xr:uid="{7299B4FF-1FDF-4CCF-8E6C-D62CC1F07AC6}">
      <formula1>"SI,NA por TIPO Contrato"</formula1>
    </dataValidation>
    <dataValidation type="list" allowBlank="1" showInputMessage="1" showErrorMessage="1" sqref="AZ8:AZ214" xr:uid="{C999323E-82E4-4B22-A9EA-DF4DDEFC5E8D}">
      <formula1>"SI,NO HA INICIADO"</formula1>
    </dataValidation>
    <dataValidation type="list" allowBlank="1" showInputMessage="1" showErrorMessage="1" sqref="T8:T214 AQ8:AQ214 AO8:AO214"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FABF4B97-A347-4818-9ACB-E46732E90C35}"/>
    <hyperlink ref="AY10" r:id="rId2" xr:uid="{94DA177C-A85C-429F-B60F-C836B4087A4D}"/>
    <hyperlink ref="AY11" r:id="rId3" xr:uid="{E8DD411B-B23C-4D9B-B4BA-F7901E177B5B}"/>
    <hyperlink ref="AY12" r:id="rId4" xr:uid="{EAF5C233-F332-4EF4-AD62-788F0AE65D63}"/>
    <hyperlink ref="AY13" r:id="rId5" xr:uid="{59767ED5-4C94-4152-B5DD-C69A444503B6}"/>
    <hyperlink ref="AY14" r:id="rId6" xr:uid="{D26CDC93-4331-4657-8079-A235659941C9}"/>
    <hyperlink ref="AY16" r:id="rId7" xr:uid="{0ECA2FEF-35F5-43E6-9297-E9B8350A718F}"/>
    <hyperlink ref="AY17" r:id="rId8" xr:uid="{FD6C9019-1829-49FE-9A83-BC5CBBA5DC6D}"/>
    <hyperlink ref="AY18" r:id="rId9" xr:uid="{7E2574AD-E60B-4F1F-97BD-B035C28F458A}"/>
    <hyperlink ref="AY19" r:id="rId10" xr:uid="{6C6F3922-61FE-413C-9023-9BC2EF0D0915}"/>
    <hyperlink ref="AY20" r:id="rId11" xr:uid="{000C2EFB-922D-4913-BE6C-DAECCB955F38}"/>
    <hyperlink ref="AY21" r:id="rId12" xr:uid="{D33AC430-84F2-4FD7-BA2A-604F0084B463}"/>
    <hyperlink ref="AY22" r:id="rId13" xr:uid="{4F2DCD1D-2B78-4A7F-8109-7E0C2A5B1B6A}"/>
    <hyperlink ref="AY9" r:id="rId14" xr:uid="{CBE78376-8505-4185-877A-55788099E648}"/>
    <hyperlink ref="AY23" r:id="rId15" xr:uid="{CEDF7F57-2A5D-4733-BEF8-15D4E5B363EC}"/>
    <hyperlink ref="AY24" r:id="rId16" xr:uid="{AF3A9B8C-FECB-47FC-8A47-23CDC2C4DDAD}"/>
    <hyperlink ref="AY25" r:id="rId17" xr:uid="{0D827128-DA11-4AEF-ABC0-55DE603EFC8F}"/>
    <hyperlink ref="AY26" r:id="rId18" xr:uid="{26B10A32-E4D0-4821-96C9-3B8024C60158}"/>
    <hyperlink ref="AY55" r:id="rId19" xr:uid="{627D81CE-1EFB-458E-8936-26945ED3CEB5}"/>
    <hyperlink ref="AY56" r:id="rId20" xr:uid="{700CFD72-A2BD-4DD2-BA33-047D5F5791FF}"/>
    <hyperlink ref="AY57" r:id="rId21" xr:uid="{F6D560C9-CD17-447E-836D-2649C813B391}"/>
    <hyperlink ref="AY37" r:id="rId22" xr:uid="{9AFCA669-6101-4268-86CC-F44F764F0947}"/>
    <hyperlink ref="AY105" r:id="rId23" xr:uid="{897F81FB-DE52-41E2-B881-BE8F06FA0B87}"/>
    <hyperlink ref="AY106" r:id="rId24" xr:uid="{C11B8A01-84C7-48E8-9D49-9FBC363B739A}"/>
    <hyperlink ref="AY187" r:id="rId25" xr:uid="{88FDE50C-D8E6-40BD-95FD-3C8768C317F0}"/>
    <hyperlink ref="AY188" r:id="rId26" xr:uid="{53C104BD-574F-42E8-B8FC-97ACEC46B8FE}"/>
    <hyperlink ref="AY192" r:id="rId27" xr:uid="{4E8FA8E0-5285-405C-BDD4-C15A7213E44F}"/>
    <hyperlink ref="AY122" r:id="rId28" xr:uid="{48F54E39-A3FC-4927-ABD9-EAD3D31079B6}"/>
    <hyperlink ref="AY128" r:id="rId29" xr:uid="{601AA37A-C9AD-461C-BDC7-AC612282B741}"/>
    <hyperlink ref="AY132" r:id="rId30" xr:uid="{D77701FD-AD47-417A-8CCF-5572E74F43E8}"/>
    <hyperlink ref="AY133" r:id="rId31" xr:uid="{90CE67F7-CB9E-4B91-A7B0-2199FE40E9CC}"/>
    <hyperlink ref="AY143" r:id="rId32" xr:uid="{18F2AAA5-BC28-43FC-9673-A1DC86D60F85}"/>
    <hyperlink ref="AY144" r:id="rId33" xr:uid="{2D4A6F1E-23BD-43B1-975A-429FBC183E6B}"/>
    <hyperlink ref="AY147" r:id="rId34" xr:uid="{FA907190-7BA8-4320-9A2D-1DAFFA4DB856}"/>
    <hyperlink ref="AY148" r:id="rId35" xr:uid="{4FE0CB49-8BFA-4272-A40A-FE73EAF8052F}"/>
    <hyperlink ref="AY149" r:id="rId36" xr:uid="{F9B4C00E-D236-4462-992F-E0A39B8AE266}"/>
    <hyperlink ref="AY152" r:id="rId37" xr:uid="{0A34117A-01BD-4649-B6C4-06A1A821208B}"/>
    <hyperlink ref="AY153" r:id="rId38" xr:uid="{76F3D5C0-6047-466C-BE5E-A53A49E50250}"/>
    <hyperlink ref="AY154" r:id="rId39" xr:uid="{F55C3D4B-4643-4A6E-8A03-64C736E0D2EA}"/>
    <hyperlink ref="AY156" r:id="rId40" xr:uid="{EBA65D32-CF47-4323-B5CF-0F812E21D424}"/>
    <hyperlink ref="AY155" r:id="rId41" xr:uid="{A77C2A67-6F33-46B0-96B3-CF9A4756572C}"/>
    <hyperlink ref="AY157" r:id="rId42" xr:uid="{C9B0B38F-F8E4-4255-A464-255706641507}"/>
    <hyperlink ref="AY159" r:id="rId43" xr:uid="{CD30CB7D-0A37-4015-B172-1332D873588B}"/>
    <hyperlink ref="AY160" r:id="rId44" xr:uid="{3FD1BD52-789D-4432-B658-258C71E5FBD5}"/>
    <hyperlink ref="AY161" r:id="rId45" xr:uid="{37549AB3-A7B3-444D-ABCF-D3B60001F46F}"/>
    <hyperlink ref="AY162" r:id="rId46" xr:uid="{E2431747-E1A8-49CE-B572-03042073F348}"/>
    <hyperlink ref="AY163" r:id="rId47" xr:uid="{B70CE537-4A45-4897-B0BA-20D27B74F72F}"/>
    <hyperlink ref="AY164" r:id="rId48" xr:uid="{8CD37230-31B5-4B7E-A152-A58FCB578AB8}"/>
    <hyperlink ref="AY158" r:id="rId49" xr:uid="{0E9EC212-AAC9-4754-9929-2CA2E585695A}"/>
    <hyperlink ref="AY151" r:id="rId50" xr:uid="{F911F0F2-E6B5-4C6C-BA4E-B8B4206DDFB7}"/>
    <hyperlink ref="AY145" r:id="rId51" xr:uid="{B8DB8254-311B-4E0C-9238-6E3FDFAACD8E}"/>
    <hyperlink ref="AY146" r:id="rId52" xr:uid="{FECF458E-FB18-4B30-A1EB-B52433295FC5}"/>
    <hyperlink ref="AY174" r:id="rId53" xr:uid="{39194F6F-AB7B-4FC2-9350-21218E65A5FB}"/>
    <hyperlink ref="AY175" r:id="rId54" xr:uid="{3539EF27-49D5-4F30-9927-BA88ABDF8B5A}"/>
    <hyperlink ref="AY176" r:id="rId55" xr:uid="{944E6695-DA64-4283-885D-BF7DF61D11F3}"/>
    <hyperlink ref="AY177" r:id="rId56" xr:uid="{29732E51-231F-464F-A41C-24DDEE2F2E88}"/>
    <hyperlink ref="AY180" r:id="rId57" xr:uid="{A0ECFA30-371E-4F30-8667-51A2EDC34896}"/>
    <hyperlink ref="AY181" r:id="rId58" xr:uid="{9E8AD1E3-34A8-460A-9F6E-01B75F00AD28}"/>
    <hyperlink ref="AY199" r:id="rId59" xr:uid="{324E1478-65E0-420D-9FB2-EAA6B9910DB5}"/>
    <hyperlink ref="AY200" r:id="rId60" xr:uid="{0AB1826F-8BBF-46AC-B4F9-34E2099F1E8F}"/>
    <hyperlink ref="AY201" r:id="rId61" xr:uid="{EBAC6D6C-1452-4F79-9FB9-A729CEB68717}"/>
    <hyperlink ref="AY202" r:id="rId62" xr:uid="{7AF0C6E4-5CCF-4E13-9DED-CEB48CAA5C7A}"/>
    <hyperlink ref="AY203" r:id="rId63" xr:uid="{4BB9C9C4-1DE7-49C4-9E0A-0DEA3EE32ADF}"/>
    <hyperlink ref="AY204" r:id="rId64" xr:uid="{74DA7776-B99D-400C-9C3B-92DD475FB1D7}"/>
    <hyperlink ref="AY205" r:id="rId65" xr:uid="{C934840F-9BDD-4A41-B6A8-DCE1ABBCE6D9}"/>
    <hyperlink ref="AY206" r:id="rId66" xr:uid="{847164F8-7C62-49E7-BE73-B79EC863B535}"/>
    <hyperlink ref="AY207" r:id="rId67" xr:uid="{228E6DE0-0AAB-448E-A4E4-345DDB9BC0EB}"/>
    <hyperlink ref="AY208" r:id="rId68" xr:uid="{4FE71FF2-78E0-47A4-B1AF-B9EC386E625C}"/>
    <hyperlink ref="AY209" r:id="rId69" xr:uid="{49BE2D7E-C00A-4CA4-B5AC-6DC2AD2B1681}"/>
    <hyperlink ref="AY210" r:id="rId70" xr:uid="{2ACD29BB-5EB7-4437-BE16-A7EEC5501AAB}"/>
    <hyperlink ref="AY211" r:id="rId71" xr:uid="{3BC72B6A-88BF-4376-A9C2-684D3EE5BB74}"/>
    <hyperlink ref="AY212" r:id="rId72" xr:uid="{0C2D58A8-6D00-457F-8636-D2B8C42DE6C2}"/>
    <hyperlink ref="AY213" r:id="rId73" xr:uid="{8EF6D45B-0CFA-4F19-8D5D-304667CC1A2B}"/>
    <hyperlink ref="AY214" r:id="rId74" xr:uid="{9CAF13BA-AB27-47FA-B05A-B8A703EAD858}"/>
    <hyperlink ref="AY185" r:id="rId75" xr:uid="{BF2992D0-B5FB-4533-95D5-D01EA73317D4}"/>
    <hyperlink ref="AY186" r:id="rId76" xr:uid="{631C1C96-F376-4212-A986-ABF84B9D2C58}"/>
    <hyperlink ref="AY189" r:id="rId77" xr:uid="{5CEBEE94-4EC8-41A7-8433-649208D6B2B4}"/>
  </hyperlinks>
  <pageMargins left="0.7" right="0.7" top="0.75" bottom="0.75" header="0.3" footer="0.3"/>
  <pageSetup orientation="portrait" horizontalDpi="300" verticalDpi="300" r:id="rId78"/>
  <drawing r:id="rId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A97E-F3EE-497D-BFCE-CE9CCDD82E9F}">
  <dimension ref="A1:BT61"/>
  <sheetViews>
    <sheetView showGridLines="0" workbookViewId="0">
      <selection activeCell="BF9" sqref="BF9"/>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6.42578125" customWidth="1"/>
    <col min="7" max="7" width="15.85546875" customWidth="1"/>
    <col min="8" max="8" width="16.5703125" customWidth="1"/>
    <col min="9" max="9" width="17.42578125" customWidth="1"/>
    <col min="10" max="10" width="18.42578125" customWidth="1"/>
    <col min="11" max="11" width="15.28515625" customWidth="1"/>
    <col min="12" max="12" width="13.42578125" customWidth="1"/>
    <col min="13" max="13" width="16.140625" customWidth="1"/>
    <col min="14" max="14" width="16.42578125" customWidth="1"/>
    <col min="15" max="15" width="11.5703125" customWidth="1"/>
    <col min="16" max="16" width="12.42578125" customWidth="1"/>
    <col min="17" max="17" width="11.5703125" customWidth="1"/>
    <col min="18" max="18" width="14.7109375" customWidth="1"/>
    <col min="19" max="19" width="14.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710937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325000000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1221</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6.5" x14ac:dyDescent="0.25">
      <c r="A7" s="14"/>
      <c r="B7" s="58" t="s">
        <v>16</v>
      </c>
      <c r="C7" s="59" t="s">
        <v>17</v>
      </c>
      <c r="D7" s="65" t="s">
        <v>18</v>
      </c>
      <c r="E7" s="66" t="s">
        <v>19</v>
      </c>
      <c r="F7" s="66" t="s">
        <v>20</v>
      </c>
      <c r="G7" s="65" t="s">
        <v>21</v>
      </c>
      <c r="H7" s="58" t="s">
        <v>22</v>
      </c>
      <c r="I7" s="58" t="s">
        <v>71</v>
      </c>
      <c r="J7" s="58" t="s">
        <v>23</v>
      </c>
      <c r="K7" s="58" t="s">
        <v>24</v>
      </c>
      <c r="L7" s="58" t="s">
        <v>25</v>
      </c>
      <c r="M7" s="58" t="s">
        <v>26</v>
      </c>
      <c r="N7" s="59" t="s">
        <v>27</v>
      </c>
      <c r="O7" s="59" t="s">
        <v>28</v>
      </c>
      <c r="P7" s="58" t="s">
        <v>29</v>
      </c>
      <c r="Q7" s="58" t="s">
        <v>30</v>
      </c>
      <c r="R7" s="58" t="s">
        <v>31</v>
      </c>
      <c r="S7" s="58" t="s">
        <v>32</v>
      </c>
      <c r="T7" s="58" t="s">
        <v>33</v>
      </c>
      <c r="U7" s="59" t="s">
        <v>34</v>
      </c>
      <c r="V7" s="58" t="s">
        <v>35</v>
      </c>
      <c r="W7" s="58" t="s">
        <v>69</v>
      </c>
      <c r="X7" s="58" t="s">
        <v>36</v>
      </c>
      <c r="Y7" s="58" t="s">
        <v>37</v>
      </c>
      <c r="Z7" s="64" t="s">
        <v>38</v>
      </c>
      <c r="AA7" s="63" t="s">
        <v>39</v>
      </c>
      <c r="AB7" s="58" t="s">
        <v>40</v>
      </c>
      <c r="AC7" s="58" t="s">
        <v>41</v>
      </c>
      <c r="AD7" s="58" t="s">
        <v>42</v>
      </c>
      <c r="AE7" s="64" t="s">
        <v>43</v>
      </c>
      <c r="AF7" s="63" t="s">
        <v>44</v>
      </c>
      <c r="AG7" s="58" t="s">
        <v>45</v>
      </c>
      <c r="AH7" s="58" t="s">
        <v>46</v>
      </c>
      <c r="AI7" s="64" t="s">
        <v>47</v>
      </c>
      <c r="AJ7" s="58" t="s">
        <v>48</v>
      </c>
      <c r="AK7" s="64" t="s">
        <v>49</v>
      </c>
      <c r="AL7" s="64" t="s">
        <v>50</v>
      </c>
      <c r="AM7" s="63" t="s">
        <v>51</v>
      </c>
      <c r="AN7" s="63" t="s">
        <v>52</v>
      </c>
      <c r="AO7" s="58" t="s">
        <v>78</v>
      </c>
      <c r="AP7" s="58" t="s">
        <v>79</v>
      </c>
      <c r="AQ7" s="58" t="s">
        <v>53</v>
      </c>
      <c r="AR7" s="58" t="s">
        <v>54</v>
      </c>
      <c r="AS7" s="58" t="s">
        <v>55</v>
      </c>
      <c r="AT7" s="62" t="s">
        <v>56</v>
      </c>
      <c r="AU7" s="61" t="s">
        <v>57</v>
      </c>
      <c r="AV7" s="60" t="s">
        <v>58</v>
      </c>
      <c r="AW7" s="58" t="s">
        <v>59</v>
      </c>
      <c r="AX7" s="58" t="s">
        <v>60</v>
      </c>
      <c r="AY7" s="59" t="s">
        <v>61</v>
      </c>
      <c r="AZ7" s="59" t="s">
        <v>62</v>
      </c>
      <c r="BA7" s="59" t="s">
        <v>63</v>
      </c>
      <c r="BB7" s="21"/>
      <c r="BC7" s="21"/>
      <c r="BD7" s="21"/>
      <c r="BE7" s="21"/>
      <c r="BF7" s="21"/>
      <c r="BG7" s="21"/>
      <c r="BH7" s="21"/>
      <c r="BI7" s="21"/>
      <c r="BJ7" s="21"/>
      <c r="BK7" s="21"/>
      <c r="BL7" s="21"/>
      <c r="BM7" s="21"/>
      <c r="BN7" s="21"/>
      <c r="BO7" s="21"/>
      <c r="BP7" s="21"/>
      <c r="BQ7" s="21"/>
      <c r="BR7" s="21"/>
      <c r="BS7" s="21"/>
      <c r="BT7" s="21"/>
    </row>
    <row r="8" spans="1:72" ht="15" customHeight="1" x14ac:dyDescent="0.25">
      <c r="B8" s="85">
        <v>2024</v>
      </c>
      <c r="C8" s="85">
        <v>891780111</v>
      </c>
      <c r="D8" s="86" t="s">
        <v>64</v>
      </c>
      <c r="E8" s="93" t="s">
        <v>1220</v>
      </c>
      <c r="F8" s="93" t="s">
        <v>1219</v>
      </c>
      <c r="G8" s="88">
        <v>0</v>
      </c>
      <c r="H8" s="88" t="s">
        <v>72</v>
      </c>
      <c r="I8" s="86" t="s">
        <v>65</v>
      </c>
      <c r="J8" s="87" t="s">
        <v>4020</v>
      </c>
      <c r="K8" s="93">
        <v>18810000</v>
      </c>
      <c r="L8" s="85" t="s">
        <v>67</v>
      </c>
      <c r="M8" s="93" t="s">
        <v>1218</v>
      </c>
      <c r="N8" s="195">
        <v>1082879378</v>
      </c>
      <c r="O8" s="87">
        <v>22</v>
      </c>
      <c r="P8" s="95">
        <v>45302</v>
      </c>
      <c r="Q8" s="87">
        <v>18810000</v>
      </c>
      <c r="R8" s="95">
        <v>45307</v>
      </c>
      <c r="S8" s="87">
        <v>18810000</v>
      </c>
      <c r="T8" s="88" t="s">
        <v>66</v>
      </c>
      <c r="U8" s="195">
        <v>1082943891</v>
      </c>
      <c r="V8" s="93" t="s">
        <v>1003</v>
      </c>
      <c r="W8" s="228">
        <v>45307</v>
      </c>
      <c r="X8" s="228">
        <v>45307</v>
      </c>
      <c r="Y8" s="94" t="s">
        <v>74</v>
      </c>
      <c r="Z8" s="228">
        <v>45473</v>
      </c>
      <c r="AA8" s="93">
        <f t="shared" ref="AA8:AA49" si="0">+IF(Y8="1800-01-01",Z8-X8,Z8-Y8)</f>
        <v>166</v>
      </c>
      <c r="AB8" s="87">
        <v>0</v>
      </c>
      <c r="AC8" s="87">
        <v>0</v>
      </c>
      <c r="AD8" s="87">
        <v>0</v>
      </c>
      <c r="AE8" s="95" t="s">
        <v>74</v>
      </c>
      <c r="AF8" s="93">
        <f t="shared" ref="AF8:AF49" si="1">+IF(AE8="1800-01-01",0,AE8-Z8)</f>
        <v>0</v>
      </c>
      <c r="AG8" s="87">
        <v>0</v>
      </c>
      <c r="AH8" s="87">
        <v>0</v>
      </c>
      <c r="AI8" s="92" t="s">
        <v>74</v>
      </c>
      <c r="AJ8" s="88">
        <v>0</v>
      </c>
      <c r="AK8" s="92" t="s">
        <v>74</v>
      </c>
      <c r="AL8" s="92" t="s">
        <v>74</v>
      </c>
      <c r="AM8" s="93">
        <f t="shared" ref="AM8:AM49" si="2">+IF(AK8="1800-01-01",0,AL8-AK8)</f>
        <v>0</v>
      </c>
      <c r="AN8" s="93">
        <f>+K8+AC8-AH8</f>
        <v>18810000</v>
      </c>
      <c r="AO8" s="88" t="s">
        <v>66</v>
      </c>
      <c r="AP8" s="87">
        <v>18810000</v>
      </c>
      <c r="AQ8" s="88" t="s">
        <v>85</v>
      </c>
      <c r="AR8" s="87">
        <v>0</v>
      </c>
      <c r="AS8" s="96" t="s">
        <v>74</v>
      </c>
      <c r="AT8" s="97">
        <v>8910000</v>
      </c>
      <c r="AU8" s="126">
        <f t="shared" ref="AU8:AU49" si="3">AN8-AT8</f>
        <v>9900000</v>
      </c>
      <c r="AV8" s="99">
        <f t="shared" ref="AV8:AV49" si="4">+IFERROR(AT8/AN8,"_")</f>
        <v>0.47368421052631576</v>
      </c>
      <c r="AW8" s="96" t="s">
        <v>74</v>
      </c>
      <c r="AX8" s="88" t="s">
        <v>86</v>
      </c>
      <c r="AY8" s="93" t="s">
        <v>1217</v>
      </c>
      <c r="AZ8" s="85" t="s">
        <v>66</v>
      </c>
      <c r="BA8" s="85" t="s">
        <v>66</v>
      </c>
      <c r="BB8" s="12"/>
    </row>
    <row r="9" spans="1:72" x14ac:dyDescent="0.25">
      <c r="B9" s="85">
        <v>2024</v>
      </c>
      <c r="C9" s="85">
        <v>891780111</v>
      </c>
      <c r="D9" s="86" t="s">
        <v>64</v>
      </c>
      <c r="E9" s="93" t="s">
        <v>1216</v>
      </c>
      <c r="F9" s="93" t="s">
        <v>1215</v>
      </c>
      <c r="G9" s="88">
        <v>0</v>
      </c>
      <c r="H9" s="88" t="s">
        <v>72</v>
      </c>
      <c r="I9" s="86" t="s">
        <v>65</v>
      </c>
      <c r="J9" s="87" t="s">
        <v>4021</v>
      </c>
      <c r="K9" s="93">
        <v>13110000</v>
      </c>
      <c r="L9" s="85" t="s">
        <v>67</v>
      </c>
      <c r="M9" s="93" t="s">
        <v>1214</v>
      </c>
      <c r="N9" s="195">
        <v>1004374583</v>
      </c>
      <c r="O9" s="87">
        <v>18</v>
      </c>
      <c r="P9" s="95">
        <v>45302</v>
      </c>
      <c r="Q9" s="87">
        <v>13110000</v>
      </c>
      <c r="R9" s="95">
        <v>45309</v>
      </c>
      <c r="S9" s="87">
        <v>13110000</v>
      </c>
      <c r="T9" s="88" t="s">
        <v>66</v>
      </c>
      <c r="U9" s="195">
        <v>36669977</v>
      </c>
      <c r="V9" s="93" t="s">
        <v>1015</v>
      </c>
      <c r="W9" s="228">
        <v>45309</v>
      </c>
      <c r="X9" s="228">
        <v>45309</v>
      </c>
      <c r="Y9" s="94" t="s">
        <v>74</v>
      </c>
      <c r="Z9" s="228">
        <v>45473</v>
      </c>
      <c r="AA9" s="93">
        <f t="shared" si="0"/>
        <v>164</v>
      </c>
      <c r="AB9" s="87">
        <v>0</v>
      </c>
      <c r="AC9" s="87">
        <v>0</v>
      </c>
      <c r="AD9" s="87">
        <v>0</v>
      </c>
      <c r="AE9" s="95" t="s">
        <v>74</v>
      </c>
      <c r="AF9" s="93">
        <f t="shared" si="1"/>
        <v>0</v>
      </c>
      <c r="AG9" s="87">
        <v>0</v>
      </c>
      <c r="AH9" s="87">
        <v>0</v>
      </c>
      <c r="AI9" s="92" t="s">
        <v>74</v>
      </c>
      <c r="AJ9" s="88">
        <v>0</v>
      </c>
      <c r="AK9" s="92" t="s">
        <v>74</v>
      </c>
      <c r="AL9" s="92" t="s">
        <v>74</v>
      </c>
      <c r="AM9" s="93">
        <f t="shared" si="2"/>
        <v>0</v>
      </c>
      <c r="AN9" s="93">
        <f>+K9+AC9-AH9</f>
        <v>13110000</v>
      </c>
      <c r="AO9" s="88" t="s">
        <v>66</v>
      </c>
      <c r="AP9" s="87">
        <v>13110000</v>
      </c>
      <c r="AQ9" s="88" t="s">
        <v>85</v>
      </c>
      <c r="AR9" s="87">
        <v>0</v>
      </c>
      <c r="AS9" s="96" t="s">
        <v>74</v>
      </c>
      <c r="AT9" s="97">
        <v>6210000</v>
      </c>
      <c r="AU9" s="126">
        <f t="shared" si="3"/>
        <v>6900000</v>
      </c>
      <c r="AV9" s="99">
        <f t="shared" si="4"/>
        <v>0.47368421052631576</v>
      </c>
      <c r="AW9" s="96" t="s">
        <v>74</v>
      </c>
      <c r="AX9" s="88" t="s">
        <v>86</v>
      </c>
      <c r="AY9" s="93" t="s">
        <v>1213</v>
      </c>
      <c r="AZ9" s="85" t="s">
        <v>66</v>
      </c>
      <c r="BA9" s="85" t="s">
        <v>66</v>
      </c>
      <c r="BB9" s="12"/>
    </row>
    <row r="10" spans="1:72" x14ac:dyDescent="0.25">
      <c r="B10" s="85">
        <v>2024</v>
      </c>
      <c r="C10" s="85">
        <v>891780111</v>
      </c>
      <c r="D10" s="86" t="s">
        <v>64</v>
      </c>
      <c r="E10" s="93" t="s">
        <v>1212</v>
      </c>
      <c r="F10" s="93" t="s">
        <v>1211</v>
      </c>
      <c r="G10" s="88">
        <v>0</v>
      </c>
      <c r="H10" s="88" t="s">
        <v>72</v>
      </c>
      <c r="I10" s="86" t="s">
        <v>65</v>
      </c>
      <c r="J10" s="87" t="s">
        <v>1210</v>
      </c>
      <c r="K10" s="93">
        <v>15390000</v>
      </c>
      <c r="L10" s="85" t="s">
        <v>67</v>
      </c>
      <c r="M10" s="93" t="s">
        <v>1209</v>
      </c>
      <c r="N10" s="195">
        <v>1082916730</v>
      </c>
      <c r="O10" s="87">
        <v>17</v>
      </c>
      <c r="P10" s="95">
        <v>45302</v>
      </c>
      <c r="Q10" s="87">
        <v>15390000</v>
      </c>
      <c r="R10" s="95">
        <v>45309</v>
      </c>
      <c r="S10" s="87">
        <v>15390000</v>
      </c>
      <c r="T10" s="88" t="s">
        <v>66</v>
      </c>
      <c r="U10" s="195">
        <v>1082900194</v>
      </c>
      <c r="V10" s="93" t="s">
        <v>1009</v>
      </c>
      <c r="W10" s="228">
        <v>45309</v>
      </c>
      <c r="X10" s="228">
        <v>45309</v>
      </c>
      <c r="Y10" s="94" t="s">
        <v>74</v>
      </c>
      <c r="Z10" s="228">
        <v>45473</v>
      </c>
      <c r="AA10" s="93">
        <f t="shared" si="0"/>
        <v>164</v>
      </c>
      <c r="AB10" s="87">
        <v>0</v>
      </c>
      <c r="AC10" s="87">
        <v>0</v>
      </c>
      <c r="AD10" s="87">
        <v>0</v>
      </c>
      <c r="AE10" s="95" t="s">
        <v>74</v>
      </c>
      <c r="AF10" s="93">
        <f t="shared" si="1"/>
        <v>0</v>
      </c>
      <c r="AG10" s="87">
        <v>0</v>
      </c>
      <c r="AH10" s="87">
        <v>0</v>
      </c>
      <c r="AI10" s="92" t="s">
        <v>74</v>
      </c>
      <c r="AJ10" s="88">
        <v>0</v>
      </c>
      <c r="AK10" s="92" t="s">
        <v>74</v>
      </c>
      <c r="AL10" s="92" t="s">
        <v>74</v>
      </c>
      <c r="AM10" s="93">
        <f t="shared" si="2"/>
        <v>0</v>
      </c>
      <c r="AN10" s="93">
        <f>+K10+AC10-AH10</f>
        <v>15390000</v>
      </c>
      <c r="AO10" s="88" t="s">
        <v>66</v>
      </c>
      <c r="AP10" s="87">
        <v>15390000</v>
      </c>
      <c r="AQ10" s="88" t="s">
        <v>85</v>
      </c>
      <c r="AR10" s="87">
        <v>0</v>
      </c>
      <c r="AS10" s="96" t="s">
        <v>74</v>
      </c>
      <c r="AT10" s="97">
        <v>7290000</v>
      </c>
      <c r="AU10" s="126">
        <f t="shared" si="3"/>
        <v>8100000</v>
      </c>
      <c r="AV10" s="99">
        <f t="shared" si="4"/>
        <v>0.47368421052631576</v>
      </c>
      <c r="AW10" s="96" t="s">
        <v>74</v>
      </c>
      <c r="AX10" s="88" t="s">
        <v>86</v>
      </c>
      <c r="AY10" s="93" t="s">
        <v>1208</v>
      </c>
      <c r="AZ10" s="85" t="s">
        <v>66</v>
      </c>
      <c r="BA10" s="85" t="s">
        <v>66</v>
      </c>
      <c r="BB10" s="12"/>
    </row>
    <row r="11" spans="1:72" x14ac:dyDescent="0.25">
      <c r="B11" s="85">
        <v>2024</v>
      </c>
      <c r="C11" s="85">
        <v>891780111</v>
      </c>
      <c r="D11" s="86" t="s">
        <v>64</v>
      </c>
      <c r="E11" s="93" t="s">
        <v>1207</v>
      </c>
      <c r="F11" s="93" t="s">
        <v>1206</v>
      </c>
      <c r="G11" s="88">
        <v>0</v>
      </c>
      <c r="H11" s="88" t="s">
        <v>72</v>
      </c>
      <c r="I11" s="86" t="s">
        <v>65</v>
      </c>
      <c r="J11" s="87" t="s">
        <v>1205</v>
      </c>
      <c r="K11" s="93">
        <v>17100000</v>
      </c>
      <c r="L11" s="85" t="s">
        <v>67</v>
      </c>
      <c r="M11" s="93" t="s">
        <v>1204</v>
      </c>
      <c r="N11" s="195">
        <v>36669670</v>
      </c>
      <c r="O11" s="87">
        <v>20</v>
      </c>
      <c r="P11" s="95">
        <v>45302</v>
      </c>
      <c r="Q11" s="87">
        <v>17100000</v>
      </c>
      <c r="R11" s="95">
        <v>45309</v>
      </c>
      <c r="S11" s="87">
        <v>17100000</v>
      </c>
      <c r="T11" s="88" t="s">
        <v>66</v>
      </c>
      <c r="U11" s="195">
        <v>36669977</v>
      </c>
      <c r="V11" s="93" t="s">
        <v>1015</v>
      </c>
      <c r="W11" s="228">
        <v>45309</v>
      </c>
      <c r="X11" s="228">
        <v>45309</v>
      </c>
      <c r="Y11" s="94" t="s">
        <v>74</v>
      </c>
      <c r="Z11" s="228">
        <v>45473</v>
      </c>
      <c r="AA11" s="93">
        <f t="shared" si="0"/>
        <v>164</v>
      </c>
      <c r="AB11" s="87">
        <v>0</v>
      </c>
      <c r="AC11" s="87">
        <v>0</v>
      </c>
      <c r="AD11" s="87">
        <v>0</v>
      </c>
      <c r="AE11" s="95" t="s">
        <v>74</v>
      </c>
      <c r="AF11" s="93">
        <f t="shared" si="1"/>
        <v>0</v>
      </c>
      <c r="AG11" s="87">
        <v>0</v>
      </c>
      <c r="AH11" s="87">
        <v>0</v>
      </c>
      <c r="AI11" s="92" t="s">
        <v>74</v>
      </c>
      <c r="AJ11" s="88">
        <v>0</v>
      </c>
      <c r="AK11" s="92" t="s">
        <v>74</v>
      </c>
      <c r="AL11" s="92" t="s">
        <v>74</v>
      </c>
      <c r="AM11" s="93">
        <f t="shared" si="2"/>
        <v>0</v>
      </c>
      <c r="AN11" s="93">
        <f>+K11+AC11-AH11</f>
        <v>17100000</v>
      </c>
      <c r="AO11" s="88" t="s">
        <v>66</v>
      </c>
      <c r="AP11" s="87">
        <v>17100000</v>
      </c>
      <c r="AQ11" s="88" t="s">
        <v>85</v>
      </c>
      <c r="AR11" s="87">
        <v>0</v>
      </c>
      <c r="AS11" s="96" t="s">
        <v>74</v>
      </c>
      <c r="AT11" s="97">
        <v>8100000</v>
      </c>
      <c r="AU11" s="126">
        <f t="shared" si="3"/>
        <v>9000000</v>
      </c>
      <c r="AV11" s="99">
        <f t="shared" si="4"/>
        <v>0.47368421052631576</v>
      </c>
      <c r="AW11" s="96" t="s">
        <v>74</v>
      </c>
      <c r="AX11" s="88" t="s">
        <v>86</v>
      </c>
      <c r="AY11" s="93" t="s">
        <v>1203</v>
      </c>
      <c r="AZ11" s="85" t="s">
        <v>66</v>
      </c>
      <c r="BA11" s="85" t="s">
        <v>66</v>
      </c>
    </row>
    <row r="12" spans="1:72" x14ac:dyDescent="0.25">
      <c r="B12" s="85">
        <v>2024</v>
      </c>
      <c r="C12" s="85">
        <v>891780111</v>
      </c>
      <c r="D12" s="86" t="s">
        <v>64</v>
      </c>
      <c r="E12" s="93" t="s">
        <v>1202</v>
      </c>
      <c r="F12" s="93" t="s">
        <v>1201</v>
      </c>
      <c r="G12" s="88">
        <v>0</v>
      </c>
      <c r="H12" s="88" t="s">
        <v>72</v>
      </c>
      <c r="I12" s="86" t="s">
        <v>65</v>
      </c>
      <c r="J12" s="87" t="s">
        <v>1200</v>
      </c>
      <c r="K12" s="93">
        <v>18810000</v>
      </c>
      <c r="L12" s="85" t="s">
        <v>67</v>
      </c>
      <c r="M12" s="93" t="s">
        <v>1199</v>
      </c>
      <c r="N12" s="195">
        <v>85153904</v>
      </c>
      <c r="O12" s="87">
        <v>15</v>
      </c>
      <c r="P12" s="95">
        <v>45302</v>
      </c>
      <c r="Q12" s="87">
        <v>18810000</v>
      </c>
      <c r="R12" s="95">
        <v>45309</v>
      </c>
      <c r="S12" s="87">
        <v>18810000</v>
      </c>
      <c r="T12" s="88" t="s">
        <v>66</v>
      </c>
      <c r="U12" s="195">
        <v>7634903</v>
      </c>
      <c r="V12" s="93" t="s">
        <v>1059</v>
      </c>
      <c r="W12" s="228">
        <v>45309</v>
      </c>
      <c r="X12" s="228">
        <v>45309</v>
      </c>
      <c r="Y12" s="94" t="s">
        <v>74</v>
      </c>
      <c r="Z12" s="228">
        <v>45473</v>
      </c>
      <c r="AA12" s="93">
        <f t="shared" si="0"/>
        <v>164</v>
      </c>
      <c r="AB12" s="87">
        <v>0</v>
      </c>
      <c r="AC12" s="87">
        <v>0</v>
      </c>
      <c r="AD12" s="87">
        <v>0</v>
      </c>
      <c r="AE12" s="95" t="s">
        <v>74</v>
      </c>
      <c r="AF12" s="93">
        <f t="shared" si="1"/>
        <v>0</v>
      </c>
      <c r="AG12" s="87">
        <v>0</v>
      </c>
      <c r="AH12" s="87">
        <v>0</v>
      </c>
      <c r="AI12" s="92" t="s">
        <v>74</v>
      </c>
      <c r="AJ12" s="88">
        <v>0</v>
      </c>
      <c r="AK12" s="92" t="s">
        <v>74</v>
      </c>
      <c r="AL12" s="92" t="s">
        <v>74</v>
      </c>
      <c r="AM12" s="93">
        <f t="shared" si="2"/>
        <v>0</v>
      </c>
      <c r="AN12" s="93">
        <f>+K12+AC12-AH12</f>
        <v>18810000</v>
      </c>
      <c r="AO12" s="88" t="s">
        <v>66</v>
      </c>
      <c r="AP12" s="87">
        <v>18810000</v>
      </c>
      <c r="AQ12" s="88" t="s">
        <v>85</v>
      </c>
      <c r="AR12" s="87">
        <v>0</v>
      </c>
      <c r="AS12" s="96" t="s">
        <v>74</v>
      </c>
      <c r="AT12" s="97">
        <v>8910000</v>
      </c>
      <c r="AU12" s="126">
        <f t="shared" si="3"/>
        <v>9900000</v>
      </c>
      <c r="AV12" s="99">
        <f t="shared" si="4"/>
        <v>0.47368421052631576</v>
      </c>
      <c r="AW12" s="96" t="s">
        <v>74</v>
      </c>
      <c r="AX12" s="88" t="s">
        <v>86</v>
      </c>
      <c r="AY12" s="93" t="s">
        <v>1198</v>
      </c>
      <c r="AZ12" s="85" t="s">
        <v>66</v>
      </c>
      <c r="BA12" s="85" t="s">
        <v>66</v>
      </c>
    </row>
    <row r="13" spans="1:72" x14ac:dyDescent="0.25">
      <c r="B13" s="85">
        <v>2024</v>
      </c>
      <c r="C13" s="85">
        <v>891780111</v>
      </c>
      <c r="D13" s="86" t="s">
        <v>64</v>
      </c>
      <c r="E13" s="93" t="s">
        <v>1197</v>
      </c>
      <c r="F13" s="93" t="s">
        <v>1196</v>
      </c>
      <c r="G13" s="88">
        <v>0</v>
      </c>
      <c r="H13" s="88" t="s">
        <v>72</v>
      </c>
      <c r="I13" s="86" t="s">
        <v>65</v>
      </c>
      <c r="J13" s="87" t="s">
        <v>1195</v>
      </c>
      <c r="K13" s="93">
        <v>12100000</v>
      </c>
      <c r="L13" s="85" t="s">
        <v>67</v>
      </c>
      <c r="M13" s="93" t="s">
        <v>1194</v>
      </c>
      <c r="N13" s="195">
        <v>1221971911</v>
      </c>
      <c r="O13" s="87">
        <v>90</v>
      </c>
      <c r="P13" s="95">
        <v>45309</v>
      </c>
      <c r="Q13" s="87">
        <v>12100000</v>
      </c>
      <c r="R13" s="95">
        <v>45310</v>
      </c>
      <c r="S13" s="87">
        <v>12100000</v>
      </c>
      <c r="T13" s="88" t="s">
        <v>66</v>
      </c>
      <c r="U13" s="195">
        <v>1098669877</v>
      </c>
      <c r="V13" s="93" t="s">
        <v>1086</v>
      </c>
      <c r="W13" s="228">
        <v>45310</v>
      </c>
      <c r="X13" s="228">
        <v>45310</v>
      </c>
      <c r="Y13" s="94" t="s">
        <v>74</v>
      </c>
      <c r="Z13" s="228">
        <v>45473</v>
      </c>
      <c r="AA13" s="93">
        <f t="shared" si="0"/>
        <v>163</v>
      </c>
      <c r="AB13" s="87">
        <v>0</v>
      </c>
      <c r="AC13" s="87">
        <v>0</v>
      </c>
      <c r="AD13" s="87">
        <v>0</v>
      </c>
      <c r="AE13" s="95" t="s">
        <v>74</v>
      </c>
      <c r="AF13" s="93">
        <f t="shared" si="1"/>
        <v>0</v>
      </c>
      <c r="AG13" s="87">
        <v>0</v>
      </c>
      <c r="AH13" s="87">
        <v>0</v>
      </c>
      <c r="AI13" s="92" t="s">
        <v>74</v>
      </c>
      <c r="AJ13" s="88">
        <v>0</v>
      </c>
      <c r="AK13" s="92" t="s">
        <v>74</v>
      </c>
      <c r="AL13" s="92" t="s">
        <v>74</v>
      </c>
      <c r="AM13" s="93">
        <f t="shared" si="2"/>
        <v>0</v>
      </c>
      <c r="AN13" s="93">
        <f>+K13+AC13-AH13</f>
        <v>12100000</v>
      </c>
      <c r="AO13" s="88" t="s">
        <v>66</v>
      </c>
      <c r="AP13" s="87">
        <v>12100000</v>
      </c>
      <c r="AQ13" s="88" t="s">
        <v>85</v>
      </c>
      <c r="AR13" s="87">
        <v>0</v>
      </c>
      <c r="AS13" s="96" t="s">
        <v>74</v>
      </c>
      <c r="AT13" s="97">
        <v>5500000</v>
      </c>
      <c r="AU13" s="126">
        <f t="shared" si="3"/>
        <v>6600000</v>
      </c>
      <c r="AV13" s="99">
        <f t="shared" si="4"/>
        <v>0.45454545454545453</v>
      </c>
      <c r="AW13" s="96" t="s">
        <v>74</v>
      </c>
      <c r="AX13" s="88" t="s">
        <v>86</v>
      </c>
      <c r="AY13" s="93" t="s">
        <v>1193</v>
      </c>
      <c r="AZ13" s="85" t="s">
        <v>66</v>
      </c>
      <c r="BA13" s="85" t="s">
        <v>66</v>
      </c>
    </row>
    <row r="14" spans="1:72" ht="16.149999999999999" customHeight="1" x14ac:dyDescent="0.25">
      <c r="B14" s="85">
        <v>2024</v>
      </c>
      <c r="C14" s="85">
        <v>891780111</v>
      </c>
      <c r="D14" s="86" t="s">
        <v>64</v>
      </c>
      <c r="E14" s="93" t="s">
        <v>1192</v>
      </c>
      <c r="F14" s="93" t="s">
        <v>1191</v>
      </c>
      <c r="G14" s="88">
        <v>0</v>
      </c>
      <c r="H14" s="88" t="s">
        <v>72</v>
      </c>
      <c r="I14" s="86" t="s">
        <v>65</v>
      </c>
      <c r="J14" s="87" t="s">
        <v>1190</v>
      </c>
      <c r="K14" s="93">
        <v>13750000</v>
      </c>
      <c r="L14" s="85" t="s">
        <v>67</v>
      </c>
      <c r="M14" s="93" t="s">
        <v>1189</v>
      </c>
      <c r="N14" s="195">
        <v>1083041701</v>
      </c>
      <c r="O14" s="229">
        <v>89</v>
      </c>
      <c r="P14" s="95">
        <v>45309</v>
      </c>
      <c r="Q14" s="87">
        <v>13750000</v>
      </c>
      <c r="R14" s="95">
        <v>45310</v>
      </c>
      <c r="S14" s="87">
        <v>13750000</v>
      </c>
      <c r="T14" s="88" t="s">
        <v>66</v>
      </c>
      <c r="U14" s="195">
        <v>12561250</v>
      </c>
      <c r="V14" s="93" t="s">
        <v>1026</v>
      </c>
      <c r="W14" s="228">
        <v>45310</v>
      </c>
      <c r="X14" s="228">
        <v>45310</v>
      </c>
      <c r="Y14" s="94" t="s">
        <v>74</v>
      </c>
      <c r="Z14" s="228">
        <v>45473</v>
      </c>
      <c r="AA14" s="93">
        <f t="shared" si="0"/>
        <v>163</v>
      </c>
      <c r="AB14" s="87">
        <v>0</v>
      </c>
      <c r="AC14" s="87">
        <v>0</v>
      </c>
      <c r="AD14" s="87">
        <v>0</v>
      </c>
      <c r="AE14" s="95" t="s">
        <v>74</v>
      </c>
      <c r="AF14" s="93">
        <f t="shared" si="1"/>
        <v>0</v>
      </c>
      <c r="AG14" s="87">
        <v>0</v>
      </c>
      <c r="AH14" s="87">
        <v>0</v>
      </c>
      <c r="AI14" s="92" t="s">
        <v>74</v>
      </c>
      <c r="AJ14" s="88">
        <v>0</v>
      </c>
      <c r="AK14" s="92" t="s">
        <v>74</v>
      </c>
      <c r="AL14" s="92" t="s">
        <v>74</v>
      </c>
      <c r="AM14" s="93">
        <f t="shared" si="2"/>
        <v>0</v>
      </c>
      <c r="AN14" s="93">
        <f>+K14+AC14-AH14</f>
        <v>13750000</v>
      </c>
      <c r="AO14" s="88" t="s">
        <v>66</v>
      </c>
      <c r="AP14" s="87">
        <v>13750000</v>
      </c>
      <c r="AQ14" s="88" t="s">
        <v>85</v>
      </c>
      <c r="AR14" s="87">
        <v>0</v>
      </c>
      <c r="AS14" s="96" t="s">
        <v>74</v>
      </c>
      <c r="AT14" s="97">
        <v>6250000</v>
      </c>
      <c r="AU14" s="126">
        <f t="shared" si="3"/>
        <v>7500000</v>
      </c>
      <c r="AV14" s="99">
        <f t="shared" si="4"/>
        <v>0.45454545454545453</v>
      </c>
      <c r="AW14" s="96" t="s">
        <v>74</v>
      </c>
      <c r="AX14" s="88" t="s">
        <v>86</v>
      </c>
      <c r="AY14" s="93" t="s">
        <v>1188</v>
      </c>
      <c r="AZ14" s="85" t="s">
        <v>66</v>
      </c>
      <c r="BA14" s="85" t="s">
        <v>66</v>
      </c>
    </row>
    <row r="15" spans="1:72" x14ac:dyDescent="0.25">
      <c r="B15" s="85">
        <v>2024</v>
      </c>
      <c r="C15" s="85">
        <v>891780111</v>
      </c>
      <c r="D15" s="86" t="s">
        <v>64</v>
      </c>
      <c r="E15" s="93" t="s">
        <v>1187</v>
      </c>
      <c r="F15" s="93" t="s">
        <v>1186</v>
      </c>
      <c r="G15" s="88">
        <v>0</v>
      </c>
      <c r="H15" s="88" t="s">
        <v>72</v>
      </c>
      <c r="I15" s="86" t="s">
        <v>65</v>
      </c>
      <c r="J15" s="87" t="s">
        <v>1185</v>
      </c>
      <c r="K15" s="93">
        <v>12100000</v>
      </c>
      <c r="L15" s="85" t="s">
        <v>67</v>
      </c>
      <c r="M15" s="93" t="s">
        <v>1184</v>
      </c>
      <c r="N15" s="195">
        <v>1083040456</v>
      </c>
      <c r="O15" s="87">
        <v>82</v>
      </c>
      <c r="P15" s="95">
        <v>45309</v>
      </c>
      <c r="Q15" s="87">
        <v>12100000</v>
      </c>
      <c r="R15" s="95">
        <v>45310</v>
      </c>
      <c r="S15" s="87">
        <v>12100000</v>
      </c>
      <c r="T15" s="88" t="s">
        <v>66</v>
      </c>
      <c r="U15" s="195">
        <v>12561250</v>
      </c>
      <c r="V15" s="93" t="s">
        <v>1026</v>
      </c>
      <c r="W15" s="228">
        <v>45310</v>
      </c>
      <c r="X15" s="228">
        <v>45310</v>
      </c>
      <c r="Y15" s="94" t="s">
        <v>74</v>
      </c>
      <c r="Z15" s="228">
        <v>45473</v>
      </c>
      <c r="AA15" s="93">
        <f t="shared" si="0"/>
        <v>163</v>
      </c>
      <c r="AB15" s="87">
        <v>0</v>
      </c>
      <c r="AC15" s="87">
        <v>0</v>
      </c>
      <c r="AD15" s="87">
        <v>0</v>
      </c>
      <c r="AE15" s="95" t="s">
        <v>74</v>
      </c>
      <c r="AF15" s="93">
        <f t="shared" si="1"/>
        <v>0</v>
      </c>
      <c r="AG15" s="87">
        <v>0</v>
      </c>
      <c r="AH15" s="87">
        <v>0</v>
      </c>
      <c r="AI15" s="92" t="s">
        <v>74</v>
      </c>
      <c r="AJ15" s="88">
        <v>0</v>
      </c>
      <c r="AK15" s="92" t="s">
        <v>74</v>
      </c>
      <c r="AL15" s="92" t="s">
        <v>74</v>
      </c>
      <c r="AM15" s="93">
        <f t="shared" si="2"/>
        <v>0</v>
      </c>
      <c r="AN15" s="93">
        <f>+K15+AC15-AH15</f>
        <v>12100000</v>
      </c>
      <c r="AO15" s="88" t="s">
        <v>66</v>
      </c>
      <c r="AP15" s="87">
        <v>12100000</v>
      </c>
      <c r="AQ15" s="88" t="s">
        <v>85</v>
      </c>
      <c r="AR15" s="87">
        <v>0</v>
      </c>
      <c r="AS15" s="96" t="s">
        <v>74</v>
      </c>
      <c r="AT15" s="97">
        <v>5500000</v>
      </c>
      <c r="AU15" s="126">
        <f t="shared" si="3"/>
        <v>6600000</v>
      </c>
      <c r="AV15" s="99">
        <f t="shared" si="4"/>
        <v>0.45454545454545453</v>
      </c>
      <c r="AW15" s="96" t="s">
        <v>74</v>
      </c>
      <c r="AX15" s="88" t="s">
        <v>86</v>
      </c>
      <c r="AY15" s="93" t="s">
        <v>1183</v>
      </c>
      <c r="AZ15" s="85" t="s">
        <v>66</v>
      </c>
      <c r="BA15" s="85" t="s">
        <v>66</v>
      </c>
    </row>
    <row r="16" spans="1:72" x14ac:dyDescent="0.25">
      <c r="B16" s="85">
        <v>2024</v>
      </c>
      <c r="C16" s="85">
        <v>891780111</v>
      </c>
      <c r="D16" s="86" t="s">
        <v>64</v>
      </c>
      <c r="E16" s="93" t="s">
        <v>1182</v>
      </c>
      <c r="F16" s="93" t="s">
        <v>1181</v>
      </c>
      <c r="G16" s="88">
        <v>0</v>
      </c>
      <c r="H16" s="88" t="s">
        <v>72</v>
      </c>
      <c r="I16" s="86" t="s">
        <v>65</v>
      </c>
      <c r="J16" s="87" t="s">
        <v>1180</v>
      </c>
      <c r="K16" s="93">
        <v>13750000</v>
      </c>
      <c r="L16" s="85" t="s">
        <v>67</v>
      </c>
      <c r="M16" s="93" t="s">
        <v>1179</v>
      </c>
      <c r="N16" s="195">
        <v>1082846537</v>
      </c>
      <c r="O16" s="87">
        <v>96</v>
      </c>
      <c r="P16" s="95">
        <v>45309</v>
      </c>
      <c r="Q16" s="87">
        <v>13750000</v>
      </c>
      <c r="R16" s="95">
        <v>45310</v>
      </c>
      <c r="S16" s="87">
        <v>13750000</v>
      </c>
      <c r="T16" s="88" t="s">
        <v>66</v>
      </c>
      <c r="U16" s="195">
        <v>84457116</v>
      </c>
      <c r="V16" s="93" t="s">
        <v>1113</v>
      </c>
      <c r="W16" s="228">
        <v>45310</v>
      </c>
      <c r="X16" s="228">
        <v>45310</v>
      </c>
      <c r="Y16" s="94" t="s">
        <v>74</v>
      </c>
      <c r="Z16" s="228">
        <v>45473</v>
      </c>
      <c r="AA16" s="93">
        <f t="shared" si="0"/>
        <v>163</v>
      </c>
      <c r="AB16" s="87">
        <v>0</v>
      </c>
      <c r="AC16" s="87">
        <v>0</v>
      </c>
      <c r="AD16" s="87">
        <v>0</v>
      </c>
      <c r="AE16" s="95" t="s">
        <v>74</v>
      </c>
      <c r="AF16" s="93">
        <f t="shared" si="1"/>
        <v>0</v>
      </c>
      <c r="AG16" s="87">
        <v>0</v>
      </c>
      <c r="AH16" s="87">
        <v>0</v>
      </c>
      <c r="AI16" s="92" t="s">
        <v>74</v>
      </c>
      <c r="AJ16" s="88">
        <v>0</v>
      </c>
      <c r="AK16" s="92" t="s">
        <v>74</v>
      </c>
      <c r="AL16" s="92" t="s">
        <v>74</v>
      </c>
      <c r="AM16" s="93">
        <f t="shared" si="2"/>
        <v>0</v>
      </c>
      <c r="AN16" s="93">
        <f>+K16+AC16-AH16</f>
        <v>13750000</v>
      </c>
      <c r="AO16" s="88" t="s">
        <v>66</v>
      </c>
      <c r="AP16" s="87">
        <v>13750000</v>
      </c>
      <c r="AQ16" s="88" t="s">
        <v>85</v>
      </c>
      <c r="AR16" s="87">
        <v>0</v>
      </c>
      <c r="AS16" s="96" t="s">
        <v>74</v>
      </c>
      <c r="AT16" s="97">
        <v>6250000</v>
      </c>
      <c r="AU16" s="126">
        <f t="shared" si="3"/>
        <v>7500000</v>
      </c>
      <c r="AV16" s="99">
        <f t="shared" si="4"/>
        <v>0.45454545454545453</v>
      </c>
      <c r="AW16" s="96" t="s">
        <v>74</v>
      </c>
      <c r="AX16" s="88" t="s">
        <v>86</v>
      </c>
      <c r="AY16" s="93" t="s">
        <v>1178</v>
      </c>
      <c r="AZ16" s="85" t="s">
        <v>66</v>
      </c>
      <c r="BA16" s="85" t="s">
        <v>66</v>
      </c>
    </row>
    <row r="17" spans="2:53" x14ac:dyDescent="0.25">
      <c r="B17" s="85">
        <v>2024</v>
      </c>
      <c r="C17" s="85">
        <v>891780111</v>
      </c>
      <c r="D17" s="86" t="s">
        <v>64</v>
      </c>
      <c r="E17" s="93" t="s">
        <v>1177</v>
      </c>
      <c r="F17" s="93" t="s">
        <v>1176</v>
      </c>
      <c r="G17" s="88">
        <v>0</v>
      </c>
      <c r="H17" s="88" t="s">
        <v>72</v>
      </c>
      <c r="I17" s="86" t="s">
        <v>65</v>
      </c>
      <c r="J17" s="87" t="s">
        <v>1175</v>
      </c>
      <c r="K17" s="93">
        <v>10450000</v>
      </c>
      <c r="L17" s="85" t="s">
        <v>67</v>
      </c>
      <c r="M17" s="93" t="s">
        <v>1174</v>
      </c>
      <c r="N17" s="195">
        <v>1216972757</v>
      </c>
      <c r="O17" s="87">
        <v>88</v>
      </c>
      <c r="P17" s="95">
        <v>45309</v>
      </c>
      <c r="Q17" s="87">
        <v>10450000</v>
      </c>
      <c r="R17" s="95">
        <v>45314</v>
      </c>
      <c r="S17" s="87">
        <v>10450000</v>
      </c>
      <c r="T17" s="88" t="s">
        <v>66</v>
      </c>
      <c r="U17" s="195">
        <v>36669977</v>
      </c>
      <c r="V17" s="93" t="s">
        <v>1015</v>
      </c>
      <c r="W17" s="228">
        <v>45314</v>
      </c>
      <c r="X17" s="228">
        <v>45314</v>
      </c>
      <c r="Y17" s="94" t="s">
        <v>74</v>
      </c>
      <c r="Z17" s="228">
        <v>45473</v>
      </c>
      <c r="AA17" s="93">
        <f t="shared" si="0"/>
        <v>159</v>
      </c>
      <c r="AB17" s="87">
        <v>0</v>
      </c>
      <c r="AC17" s="87">
        <v>0</v>
      </c>
      <c r="AD17" s="87">
        <v>0</v>
      </c>
      <c r="AE17" s="95" t="s">
        <v>74</v>
      </c>
      <c r="AF17" s="93">
        <f t="shared" si="1"/>
        <v>0</v>
      </c>
      <c r="AG17" s="87">
        <v>0</v>
      </c>
      <c r="AH17" s="87">
        <v>0</v>
      </c>
      <c r="AI17" s="92" t="s">
        <v>74</v>
      </c>
      <c r="AJ17" s="88">
        <v>0</v>
      </c>
      <c r="AK17" s="92" t="s">
        <v>74</v>
      </c>
      <c r="AL17" s="92" t="s">
        <v>74</v>
      </c>
      <c r="AM17" s="93">
        <f t="shared" si="2"/>
        <v>0</v>
      </c>
      <c r="AN17" s="93">
        <f>+K17+AC17-AH17</f>
        <v>10450000</v>
      </c>
      <c r="AO17" s="88" t="s">
        <v>66</v>
      </c>
      <c r="AP17" s="87">
        <v>10450000</v>
      </c>
      <c r="AQ17" s="88" t="s">
        <v>85</v>
      </c>
      <c r="AR17" s="87">
        <v>0</v>
      </c>
      <c r="AS17" s="96" t="s">
        <v>74</v>
      </c>
      <c r="AT17" s="97">
        <v>4750000</v>
      </c>
      <c r="AU17" s="126">
        <f t="shared" si="3"/>
        <v>5700000</v>
      </c>
      <c r="AV17" s="99">
        <f t="shared" si="4"/>
        <v>0.45454545454545453</v>
      </c>
      <c r="AW17" s="96" t="s">
        <v>74</v>
      </c>
      <c r="AX17" s="88" t="s">
        <v>86</v>
      </c>
      <c r="AY17" s="93" t="s">
        <v>1173</v>
      </c>
      <c r="AZ17" s="85" t="s">
        <v>66</v>
      </c>
      <c r="BA17" s="85" t="s">
        <v>66</v>
      </c>
    </row>
    <row r="18" spans="2:53" x14ac:dyDescent="0.25">
      <c r="B18" s="85">
        <v>2024</v>
      </c>
      <c r="C18" s="85">
        <v>891780111</v>
      </c>
      <c r="D18" s="86" t="s">
        <v>64</v>
      </c>
      <c r="E18" s="93" t="s">
        <v>1172</v>
      </c>
      <c r="F18" s="93" t="s">
        <v>1171</v>
      </c>
      <c r="G18" s="88">
        <v>0</v>
      </c>
      <c r="H18" s="88" t="s">
        <v>72</v>
      </c>
      <c r="I18" s="86" t="s">
        <v>65</v>
      </c>
      <c r="J18" s="87" t="s">
        <v>1170</v>
      </c>
      <c r="K18" s="93">
        <v>14850000</v>
      </c>
      <c r="L18" s="85" t="s">
        <v>67</v>
      </c>
      <c r="M18" s="93" t="s">
        <v>1169</v>
      </c>
      <c r="N18" s="195">
        <v>1082886783</v>
      </c>
      <c r="O18" s="87">
        <v>81</v>
      </c>
      <c r="P18" s="95">
        <v>45309</v>
      </c>
      <c r="Q18" s="87">
        <v>14850000</v>
      </c>
      <c r="R18" s="95">
        <v>45315</v>
      </c>
      <c r="S18" s="87">
        <v>10450000</v>
      </c>
      <c r="T18" s="88" t="s">
        <v>66</v>
      </c>
      <c r="U18" s="195">
        <v>7634903</v>
      </c>
      <c r="V18" s="93" t="s">
        <v>1059</v>
      </c>
      <c r="W18" s="228">
        <v>45315</v>
      </c>
      <c r="X18" s="228">
        <v>45315</v>
      </c>
      <c r="Y18" s="94" t="s">
        <v>74</v>
      </c>
      <c r="Z18" s="228">
        <v>45473</v>
      </c>
      <c r="AA18" s="93">
        <f t="shared" si="0"/>
        <v>158</v>
      </c>
      <c r="AB18" s="87">
        <v>0</v>
      </c>
      <c r="AC18" s="87">
        <v>0</v>
      </c>
      <c r="AD18" s="87">
        <v>0</v>
      </c>
      <c r="AE18" s="95" t="s">
        <v>74</v>
      </c>
      <c r="AF18" s="93">
        <f t="shared" si="1"/>
        <v>0</v>
      </c>
      <c r="AG18" s="87">
        <v>0</v>
      </c>
      <c r="AH18" s="87">
        <v>0</v>
      </c>
      <c r="AI18" s="92" t="s">
        <v>74</v>
      </c>
      <c r="AJ18" s="88">
        <v>0</v>
      </c>
      <c r="AK18" s="92" t="s">
        <v>74</v>
      </c>
      <c r="AL18" s="92" t="s">
        <v>74</v>
      </c>
      <c r="AM18" s="93">
        <f t="shared" si="2"/>
        <v>0</v>
      </c>
      <c r="AN18" s="93">
        <f>+K18+AC18-AH18</f>
        <v>14850000</v>
      </c>
      <c r="AO18" s="88" t="s">
        <v>66</v>
      </c>
      <c r="AP18" s="87">
        <v>14850000</v>
      </c>
      <c r="AQ18" s="88" t="s">
        <v>85</v>
      </c>
      <c r="AR18" s="87">
        <v>0</v>
      </c>
      <c r="AS18" s="96" t="s">
        <v>74</v>
      </c>
      <c r="AT18" s="97">
        <v>6750000</v>
      </c>
      <c r="AU18" s="126">
        <f t="shared" si="3"/>
        <v>8100000</v>
      </c>
      <c r="AV18" s="99">
        <f t="shared" si="4"/>
        <v>0.45454545454545453</v>
      </c>
      <c r="AW18" s="96" t="s">
        <v>74</v>
      </c>
      <c r="AX18" s="88" t="s">
        <v>86</v>
      </c>
      <c r="AY18" s="93" t="s">
        <v>1168</v>
      </c>
      <c r="AZ18" s="85" t="s">
        <v>66</v>
      </c>
      <c r="BA18" s="85" t="s">
        <v>66</v>
      </c>
    </row>
    <row r="19" spans="2:53" x14ac:dyDescent="0.25">
      <c r="B19" s="85">
        <v>2024</v>
      </c>
      <c r="C19" s="85">
        <v>891780111</v>
      </c>
      <c r="D19" s="86" t="s">
        <v>64</v>
      </c>
      <c r="E19" s="93" t="s">
        <v>1167</v>
      </c>
      <c r="F19" s="93" t="s">
        <v>1166</v>
      </c>
      <c r="G19" s="88">
        <v>0</v>
      </c>
      <c r="H19" s="88" t="s">
        <v>72</v>
      </c>
      <c r="I19" s="86" t="s">
        <v>65</v>
      </c>
      <c r="J19" s="87" t="s">
        <v>1165</v>
      </c>
      <c r="K19" s="93">
        <v>14250000</v>
      </c>
      <c r="L19" s="85" t="s">
        <v>67</v>
      </c>
      <c r="M19" s="93" t="s">
        <v>1164</v>
      </c>
      <c r="N19" s="195">
        <v>1082858774</v>
      </c>
      <c r="O19" s="87">
        <v>16</v>
      </c>
      <c r="P19" s="95">
        <v>45302</v>
      </c>
      <c r="Q19" s="87">
        <v>14250000</v>
      </c>
      <c r="R19" s="95">
        <v>45309</v>
      </c>
      <c r="S19" s="87">
        <v>14250000</v>
      </c>
      <c r="T19" s="88" t="s">
        <v>66</v>
      </c>
      <c r="U19" s="195">
        <v>1082943891</v>
      </c>
      <c r="V19" s="93" t="s">
        <v>1003</v>
      </c>
      <c r="W19" s="228">
        <v>45309</v>
      </c>
      <c r="X19" s="228">
        <v>45309</v>
      </c>
      <c r="Y19" s="94" t="s">
        <v>74</v>
      </c>
      <c r="Z19" s="228">
        <v>45473</v>
      </c>
      <c r="AA19" s="93">
        <f t="shared" si="0"/>
        <v>164</v>
      </c>
      <c r="AB19" s="87">
        <v>0</v>
      </c>
      <c r="AC19" s="87">
        <v>0</v>
      </c>
      <c r="AD19" s="87">
        <v>0</v>
      </c>
      <c r="AE19" s="95" t="s">
        <v>74</v>
      </c>
      <c r="AF19" s="93">
        <f t="shared" si="1"/>
        <v>0</v>
      </c>
      <c r="AG19" s="87">
        <v>0</v>
      </c>
      <c r="AH19" s="87">
        <v>0</v>
      </c>
      <c r="AI19" s="92" t="s">
        <v>74</v>
      </c>
      <c r="AJ19" s="88">
        <v>0</v>
      </c>
      <c r="AK19" s="92" t="s">
        <v>74</v>
      </c>
      <c r="AL19" s="92" t="s">
        <v>74</v>
      </c>
      <c r="AM19" s="93">
        <f t="shared" si="2"/>
        <v>0</v>
      </c>
      <c r="AN19" s="93">
        <f>+K19+AC19-AH19</f>
        <v>14250000</v>
      </c>
      <c r="AO19" s="88" t="s">
        <v>66</v>
      </c>
      <c r="AP19" s="87">
        <v>14250000</v>
      </c>
      <c r="AQ19" s="88" t="s">
        <v>85</v>
      </c>
      <c r="AR19" s="87">
        <v>0</v>
      </c>
      <c r="AS19" s="96" t="s">
        <v>74</v>
      </c>
      <c r="AT19" s="97">
        <v>6750000</v>
      </c>
      <c r="AU19" s="126">
        <f t="shared" si="3"/>
        <v>7500000</v>
      </c>
      <c r="AV19" s="99">
        <f t="shared" si="4"/>
        <v>0.47368421052631576</v>
      </c>
      <c r="AW19" s="96" t="s">
        <v>74</v>
      </c>
      <c r="AX19" s="88" t="s">
        <v>86</v>
      </c>
      <c r="AY19" s="93" t="s">
        <v>1163</v>
      </c>
      <c r="AZ19" s="85" t="s">
        <v>66</v>
      </c>
      <c r="BA19" s="85" t="s">
        <v>66</v>
      </c>
    </row>
    <row r="20" spans="2:53" x14ac:dyDescent="0.25">
      <c r="B20" s="85">
        <v>2024</v>
      </c>
      <c r="C20" s="85">
        <v>891780111</v>
      </c>
      <c r="D20" s="86" t="s">
        <v>64</v>
      </c>
      <c r="E20" s="93" t="s">
        <v>1162</v>
      </c>
      <c r="F20" s="93" t="s">
        <v>1161</v>
      </c>
      <c r="G20" s="88">
        <v>0</v>
      </c>
      <c r="H20" s="88" t="s">
        <v>72</v>
      </c>
      <c r="I20" s="86" t="s">
        <v>65</v>
      </c>
      <c r="J20" s="87" t="s">
        <v>1160</v>
      </c>
      <c r="K20" s="93">
        <v>14820000</v>
      </c>
      <c r="L20" s="85" t="s">
        <v>67</v>
      </c>
      <c r="M20" s="93" t="s">
        <v>1159</v>
      </c>
      <c r="N20" s="195">
        <v>39047317</v>
      </c>
      <c r="O20" s="87">
        <v>23</v>
      </c>
      <c r="P20" s="95">
        <v>45302</v>
      </c>
      <c r="Q20" s="87">
        <v>14820000</v>
      </c>
      <c r="R20" s="95">
        <v>45309</v>
      </c>
      <c r="S20" s="87">
        <v>14820000</v>
      </c>
      <c r="T20" s="88" t="s">
        <v>66</v>
      </c>
      <c r="U20" s="195">
        <v>7634903</v>
      </c>
      <c r="V20" s="93" t="s">
        <v>1059</v>
      </c>
      <c r="W20" s="228">
        <v>45309</v>
      </c>
      <c r="X20" s="228">
        <v>45309</v>
      </c>
      <c r="Y20" s="94" t="s">
        <v>74</v>
      </c>
      <c r="Z20" s="228">
        <v>45473</v>
      </c>
      <c r="AA20" s="93">
        <f t="shared" si="0"/>
        <v>164</v>
      </c>
      <c r="AB20" s="87">
        <v>0</v>
      </c>
      <c r="AC20" s="87">
        <v>0</v>
      </c>
      <c r="AD20" s="87">
        <v>0</v>
      </c>
      <c r="AE20" s="95" t="s">
        <v>74</v>
      </c>
      <c r="AF20" s="93">
        <f t="shared" si="1"/>
        <v>0</v>
      </c>
      <c r="AG20" s="87">
        <v>0</v>
      </c>
      <c r="AH20" s="87">
        <v>0</v>
      </c>
      <c r="AI20" s="92" t="s">
        <v>74</v>
      </c>
      <c r="AJ20" s="88">
        <v>0</v>
      </c>
      <c r="AK20" s="92" t="s">
        <v>74</v>
      </c>
      <c r="AL20" s="92" t="s">
        <v>74</v>
      </c>
      <c r="AM20" s="93">
        <f t="shared" si="2"/>
        <v>0</v>
      </c>
      <c r="AN20" s="93">
        <f>+K20+AC20-AH20</f>
        <v>14820000</v>
      </c>
      <c r="AO20" s="88" t="s">
        <v>66</v>
      </c>
      <c r="AP20" s="87">
        <v>14820000</v>
      </c>
      <c r="AQ20" s="88" t="s">
        <v>85</v>
      </c>
      <c r="AR20" s="87">
        <v>0</v>
      </c>
      <c r="AS20" s="96" t="s">
        <v>74</v>
      </c>
      <c r="AT20" s="97">
        <v>7020000</v>
      </c>
      <c r="AU20" s="126">
        <f t="shared" si="3"/>
        <v>7800000</v>
      </c>
      <c r="AV20" s="99">
        <f t="shared" si="4"/>
        <v>0.47368421052631576</v>
      </c>
      <c r="AW20" s="96" t="s">
        <v>74</v>
      </c>
      <c r="AX20" s="88" t="s">
        <v>86</v>
      </c>
      <c r="AY20" s="93" t="s">
        <v>1158</v>
      </c>
      <c r="AZ20" s="85" t="s">
        <v>66</v>
      </c>
      <c r="BA20" s="85" t="s">
        <v>66</v>
      </c>
    </row>
    <row r="21" spans="2:53" x14ac:dyDescent="0.25">
      <c r="B21" s="85">
        <v>2024</v>
      </c>
      <c r="C21" s="85">
        <v>891780111</v>
      </c>
      <c r="D21" s="86" t="s">
        <v>64</v>
      </c>
      <c r="E21" s="93" t="s">
        <v>1157</v>
      </c>
      <c r="F21" s="93" t="s">
        <v>1156</v>
      </c>
      <c r="G21" s="88">
        <v>0</v>
      </c>
      <c r="H21" s="88" t="s">
        <v>72</v>
      </c>
      <c r="I21" s="86" t="s">
        <v>65</v>
      </c>
      <c r="J21" s="87" t="s">
        <v>1155</v>
      </c>
      <c r="K21" s="93">
        <v>12600000</v>
      </c>
      <c r="L21" s="85" t="s">
        <v>67</v>
      </c>
      <c r="M21" s="93" t="s">
        <v>1154</v>
      </c>
      <c r="N21" s="195">
        <v>1082956756</v>
      </c>
      <c r="O21" s="87">
        <v>19</v>
      </c>
      <c r="P21" s="95">
        <v>45302</v>
      </c>
      <c r="Q21" s="87">
        <v>12600000</v>
      </c>
      <c r="R21" s="95">
        <v>45310</v>
      </c>
      <c r="S21" s="87">
        <v>12600000</v>
      </c>
      <c r="T21" s="88" t="s">
        <v>66</v>
      </c>
      <c r="U21" s="195">
        <v>1082900194</v>
      </c>
      <c r="V21" s="93" t="s">
        <v>1009</v>
      </c>
      <c r="W21" s="228">
        <v>45310</v>
      </c>
      <c r="X21" s="228">
        <v>45310</v>
      </c>
      <c r="Y21" s="94" t="s">
        <v>74</v>
      </c>
      <c r="Z21" s="228">
        <v>45473</v>
      </c>
      <c r="AA21" s="93">
        <f t="shared" si="0"/>
        <v>163</v>
      </c>
      <c r="AB21" s="87">
        <v>0</v>
      </c>
      <c r="AC21" s="87">
        <v>0</v>
      </c>
      <c r="AD21" s="87">
        <v>0</v>
      </c>
      <c r="AE21" s="95" t="s">
        <v>74</v>
      </c>
      <c r="AF21" s="93">
        <f t="shared" si="1"/>
        <v>0</v>
      </c>
      <c r="AG21" s="87">
        <v>0</v>
      </c>
      <c r="AH21" s="87">
        <v>0</v>
      </c>
      <c r="AI21" s="92" t="s">
        <v>74</v>
      </c>
      <c r="AJ21" s="88">
        <v>1</v>
      </c>
      <c r="AK21" s="228">
        <v>45368</v>
      </c>
      <c r="AL21" s="228">
        <v>45494</v>
      </c>
      <c r="AM21" s="93">
        <f t="shared" si="2"/>
        <v>126</v>
      </c>
      <c r="AN21" s="93">
        <f>+K21+AC21-AH21</f>
        <v>12600000</v>
      </c>
      <c r="AO21" s="88" t="s">
        <v>66</v>
      </c>
      <c r="AP21" s="87">
        <v>12600000</v>
      </c>
      <c r="AQ21" s="88" t="s">
        <v>85</v>
      </c>
      <c r="AR21" s="87">
        <v>0</v>
      </c>
      <c r="AS21" s="96" t="s">
        <v>74</v>
      </c>
      <c r="AT21" s="97">
        <v>4200000</v>
      </c>
      <c r="AU21" s="126">
        <f t="shared" si="3"/>
        <v>8400000</v>
      </c>
      <c r="AV21" s="99">
        <f t="shared" si="4"/>
        <v>0.33333333333333331</v>
      </c>
      <c r="AW21" s="96" t="s">
        <v>74</v>
      </c>
      <c r="AX21" s="88" t="s">
        <v>1153</v>
      </c>
      <c r="AY21" s="93" t="s">
        <v>1152</v>
      </c>
      <c r="AZ21" s="85" t="s">
        <v>66</v>
      </c>
      <c r="BA21" s="85" t="s">
        <v>66</v>
      </c>
    </row>
    <row r="22" spans="2:53" x14ac:dyDescent="0.25">
      <c r="B22" s="85">
        <v>2024</v>
      </c>
      <c r="C22" s="85">
        <v>891780111</v>
      </c>
      <c r="D22" s="86" t="s">
        <v>64</v>
      </c>
      <c r="E22" s="93" t="s">
        <v>1151</v>
      </c>
      <c r="F22" s="93" t="s">
        <v>1150</v>
      </c>
      <c r="G22" s="88">
        <v>0</v>
      </c>
      <c r="H22" s="88" t="s">
        <v>72</v>
      </c>
      <c r="I22" s="86" t="s">
        <v>65</v>
      </c>
      <c r="J22" s="87" t="s">
        <v>1149</v>
      </c>
      <c r="K22" s="93">
        <v>14300000</v>
      </c>
      <c r="L22" s="85" t="s">
        <v>67</v>
      </c>
      <c r="M22" s="93" t="s">
        <v>1148</v>
      </c>
      <c r="N22" s="195">
        <v>1082891717</v>
      </c>
      <c r="O22" s="87">
        <v>91</v>
      </c>
      <c r="P22" s="95">
        <v>45309</v>
      </c>
      <c r="Q22" s="87">
        <v>14300000</v>
      </c>
      <c r="R22" s="95">
        <v>45310</v>
      </c>
      <c r="S22" s="87">
        <v>14300000</v>
      </c>
      <c r="T22" s="88" t="s">
        <v>66</v>
      </c>
      <c r="U22" s="195">
        <v>1098669877</v>
      </c>
      <c r="V22" s="93" t="s">
        <v>1086</v>
      </c>
      <c r="W22" s="228">
        <v>45310</v>
      </c>
      <c r="X22" s="228">
        <v>45310</v>
      </c>
      <c r="Y22" s="94" t="s">
        <v>74</v>
      </c>
      <c r="Z22" s="228">
        <v>45473</v>
      </c>
      <c r="AA22" s="93">
        <f t="shared" si="0"/>
        <v>163</v>
      </c>
      <c r="AB22" s="87">
        <v>0</v>
      </c>
      <c r="AC22" s="87">
        <v>0</v>
      </c>
      <c r="AD22" s="87">
        <v>0</v>
      </c>
      <c r="AE22" s="95" t="s">
        <v>74</v>
      </c>
      <c r="AF22" s="93">
        <f t="shared" si="1"/>
        <v>0</v>
      </c>
      <c r="AG22" s="87">
        <v>0</v>
      </c>
      <c r="AH22" s="87">
        <v>0</v>
      </c>
      <c r="AI22" s="92" t="s">
        <v>74</v>
      </c>
      <c r="AJ22" s="88">
        <v>0</v>
      </c>
      <c r="AK22" s="92" t="s">
        <v>74</v>
      </c>
      <c r="AL22" s="92" t="s">
        <v>74</v>
      </c>
      <c r="AM22" s="93">
        <f t="shared" si="2"/>
        <v>0</v>
      </c>
      <c r="AN22" s="93">
        <f>+K22+AC22-AH22</f>
        <v>14300000</v>
      </c>
      <c r="AO22" s="88" t="s">
        <v>66</v>
      </c>
      <c r="AP22" s="87">
        <v>14300000</v>
      </c>
      <c r="AQ22" s="88" t="s">
        <v>85</v>
      </c>
      <c r="AR22" s="87">
        <v>0</v>
      </c>
      <c r="AS22" s="96" t="s">
        <v>74</v>
      </c>
      <c r="AT22" s="97">
        <v>6500000</v>
      </c>
      <c r="AU22" s="126">
        <f t="shared" si="3"/>
        <v>7800000</v>
      </c>
      <c r="AV22" s="99">
        <f t="shared" si="4"/>
        <v>0.45454545454545453</v>
      </c>
      <c r="AW22" s="96" t="s">
        <v>74</v>
      </c>
      <c r="AX22" s="88" t="s">
        <v>86</v>
      </c>
      <c r="AY22" s="93" t="s">
        <v>1147</v>
      </c>
      <c r="AZ22" s="85" t="s">
        <v>66</v>
      </c>
      <c r="BA22" s="85" t="s">
        <v>66</v>
      </c>
    </row>
    <row r="23" spans="2:53" x14ac:dyDescent="0.25">
      <c r="B23" s="85">
        <v>2024</v>
      </c>
      <c r="C23" s="85">
        <v>891780111</v>
      </c>
      <c r="D23" s="86" t="s">
        <v>64</v>
      </c>
      <c r="E23" s="93" t="s">
        <v>1146</v>
      </c>
      <c r="F23" s="93" t="s">
        <v>1145</v>
      </c>
      <c r="G23" s="88">
        <v>0</v>
      </c>
      <c r="H23" s="88" t="s">
        <v>72</v>
      </c>
      <c r="I23" s="86" t="s">
        <v>65</v>
      </c>
      <c r="J23" s="87" t="s">
        <v>1144</v>
      </c>
      <c r="K23" s="93">
        <v>15400000</v>
      </c>
      <c r="L23" s="85" t="s">
        <v>67</v>
      </c>
      <c r="M23" s="93" t="s">
        <v>1143</v>
      </c>
      <c r="N23" s="195">
        <v>36667157</v>
      </c>
      <c r="O23" s="87">
        <v>84</v>
      </c>
      <c r="P23" s="95">
        <v>45309</v>
      </c>
      <c r="Q23" s="87">
        <v>15400000</v>
      </c>
      <c r="R23" s="95">
        <v>45310</v>
      </c>
      <c r="S23" s="87">
        <v>15400000</v>
      </c>
      <c r="T23" s="88" t="s">
        <v>66</v>
      </c>
      <c r="U23" s="195">
        <v>1082900194</v>
      </c>
      <c r="V23" s="93" t="s">
        <v>1009</v>
      </c>
      <c r="W23" s="228">
        <v>45310</v>
      </c>
      <c r="X23" s="228">
        <v>45310</v>
      </c>
      <c r="Y23" s="94" t="s">
        <v>74</v>
      </c>
      <c r="Z23" s="228">
        <v>45473</v>
      </c>
      <c r="AA23" s="93">
        <f t="shared" si="0"/>
        <v>163</v>
      </c>
      <c r="AB23" s="87">
        <v>0</v>
      </c>
      <c r="AC23" s="87">
        <v>0</v>
      </c>
      <c r="AD23" s="87">
        <v>0</v>
      </c>
      <c r="AE23" s="95" t="s">
        <v>74</v>
      </c>
      <c r="AF23" s="93">
        <f t="shared" si="1"/>
        <v>0</v>
      </c>
      <c r="AG23" s="87">
        <v>0</v>
      </c>
      <c r="AH23" s="87">
        <v>0</v>
      </c>
      <c r="AI23" s="92" t="s">
        <v>74</v>
      </c>
      <c r="AJ23" s="88">
        <v>0</v>
      </c>
      <c r="AK23" s="92" t="s">
        <v>74</v>
      </c>
      <c r="AL23" s="92" t="s">
        <v>74</v>
      </c>
      <c r="AM23" s="93">
        <f t="shared" si="2"/>
        <v>0</v>
      </c>
      <c r="AN23" s="93">
        <f>+K23+AC23-AH23</f>
        <v>15400000</v>
      </c>
      <c r="AO23" s="88" t="s">
        <v>66</v>
      </c>
      <c r="AP23" s="87">
        <v>15400000</v>
      </c>
      <c r="AQ23" s="88" t="s">
        <v>85</v>
      </c>
      <c r="AR23" s="87">
        <v>0</v>
      </c>
      <c r="AS23" s="96" t="s">
        <v>74</v>
      </c>
      <c r="AT23" s="97">
        <v>7000000</v>
      </c>
      <c r="AU23" s="126">
        <f t="shared" si="3"/>
        <v>8400000</v>
      </c>
      <c r="AV23" s="99">
        <f t="shared" si="4"/>
        <v>0.45454545454545453</v>
      </c>
      <c r="AW23" s="96" t="s">
        <v>74</v>
      </c>
      <c r="AX23" s="88" t="s">
        <v>86</v>
      </c>
      <c r="AY23" s="93" t="s">
        <v>1142</v>
      </c>
      <c r="AZ23" s="85" t="s">
        <v>66</v>
      </c>
      <c r="BA23" s="85" t="s">
        <v>66</v>
      </c>
    </row>
    <row r="24" spans="2:53" x14ac:dyDescent="0.25">
      <c r="B24" s="85">
        <v>2024</v>
      </c>
      <c r="C24" s="85">
        <v>891780111</v>
      </c>
      <c r="D24" s="86" t="s">
        <v>64</v>
      </c>
      <c r="E24" s="93" t="s">
        <v>1141</v>
      </c>
      <c r="F24" s="93" t="s">
        <v>1140</v>
      </c>
      <c r="G24" s="88">
        <v>0</v>
      </c>
      <c r="H24" s="88" t="s">
        <v>72</v>
      </c>
      <c r="I24" s="86" t="s">
        <v>65</v>
      </c>
      <c r="J24" s="93" t="s">
        <v>4019</v>
      </c>
      <c r="K24" s="93">
        <v>12100000</v>
      </c>
      <c r="L24" s="85" t="s">
        <v>67</v>
      </c>
      <c r="M24" s="93" t="s">
        <v>1139</v>
      </c>
      <c r="N24" s="195">
        <v>57433908</v>
      </c>
      <c r="O24" s="87">
        <v>18</v>
      </c>
      <c r="P24" s="95">
        <v>45309</v>
      </c>
      <c r="Q24" s="87">
        <v>12100000</v>
      </c>
      <c r="R24" s="95">
        <v>45310</v>
      </c>
      <c r="S24" s="87">
        <v>12100000</v>
      </c>
      <c r="T24" s="88" t="s">
        <v>66</v>
      </c>
      <c r="U24" s="205">
        <v>7634885</v>
      </c>
      <c r="V24" s="93" t="s">
        <v>1138</v>
      </c>
      <c r="W24" s="228">
        <v>45310</v>
      </c>
      <c r="X24" s="228">
        <v>45310</v>
      </c>
      <c r="Y24" s="94" t="s">
        <v>74</v>
      </c>
      <c r="Z24" s="228">
        <v>45473</v>
      </c>
      <c r="AA24" s="93">
        <f t="shared" si="0"/>
        <v>163</v>
      </c>
      <c r="AB24" s="87">
        <v>0</v>
      </c>
      <c r="AC24" s="87">
        <v>0</v>
      </c>
      <c r="AD24" s="87">
        <v>0</v>
      </c>
      <c r="AE24" s="95" t="s">
        <v>74</v>
      </c>
      <c r="AF24" s="93">
        <f t="shared" si="1"/>
        <v>0</v>
      </c>
      <c r="AG24" s="87">
        <v>0</v>
      </c>
      <c r="AH24" s="87">
        <v>0</v>
      </c>
      <c r="AI24" s="92" t="s">
        <v>74</v>
      </c>
      <c r="AJ24" s="88">
        <v>0</v>
      </c>
      <c r="AK24" s="92" t="s">
        <v>74</v>
      </c>
      <c r="AL24" s="92" t="s">
        <v>74</v>
      </c>
      <c r="AM24" s="93">
        <f t="shared" si="2"/>
        <v>0</v>
      </c>
      <c r="AN24" s="93">
        <f>+K24+AC24-AH24</f>
        <v>12100000</v>
      </c>
      <c r="AO24" s="88" t="s">
        <v>66</v>
      </c>
      <c r="AP24" s="87">
        <v>12100000</v>
      </c>
      <c r="AQ24" s="88" t="s">
        <v>85</v>
      </c>
      <c r="AR24" s="87">
        <v>0</v>
      </c>
      <c r="AS24" s="96" t="s">
        <v>74</v>
      </c>
      <c r="AT24" s="97">
        <v>5500000</v>
      </c>
      <c r="AU24" s="126">
        <f t="shared" si="3"/>
        <v>6600000</v>
      </c>
      <c r="AV24" s="99">
        <f t="shared" si="4"/>
        <v>0.45454545454545453</v>
      </c>
      <c r="AW24" s="96" t="s">
        <v>74</v>
      </c>
      <c r="AX24" s="88" t="s">
        <v>86</v>
      </c>
      <c r="AY24" s="93" t="s">
        <v>1137</v>
      </c>
      <c r="AZ24" s="85" t="s">
        <v>66</v>
      </c>
      <c r="BA24" s="85" t="s">
        <v>66</v>
      </c>
    </row>
    <row r="25" spans="2:53" x14ac:dyDescent="0.25">
      <c r="B25" s="85">
        <v>2024</v>
      </c>
      <c r="C25" s="85">
        <v>891780111</v>
      </c>
      <c r="D25" s="86" t="s">
        <v>64</v>
      </c>
      <c r="E25" s="93" t="s">
        <v>1136</v>
      </c>
      <c r="F25" s="93" t="s">
        <v>1135</v>
      </c>
      <c r="G25" s="88">
        <v>0</v>
      </c>
      <c r="H25" s="88" t="s">
        <v>72</v>
      </c>
      <c r="I25" s="86" t="s">
        <v>65</v>
      </c>
      <c r="J25" s="87" t="s">
        <v>1134</v>
      </c>
      <c r="K25" s="93">
        <v>12100000</v>
      </c>
      <c r="L25" s="85" t="s">
        <v>67</v>
      </c>
      <c r="M25" s="93" t="s">
        <v>1133</v>
      </c>
      <c r="N25" s="195">
        <v>85450968</v>
      </c>
      <c r="O25" s="87">
        <v>85</v>
      </c>
      <c r="P25" s="95">
        <v>45309</v>
      </c>
      <c r="Q25" s="87">
        <v>12100000</v>
      </c>
      <c r="R25" s="95">
        <v>45314</v>
      </c>
      <c r="S25" s="87">
        <v>12100000</v>
      </c>
      <c r="T25" s="88" t="s">
        <v>66</v>
      </c>
      <c r="U25" s="195">
        <v>36669977</v>
      </c>
      <c r="V25" s="93" t="s">
        <v>1015</v>
      </c>
      <c r="W25" s="228">
        <v>45314</v>
      </c>
      <c r="X25" s="228">
        <v>45314</v>
      </c>
      <c r="Y25" s="94" t="s">
        <v>74</v>
      </c>
      <c r="Z25" s="228">
        <v>45473</v>
      </c>
      <c r="AA25" s="93">
        <f t="shared" si="0"/>
        <v>159</v>
      </c>
      <c r="AB25" s="87">
        <v>0</v>
      </c>
      <c r="AC25" s="87">
        <v>0</v>
      </c>
      <c r="AD25" s="87">
        <v>0</v>
      </c>
      <c r="AE25" s="95" t="s">
        <v>74</v>
      </c>
      <c r="AF25" s="93">
        <f t="shared" si="1"/>
        <v>0</v>
      </c>
      <c r="AG25" s="87">
        <v>0</v>
      </c>
      <c r="AH25" s="87">
        <v>0</v>
      </c>
      <c r="AI25" s="92" t="s">
        <v>74</v>
      </c>
      <c r="AJ25" s="88">
        <v>0</v>
      </c>
      <c r="AK25" s="92" t="s">
        <v>74</v>
      </c>
      <c r="AL25" s="92" t="s">
        <v>74</v>
      </c>
      <c r="AM25" s="93">
        <f t="shared" si="2"/>
        <v>0</v>
      </c>
      <c r="AN25" s="93">
        <f>+K25+AC25-AH25</f>
        <v>12100000</v>
      </c>
      <c r="AO25" s="88" t="s">
        <v>66</v>
      </c>
      <c r="AP25" s="87">
        <v>12100000</v>
      </c>
      <c r="AQ25" s="88" t="s">
        <v>85</v>
      </c>
      <c r="AR25" s="87">
        <v>0</v>
      </c>
      <c r="AS25" s="96" t="s">
        <v>74</v>
      </c>
      <c r="AT25" s="97">
        <v>5500000</v>
      </c>
      <c r="AU25" s="126">
        <f t="shared" si="3"/>
        <v>6600000</v>
      </c>
      <c r="AV25" s="99">
        <f t="shared" si="4"/>
        <v>0.45454545454545453</v>
      </c>
      <c r="AW25" s="96" t="s">
        <v>74</v>
      </c>
      <c r="AX25" s="88" t="s">
        <v>86</v>
      </c>
      <c r="AY25" s="93" t="s">
        <v>1132</v>
      </c>
      <c r="AZ25" s="85" t="s">
        <v>66</v>
      </c>
      <c r="BA25" s="85" t="s">
        <v>66</v>
      </c>
    </row>
    <row r="26" spans="2:53" x14ac:dyDescent="0.25">
      <c r="B26" s="85">
        <v>2024</v>
      </c>
      <c r="C26" s="85">
        <v>891780111</v>
      </c>
      <c r="D26" s="86" t="s">
        <v>64</v>
      </c>
      <c r="E26" s="93" t="s">
        <v>1131</v>
      </c>
      <c r="F26" s="93" t="s">
        <v>1130</v>
      </c>
      <c r="G26" s="88">
        <v>0</v>
      </c>
      <c r="H26" s="88" t="s">
        <v>72</v>
      </c>
      <c r="I26" s="86" t="s">
        <v>65</v>
      </c>
      <c r="J26" s="87" t="s">
        <v>1129</v>
      </c>
      <c r="K26" s="93">
        <v>14850000</v>
      </c>
      <c r="L26" s="85" t="s">
        <v>67</v>
      </c>
      <c r="M26" s="93" t="s">
        <v>1128</v>
      </c>
      <c r="N26" s="195">
        <v>26767399</v>
      </c>
      <c r="O26" s="87">
        <v>80</v>
      </c>
      <c r="P26" s="95">
        <v>45309</v>
      </c>
      <c r="Q26" s="87">
        <v>14850000</v>
      </c>
      <c r="R26" s="95">
        <v>45314</v>
      </c>
      <c r="S26" s="87">
        <v>14850000</v>
      </c>
      <c r="T26" s="88" t="s">
        <v>66</v>
      </c>
      <c r="U26" s="195">
        <v>1082943891</v>
      </c>
      <c r="V26" s="93" t="s">
        <v>1003</v>
      </c>
      <c r="W26" s="228">
        <v>45314</v>
      </c>
      <c r="X26" s="228">
        <v>45314</v>
      </c>
      <c r="Y26" s="94" t="s">
        <v>74</v>
      </c>
      <c r="Z26" s="228">
        <v>45473</v>
      </c>
      <c r="AA26" s="93">
        <f t="shared" si="0"/>
        <v>159</v>
      </c>
      <c r="AB26" s="87">
        <v>0</v>
      </c>
      <c r="AC26" s="87">
        <v>0</v>
      </c>
      <c r="AD26" s="87">
        <v>0</v>
      </c>
      <c r="AE26" s="95" t="s">
        <v>74</v>
      </c>
      <c r="AF26" s="93">
        <f t="shared" si="1"/>
        <v>0</v>
      </c>
      <c r="AG26" s="87">
        <v>0</v>
      </c>
      <c r="AH26" s="87">
        <v>0</v>
      </c>
      <c r="AI26" s="92" t="s">
        <v>74</v>
      </c>
      <c r="AJ26" s="88">
        <v>0</v>
      </c>
      <c r="AK26" s="92" t="s">
        <v>74</v>
      </c>
      <c r="AL26" s="92" t="s">
        <v>74</v>
      </c>
      <c r="AM26" s="93">
        <f t="shared" si="2"/>
        <v>0</v>
      </c>
      <c r="AN26" s="93">
        <f>+K26+AC26-AH26</f>
        <v>14850000</v>
      </c>
      <c r="AO26" s="88" t="s">
        <v>66</v>
      </c>
      <c r="AP26" s="87">
        <v>14850000</v>
      </c>
      <c r="AQ26" s="88" t="s">
        <v>85</v>
      </c>
      <c r="AR26" s="87">
        <v>0</v>
      </c>
      <c r="AS26" s="96" t="s">
        <v>74</v>
      </c>
      <c r="AT26" s="97">
        <v>6750000</v>
      </c>
      <c r="AU26" s="126">
        <f t="shared" si="3"/>
        <v>8100000</v>
      </c>
      <c r="AV26" s="99">
        <f t="shared" si="4"/>
        <v>0.45454545454545453</v>
      </c>
      <c r="AW26" s="96" t="s">
        <v>74</v>
      </c>
      <c r="AX26" s="88" t="s">
        <v>86</v>
      </c>
      <c r="AY26" s="93" t="s">
        <v>1127</v>
      </c>
      <c r="AZ26" s="85" t="s">
        <v>66</v>
      </c>
      <c r="BA26" s="85" t="s">
        <v>66</v>
      </c>
    </row>
    <row r="27" spans="2:53" x14ac:dyDescent="0.25">
      <c r="B27" s="85">
        <v>2024</v>
      </c>
      <c r="C27" s="85">
        <v>891780111</v>
      </c>
      <c r="D27" s="86" t="s">
        <v>64</v>
      </c>
      <c r="E27" s="93" t="s">
        <v>1126</v>
      </c>
      <c r="F27" s="93" t="s">
        <v>1125</v>
      </c>
      <c r="G27" s="88">
        <v>0</v>
      </c>
      <c r="H27" s="88" t="s">
        <v>72</v>
      </c>
      <c r="I27" s="86" t="s">
        <v>65</v>
      </c>
      <c r="J27" s="87" t="s">
        <v>1124</v>
      </c>
      <c r="K27" s="93">
        <v>11550000</v>
      </c>
      <c r="L27" s="85" t="s">
        <v>67</v>
      </c>
      <c r="M27" s="93" t="s">
        <v>1123</v>
      </c>
      <c r="N27" s="195">
        <v>57464217</v>
      </c>
      <c r="O27" s="87">
        <v>87</v>
      </c>
      <c r="P27" s="95">
        <v>45309</v>
      </c>
      <c r="Q27" s="87">
        <v>11550000</v>
      </c>
      <c r="R27" s="95">
        <v>45314</v>
      </c>
      <c r="S27" s="87">
        <v>11550000</v>
      </c>
      <c r="T27" s="88" t="s">
        <v>66</v>
      </c>
      <c r="U27" s="195">
        <v>36669977</v>
      </c>
      <c r="V27" s="93" t="s">
        <v>1015</v>
      </c>
      <c r="W27" s="228">
        <v>45314</v>
      </c>
      <c r="X27" s="228">
        <v>45314</v>
      </c>
      <c r="Y27" s="94" t="s">
        <v>74</v>
      </c>
      <c r="Z27" s="228">
        <v>45473</v>
      </c>
      <c r="AA27" s="93">
        <f t="shared" si="0"/>
        <v>159</v>
      </c>
      <c r="AB27" s="87">
        <v>0</v>
      </c>
      <c r="AC27" s="87">
        <v>0</v>
      </c>
      <c r="AD27" s="87">
        <v>0</v>
      </c>
      <c r="AE27" s="95" t="s">
        <v>74</v>
      </c>
      <c r="AF27" s="93">
        <f t="shared" si="1"/>
        <v>0</v>
      </c>
      <c r="AG27" s="87">
        <v>0</v>
      </c>
      <c r="AH27" s="87">
        <v>0</v>
      </c>
      <c r="AI27" s="92" t="s">
        <v>74</v>
      </c>
      <c r="AJ27" s="88">
        <v>0</v>
      </c>
      <c r="AK27" s="92" t="s">
        <v>74</v>
      </c>
      <c r="AL27" s="92" t="s">
        <v>74</v>
      </c>
      <c r="AM27" s="93">
        <f t="shared" si="2"/>
        <v>0</v>
      </c>
      <c r="AN27" s="93">
        <f>+K27+AC27-AH27</f>
        <v>11550000</v>
      </c>
      <c r="AO27" s="88" t="s">
        <v>66</v>
      </c>
      <c r="AP27" s="87">
        <v>11550000</v>
      </c>
      <c r="AQ27" s="88" t="s">
        <v>85</v>
      </c>
      <c r="AR27" s="87">
        <v>0</v>
      </c>
      <c r="AS27" s="96" t="s">
        <v>74</v>
      </c>
      <c r="AT27" s="97">
        <v>5250000</v>
      </c>
      <c r="AU27" s="126">
        <f t="shared" si="3"/>
        <v>6300000</v>
      </c>
      <c r="AV27" s="99">
        <f t="shared" si="4"/>
        <v>0.45454545454545453</v>
      </c>
      <c r="AW27" s="96" t="s">
        <v>74</v>
      </c>
      <c r="AX27" s="88" t="s">
        <v>86</v>
      </c>
      <c r="AY27" s="93" t="s">
        <v>1122</v>
      </c>
      <c r="AZ27" s="85" t="s">
        <v>66</v>
      </c>
      <c r="BA27" s="85" t="s">
        <v>66</v>
      </c>
    </row>
    <row r="28" spans="2:53" x14ac:dyDescent="0.25">
      <c r="B28" s="85">
        <v>2024</v>
      </c>
      <c r="C28" s="85">
        <v>891780111</v>
      </c>
      <c r="D28" s="86" t="s">
        <v>64</v>
      </c>
      <c r="E28" s="93" t="s">
        <v>1121</v>
      </c>
      <c r="F28" s="93" t="s">
        <v>1120</v>
      </c>
      <c r="G28" s="88">
        <v>0</v>
      </c>
      <c r="H28" s="88" t="s">
        <v>72</v>
      </c>
      <c r="I28" s="86" t="s">
        <v>65</v>
      </c>
      <c r="J28" s="87" t="s">
        <v>1119</v>
      </c>
      <c r="K28" s="93">
        <v>13200000</v>
      </c>
      <c r="L28" s="85" t="s">
        <v>67</v>
      </c>
      <c r="M28" s="93" t="s">
        <v>754</v>
      </c>
      <c r="N28" s="230">
        <v>57464026</v>
      </c>
      <c r="O28" s="87">
        <v>79</v>
      </c>
      <c r="P28" s="95">
        <v>45309</v>
      </c>
      <c r="Q28" s="87">
        <v>13200000</v>
      </c>
      <c r="R28" s="95">
        <v>45316</v>
      </c>
      <c r="S28" s="87">
        <v>13200000</v>
      </c>
      <c r="T28" s="88" t="s">
        <v>66</v>
      </c>
      <c r="U28" s="205">
        <v>1045725304</v>
      </c>
      <c r="V28" s="206" t="s">
        <v>1048</v>
      </c>
      <c r="W28" s="228">
        <v>45316</v>
      </c>
      <c r="X28" s="228">
        <v>45316</v>
      </c>
      <c r="Y28" s="94" t="s">
        <v>74</v>
      </c>
      <c r="Z28" s="228">
        <v>45473</v>
      </c>
      <c r="AA28" s="93">
        <f t="shared" si="0"/>
        <v>157</v>
      </c>
      <c r="AB28" s="87">
        <v>0</v>
      </c>
      <c r="AC28" s="87">
        <v>0</v>
      </c>
      <c r="AD28" s="87">
        <v>0</v>
      </c>
      <c r="AE28" s="95" t="s">
        <v>74</v>
      </c>
      <c r="AF28" s="93">
        <f t="shared" si="1"/>
        <v>0</v>
      </c>
      <c r="AG28" s="87">
        <v>0</v>
      </c>
      <c r="AH28" s="87">
        <v>0</v>
      </c>
      <c r="AI28" s="92" t="s">
        <v>74</v>
      </c>
      <c r="AJ28" s="88">
        <v>0</v>
      </c>
      <c r="AK28" s="92" t="s">
        <v>74</v>
      </c>
      <c r="AL28" s="92" t="s">
        <v>74</v>
      </c>
      <c r="AM28" s="93">
        <f t="shared" si="2"/>
        <v>0</v>
      </c>
      <c r="AN28" s="93">
        <f>+K28+AC28-AH28</f>
        <v>13200000</v>
      </c>
      <c r="AO28" s="88" t="s">
        <v>66</v>
      </c>
      <c r="AP28" s="87">
        <v>13200000</v>
      </c>
      <c r="AQ28" s="88" t="s">
        <v>85</v>
      </c>
      <c r="AR28" s="87">
        <v>0</v>
      </c>
      <c r="AS28" s="96" t="s">
        <v>74</v>
      </c>
      <c r="AT28" s="97">
        <v>6000000</v>
      </c>
      <c r="AU28" s="126">
        <f t="shared" si="3"/>
        <v>7200000</v>
      </c>
      <c r="AV28" s="99">
        <f t="shared" si="4"/>
        <v>0.45454545454545453</v>
      </c>
      <c r="AW28" s="96" t="s">
        <v>74</v>
      </c>
      <c r="AX28" s="88" t="s">
        <v>86</v>
      </c>
      <c r="AY28" s="93" t="s">
        <v>1118</v>
      </c>
      <c r="AZ28" s="85" t="s">
        <v>66</v>
      </c>
      <c r="BA28" s="85" t="s">
        <v>66</v>
      </c>
    </row>
    <row r="29" spans="2:53" x14ac:dyDescent="0.25">
      <c r="B29" s="85">
        <v>2024</v>
      </c>
      <c r="C29" s="85">
        <v>891780111</v>
      </c>
      <c r="D29" s="86" t="s">
        <v>64</v>
      </c>
      <c r="E29" s="93" t="s">
        <v>1117</v>
      </c>
      <c r="F29" s="93" t="s">
        <v>1116</v>
      </c>
      <c r="G29" s="88">
        <v>0</v>
      </c>
      <c r="H29" s="88" t="s">
        <v>72</v>
      </c>
      <c r="I29" s="86" t="s">
        <v>65</v>
      </c>
      <c r="J29" s="87" t="s">
        <v>1115</v>
      </c>
      <c r="K29" s="205">
        <v>11500000</v>
      </c>
      <c r="L29" s="85" t="s">
        <v>67</v>
      </c>
      <c r="M29" s="93" t="s">
        <v>1114</v>
      </c>
      <c r="N29" s="195">
        <v>85150568</v>
      </c>
      <c r="O29" s="87">
        <v>202</v>
      </c>
      <c r="P29" s="95">
        <v>45322</v>
      </c>
      <c r="Q29" s="87">
        <v>11500000</v>
      </c>
      <c r="R29" s="95">
        <v>45322</v>
      </c>
      <c r="S29" s="87">
        <v>11500000</v>
      </c>
      <c r="T29" s="88" t="s">
        <v>66</v>
      </c>
      <c r="U29" s="195">
        <v>84457116</v>
      </c>
      <c r="V29" s="93" t="s">
        <v>1113</v>
      </c>
      <c r="W29" s="228">
        <v>45322</v>
      </c>
      <c r="X29" s="228">
        <v>45323</v>
      </c>
      <c r="Y29" s="94" t="s">
        <v>74</v>
      </c>
      <c r="Z29" s="228">
        <v>45473</v>
      </c>
      <c r="AA29" s="93">
        <f t="shared" si="0"/>
        <v>150</v>
      </c>
      <c r="AB29" s="87">
        <v>0</v>
      </c>
      <c r="AC29" s="87">
        <v>0</v>
      </c>
      <c r="AD29" s="87">
        <v>0</v>
      </c>
      <c r="AE29" s="95" t="s">
        <v>74</v>
      </c>
      <c r="AF29" s="93">
        <f t="shared" si="1"/>
        <v>0</v>
      </c>
      <c r="AG29" s="87">
        <v>0</v>
      </c>
      <c r="AH29" s="87">
        <v>0</v>
      </c>
      <c r="AI29" s="92" t="s">
        <v>74</v>
      </c>
      <c r="AJ29" s="88">
        <v>0</v>
      </c>
      <c r="AK29" s="92" t="s">
        <v>74</v>
      </c>
      <c r="AL29" s="92" t="s">
        <v>74</v>
      </c>
      <c r="AM29" s="93">
        <f t="shared" si="2"/>
        <v>0</v>
      </c>
      <c r="AN29" s="93">
        <f>+K29+AC29-AH29</f>
        <v>11500000</v>
      </c>
      <c r="AO29" s="88" t="s">
        <v>66</v>
      </c>
      <c r="AP29" s="87">
        <v>11500000</v>
      </c>
      <c r="AQ29" s="88" t="s">
        <v>85</v>
      </c>
      <c r="AR29" s="87">
        <v>0</v>
      </c>
      <c r="AS29" s="96" t="s">
        <v>74</v>
      </c>
      <c r="AT29" s="97">
        <v>4600000</v>
      </c>
      <c r="AU29" s="126">
        <f t="shared" si="3"/>
        <v>6900000</v>
      </c>
      <c r="AV29" s="99">
        <f t="shared" si="4"/>
        <v>0.4</v>
      </c>
      <c r="AW29" s="96" t="s">
        <v>74</v>
      </c>
      <c r="AX29" s="88" t="s">
        <v>86</v>
      </c>
      <c r="AY29" s="93" t="s">
        <v>1112</v>
      </c>
      <c r="AZ29" s="85" t="s">
        <v>66</v>
      </c>
      <c r="BA29" s="85" t="s">
        <v>66</v>
      </c>
    </row>
    <row r="30" spans="2:53" x14ac:dyDescent="0.25">
      <c r="B30" s="85">
        <v>2024</v>
      </c>
      <c r="C30" s="85">
        <v>891780111</v>
      </c>
      <c r="D30" s="86" t="s">
        <v>64</v>
      </c>
      <c r="E30" s="93" t="s">
        <v>1111</v>
      </c>
      <c r="F30" s="93" t="s">
        <v>1110</v>
      </c>
      <c r="G30" s="88">
        <v>0</v>
      </c>
      <c r="H30" s="88" t="s">
        <v>72</v>
      </c>
      <c r="I30" s="86" t="s">
        <v>65</v>
      </c>
      <c r="J30" s="87" t="s">
        <v>1109</v>
      </c>
      <c r="K30" s="205">
        <v>11000000</v>
      </c>
      <c r="L30" s="85" t="s">
        <v>67</v>
      </c>
      <c r="M30" s="93" t="s">
        <v>1108</v>
      </c>
      <c r="N30" s="195">
        <v>1020736975</v>
      </c>
      <c r="O30" s="87">
        <v>209</v>
      </c>
      <c r="P30" s="95">
        <v>45322</v>
      </c>
      <c r="Q30" s="87">
        <v>11000000</v>
      </c>
      <c r="R30" s="95">
        <v>45322</v>
      </c>
      <c r="S30" s="87">
        <v>11000000</v>
      </c>
      <c r="T30" s="88" t="s">
        <v>66</v>
      </c>
      <c r="U30" s="231">
        <v>36669725</v>
      </c>
      <c r="V30" s="93" t="s">
        <v>1032</v>
      </c>
      <c r="W30" s="228">
        <v>45322</v>
      </c>
      <c r="X30" s="228">
        <v>45323</v>
      </c>
      <c r="Y30" s="94" t="s">
        <v>74</v>
      </c>
      <c r="Z30" s="228">
        <v>45473</v>
      </c>
      <c r="AA30" s="93">
        <f t="shared" si="0"/>
        <v>150</v>
      </c>
      <c r="AB30" s="87">
        <v>0</v>
      </c>
      <c r="AC30" s="87">
        <v>0</v>
      </c>
      <c r="AD30" s="87">
        <v>0</v>
      </c>
      <c r="AE30" s="95" t="s">
        <v>74</v>
      </c>
      <c r="AF30" s="93">
        <f t="shared" si="1"/>
        <v>0</v>
      </c>
      <c r="AG30" s="87">
        <v>0</v>
      </c>
      <c r="AH30" s="87">
        <v>0</v>
      </c>
      <c r="AI30" s="92" t="s">
        <v>74</v>
      </c>
      <c r="AJ30" s="88">
        <v>0</v>
      </c>
      <c r="AK30" s="92" t="s">
        <v>74</v>
      </c>
      <c r="AL30" s="92" t="s">
        <v>74</v>
      </c>
      <c r="AM30" s="93">
        <f t="shared" si="2"/>
        <v>0</v>
      </c>
      <c r="AN30" s="93">
        <f>+K30+AC30-AH30</f>
        <v>11000000</v>
      </c>
      <c r="AO30" s="88" t="s">
        <v>66</v>
      </c>
      <c r="AP30" s="87">
        <v>11000000</v>
      </c>
      <c r="AQ30" s="88" t="s">
        <v>85</v>
      </c>
      <c r="AR30" s="87">
        <v>0</v>
      </c>
      <c r="AS30" s="96" t="s">
        <v>74</v>
      </c>
      <c r="AT30" s="97">
        <v>4400000</v>
      </c>
      <c r="AU30" s="126">
        <f t="shared" si="3"/>
        <v>6600000</v>
      </c>
      <c r="AV30" s="99">
        <f t="shared" si="4"/>
        <v>0.4</v>
      </c>
      <c r="AW30" s="96" t="s">
        <v>74</v>
      </c>
      <c r="AX30" s="88" t="s">
        <v>86</v>
      </c>
      <c r="AY30" s="93" t="s">
        <v>1107</v>
      </c>
      <c r="AZ30" s="85" t="s">
        <v>66</v>
      </c>
      <c r="BA30" s="85" t="s">
        <v>66</v>
      </c>
    </row>
    <row r="31" spans="2:53" x14ac:dyDescent="0.25">
      <c r="B31" s="85">
        <v>2024</v>
      </c>
      <c r="C31" s="85">
        <v>891780111</v>
      </c>
      <c r="D31" s="86" t="s">
        <v>64</v>
      </c>
      <c r="E31" s="93" t="s">
        <v>1106</v>
      </c>
      <c r="F31" s="93" t="s">
        <v>1105</v>
      </c>
      <c r="G31" s="88">
        <v>0</v>
      </c>
      <c r="H31" s="88" t="s">
        <v>72</v>
      </c>
      <c r="I31" s="86" t="s">
        <v>65</v>
      </c>
      <c r="J31" s="87" t="s">
        <v>1104</v>
      </c>
      <c r="K31" s="205">
        <v>16500000</v>
      </c>
      <c r="L31" s="85" t="s">
        <v>67</v>
      </c>
      <c r="M31" s="93" t="s">
        <v>1103</v>
      </c>
      <c r="N31" s="195">
        <v>85466955</v>
      </c>
      <c r="O31" s="87">
        <v>213</v>
      </c>
      <c r="P31" s="95">
        <v>45322</v>
      </c>
      <c r="Q31" s="87">
        <v>22900000</v>
      </c>
      <c r="R31" s="95">
        <v>45322</v>
      </c>
      <c r="S31" s="87">
        <v>16500000</v>
      </c>
      <c r="T31" s="88" t="s">
        <v>66</v>
      </c>
      <c r="U31" s="195">
        <v>7634903</v>
      </c>
      <c r="V31" s="93" t="s">
        <v>1059</v>
      </c>
      <c r="W31" s="228">
        <v>45322</v>
      </c>
      <c r="X31" s="228">
        <v>45323</v>
      </c>
      <c r="Y31" s="94" t="s">
        <v>74</v>
      </c>
      <c r="Z31" s="228">
        <v>45473</v>
      </c>
      <c r="AA31" s="93">
        <f t="shared" si="0"/>
        <v>150</v>
      </c>
      <c r="AB31" s="87">
        <v>0</v>
      </c>
      <c r="AC31" s="87">
        <v>0</v>
      </c>
      <c r="AD31" s="87">
        <v>0</v>
      </c>
      <c r="AE31" s="95" t="s">
        <v>74</v>
      </c>
      <c r="AF31" s="93">
        <f t="shared" si="1"/>
        <v>0</v>
      </c>
      <c r="AG31" s="87">
        <v>0</v>
      </c>
      <c r="AH31" s="87">
        <v>0</v>
      </c>
      <c r="AI31" s="92" t="s">
        <v>74</v>
      </c>
      <c r="AJ31" s="88">
        <v>0</v>
      </c>
      <c r="AK31" s="92" t="s">
        <v>74</v>
      </c>
      <c r="AL31" s="92" t="s">
        <v>74</v>
      </c>
      <c r="AM31" s="93">
        <f t="shared" si="2"/>
        <v>0</v>
      </c>
      <c r="AN31" s="93">
        <f>+K31+AC31-AH31</f>
        <v>16500000</v>
      </c>
      <c r="AO31" s="88" t="s">
        <v>66</v>
      </c>
      <c r="AP31" s="87">
        <v>16500000</v>
      </c>
      <c r="AQ31" s="88" t="s">
        <v>85</v>
      </c>
      <c r="AR31" s="87">
        <v>0</v>
      </c>
      <c r="AS31" s="96" t="s">
        <v>74</v>
      </c>
      <c r="AT31" s="97">
        <v>6600000</v>
      </c>
      <c r="AU31" s="126">
        <f t="shared" si="3"/>
        <v>9900000</v>
      </c>
      <c r="AV31" s="99">
        <f t="shared" si="4"/>
        <v>0.4</v>
      </c>
      <c r="AW31" s="96" t="s">
        <v>74</v>
      </c>
      <c r="AX31" s="88" t="s">
        <v>86</v>
      </c>
      <c r="AY31" s="93" t="s">
        <v>1102</v>
      </c>
      <c r="AZ31" s="85" t="s">
        <v>66</v>
      </c>
      <c r="BA31" s="85" t="s">
        <v>66</v>
      </c>
    </row>
    <row r="32" spans="2:53" x14ac:dyDescent="0.25">
      <c r="B32" s="85">
        <v>2024</v>
      </c>
      <c r="C32" s="85">
        <v>891780111</v>
      </c>
      <c r="D32" s="86" t="s">
        <v>64</v>
      </c>
      <c r="E32" s="93" t="s">
        <v>1101</v>
      </c>
      <c r="F32" s="93" t="s">
        <v>1100</v>
      </c>
      <c r="G32" s="88">
        <v>0</v>
      </c>
      <c r="H32" s="88" t="s">
        <v>72</v>
      </c>
      <c r="I32" s="86" t="s">
        <v>65</v>
      </c>
      <c r="J32" s="87" t="s">
        <v>1099</v>
      </c>
      <c r="K32" s="205">
        <v>12000000</v>
      </c>
      <c r="L32" s="85" t="s">
        <v>67</v>
      </c>
      <c r="M32" s="93" t="s">
        <v>1098</v>
      </c>
      <c r="N32" s="195">
        <v>57450652</v>
      </c>
      <c r="O32" s="87">
        <v>200</v>
      </c>
      <c r="P32" s="95">
        <v>45322</v>
      </c>
      <c r="Q32" s="87">
        <v>12000000</v>
      </c>
      <c r="R32" s="95">
        <v>45322</v>
      </c>
      <c r="S32" s="87">
        <v>12000000</v>
      </c>
      <c r="T32" s="88" t="s">
        <v>66</v>
      </c>
      <c r="U32" s="195">
        <v>1082943891</v>
      </c>
      <c r="V32" s="93" t="s">
        <v>1003</v>
      </c>
      <c r="W32" s="228">
        <v>45322</v>
      </c>
      <c r="X32" s="228">
        <v>45323</v>
      </c>
      <c r="Y32" s="94" t="s">
        <v>74</v>
      </c>
      <c r="Z32" s="228">
        <v>45473</v>
      </c>
      <c r="AA32" s="93">
        <f t="shared" si="0"/>
        <v>150</v>
      </c>
      <c r="AB32" s="87">
        <v>0</v>
      </c>
      <c r="AC32" s="87">
        <v>0</v>
      </c>
      <c r="AD32" s="87">
        <v>0</v>
      </c>
      <c r="AE32" s="95" t="s">
        <v>74</v>
      </c>
      <c r="AF32" s="93">
        <f t="shared" si="1"/>
        <v>0</v>
      </c>
      <c r="AG32" s="87">
        <v>1</v>
      </c>
      <c r="AH32" s="87">
        <v>11600000</v>
      </c>
      <c r="AI32" s="228">
        <v>45327</v>
      </c>
      <c r="AJ32" s="88">
        <v>0</v>
      </c>
      <c r="AK32" s="92" t="s">
        <v>74</v>
      </c>
      <c r="AL32" s="92" t="s">
        <v>74</v>
      </c>
      <c r="AM32" s="93">
        <f t="shared" si="2"/>
        <v>0</v>
      </c>
      <c r="AN32" s="93">
        <f>+K32+AC32-AH32</f>
        <v>400000</v>
      </c>
      <c r="AO32" s="88" t="s">
        <v>66</v>
      </c>
      <c r="AP32" s="87">
        <v>12000000</v>
      </c>
      <c r="AQ32" s="88" t="s">
        <v>85</v>
      </c>
      <c r="AR32" s="87">
        <v>0</v>
      </c>
      <c r="AS32" s="96" t="s">
        <v>74</v>
      </c>
      <c r="AT32" s="97">
        <v>400000</v>
      </c>
      <c r="AU32" s="126">
        <f t="shared" si="3"/>
        <v>0</v>
      </c>
      <c r="AV32" s="99">
        <f t="shared" si="4"/>
        <v>1</v>
      </c>
      <c r="AW32" s="228">
        <v>45327</v>
      </c>
      <c r="AX32" s="88" t="s">
        <v>1097</v>
      </c>
      <c r="AY32" s="93" t="s">
        <v>1096</v>
      </c>
      <c r="AZ32" s="85" t="s">
        <v>66</v>
      </c>
      <c r="BA32" s="85" t="s">
        <v>66</v>
      </c>
    </row>
    <row r="33" spans="2:53" x14ac:dyDescent="0.25">
      <c r="B33" s="85">
        <v>2024</v>
      </c>
      <c r="C33" s="85">
        <v>891780111</v>
      </c>
      <c r="D33" s="86" t="s">
        <v>64</v>
      </c>
      <c r="E33" s="93" t="s">
        <v>1095</v>
      </c>
      <c r="F33" s="93" t="s">
        <v>1094</v>
      </c>
      <c r="G33" s="88">
        <v>0</v>
      </c>
      <c r="H33" s="88" t="s">
        <v>72</v>
      </c>
      <c r="I33" s="86" t="s">
        <v>65</v>
      </c>
      <c r="J33" s="87" t="s">
        <v>1093</v>
      </c>
      <c r="K33" s="205">
        <v>11500000</v>
      </c>
      <c r="L33" s="85" t="s">
        <v>67</v>
      </c>
      <c r="M33" s="93" t="s">
        <v>1092</v>
      </c>
      <c r="N33" s="195">
        <v>1221972088</v>
      </c>
      <c r="O33" s="87">
        <v>208</v>
      </c>
      <c r="P33" s="95">
        <v>45322</v>
      </c>
      <c r="Q33" s="87">
        <v>11500000</v>
      </c>
      <c r="R33" s="95">
        <v>45322</v>
      </c>
      <c r="S33" s="87">
        <v>11500000</v>
      </c>
      <c r="T33" s="88" t="s">
        <v>66</v>
      </c>
      <c r="U33" s="195">
        <v>7634903</v>
      </c>
      <c r="V33" s="93" t="s">
        <v>1059</v>
      </c>
      <c r="W33" s="228">
        <v>45322</v>
      </c>
      <c r="X33" s="228">
        <v>45323</v>
      </c>
      <c r="Y33" s="94" t="s">
        <v>74</v>
      </c>
      <c r="Z33" s="228">
        <v>45473</v>
      </c>
      <c r="AA33" s="93">
        <f t="shared" si="0"/>
        <v>150</v>
      </c>
      <c r="AB33" s="87">
        <v>0</v>
      </c>
      <c r="AC33" s="87">
        <v>0</v>
      </c>
      <c r="AD33" s="87">
        <v>0</v>
      </c>
      <c r="AE33" s="95" t="s">
        <v>74</v>
      </c>
      <c r="AF33" s="93">
        <f t="shared" si="1"/>
        <v>0</v>
      </c>
      <c r="AG33" s="87">
        <v>0</v>
      </c>
      <c r="AH33" s="87">
        <v>0</v>
      </c>
      <c r="AI33" s="92" t="s">
        <v>74</v>
      </c>
      <c r="AJ33" s="88">
        <v>0</v>
      </c>
      <c r="AK33" s="92" t="s">
        <v>74</v>
      </c>
      <c r="AL33" s="92" t="s">
        <v>74</v>
      </c>
      <c r="AM33" s="93">
        <f t="shared" si="2"/>
        <v>0</v>
      </c>
      <c r="AN33" s="93">
        <f>+K33+AC33-AH33</f>
        <v>11500000</v>
      </c>
      <c r="AO33" s="88" t="s">
        <v>66</v>
      </c>
      <c r="AP33" s="87">
        <v>11500000</v>
      </c>
      <c r="AQ33" s="88" t="s">
        <v>85</v>
      </c>
      <c r="AR33" s="87">
        <v>0</v>
      </c>
      <c r="AS33" s="96" t="s">
        <v>74</v>
      </c>
      <c r="AT33" s="97">
        <v>4600000</v>
      </c>
      <c r="AU33" s="126">
        <f t="shared" si="3"/>
        <v>6900000</v>
      </c>
      <c r="AV33" s="99">
        <f t="shared" si="4"/>
        <v>0.4</v>
      </c>
      <c r="AW33" s="96" t="s">
        <v>74</v>
      </c>
      <c r="AX33" s="88" t="s">
        <v>86</v>
      </c>
      <c r="AY33" s="93" t="s">
        <v>1091</v>
      </c>
      <c r="AZ33" s="85" t="s">
        <v>66</v>
      </c>
      <c r="BA33" s="85" t="s">
        <v>66</v>
      </c>
    </row>
    <row r="34" spans="2:53" x14ac:dyDescent="0.25">
      <c r="B34" s="85">
        <v>2024</v>
      </c>
      <c r="C34" s="85">
        <v>891780111</v>
      </c>
      <c r="D34" s="86" t="s">
        <v>64</v>
      </c>
      <c r="E34" s="93" t="s">
        <v>1090</v>
      </c>
      <c r="F34" s="93" t="s">
        <v>1089</v>
      </c>
      <c r="G34" s="88">
        <v>0</v>
      </c>
      <c r="H34" s="88" t="s">
        <v>72</v>
      </c>
      <c r="I34" s="86" t="s">
        <v>65</v>
      </c>
      <c r="J34" s="87" t="s">
        <v>1088</v>
      </c>
      <c r="K34" s="205">
        <v>12000000</v>
      </c>
      <c r="L34" s="85" t="s">
        <v>67</v>
      </c>
      <c r="M34" s="93" t="s">
        <v>1087</v>
      </c>
      <c r="N34" s="195">
        <v>57423259</v>
      </c>
      <c r="O34" s="87">
        <v>199</v>
      </c>
      <c r="P34" s="95">
        <v>45322</v>
      </c>
      <c r="Q34" s="87">
        <v>12000000</v>
      </c>
      <c r="R34" s="95">
        <v>45322</v>
      </c>
      <c r="S34" s="87">
        <v>12000000</v>
      </c>
      <c r="T34" s="88" t="s">
        <v>66</v>
      </c>
      <c r="U34" s="195">
        <v>1098669877</v>
      </c>
      <c r="V34" s="93" t="s">
        <v>1086</v>
      </c>
      <c r="W34" s="228">
        <v>45322</v>
      </c>
      <c r="X34" s="228">
        <v>45323</v>
      </c>
      <c r="Y34" s="94" t="s">
        <v>74</v>
      </c>
      <c r="Z34" s="228">
        <v>45473</v>
      </c>
      <c r="AA34" s="93">
        <f t="shared" si="0"/>
        <v>150</v>
      </c>
      <c r="AB34" s="87">
        <v>0</v>
      </c>
      <c r="AC34" s="87">
        <v>0</v>
      </c>
      <c r="AD34" s="87">
        <v>0</v>
      </c>
      <c r="AE34" s="95" t="s">
        <v>74</v>
      </c>
      <c r="AF34" s="93">
        <f t="shared" si="1"/>
        <v>0</v>
      </c>
      <c r="AG34" s="87">
        <v>0</v>
      </c>
      <c r="AH34" s="87">
        <v>0</v>
      </c>
      <c r="AI34" s="92" t="s">
        <v>74</v>
      </c>
      <c r="AJ34" s="88">
        <v>0</v>
      </c>
      <c r="AK34" s="92" t="s">
        <v>74</v>
      </c>
      <c r="AL34" s="92" t="s">
        <v>74</v>
      </c>
      <c r="AM34" s="93">
        <f t="shared" si="2"/>
        <v>0</v>
      </c>
      <c r="AN34" s="93">
        <f>+K34+AC34-AH34</f>
        <v>12000000</v>
      </c>
      <c r="AO34" s="88" t="s">
        <v>66</v>
      </c>
      <c r="AP34" s="87">
        <v>12000000</v>
      </c>
      <c r="AQ34" s="88" t="s">
        <v>85</v>
      </c>
      <c r="AR34" s="87">
        <v>0</v>
      </c>
      <c r="AS34" s="96" t="s">
        <v>74</v>
      </c>
      <c r="AT34" s="97">
        <v>4800000</v>
      </c>
      <c r="AU34" s="126">
        <f t="shared" si="3"/>
        <v>7200000</v>
      </c>
      <c r="AV34" s="99">
        <f t="shared" si="4"/>
        <v>0.4</v>
      </c>
      <c r="AW34" s="96" t="s">
        <v>74</v>
      </c>
      <c r="AX34" s="88" t="s">
        <v>86</v>
      </c>
      <c r="AY34" s="93" t="s">
        <v>1085</v>
      </c>
      <c r="AZ34" s="85" t="s">
        <v>66</v>
      </c>
      <c r="BA34" s="85" t="s">
        <v>66</v>
      </c>
    </row>
    <row r="35" spans="2:53" x14ac:dyDescent="0.25">
      <c r="B35" s="85">
        <v>2024</v>
      </c>
      <c r="C35" s="85">
        <v>891780111</v>
      </c>
      <c r="D35" s="86" t="s">
        <v>64</v>
      </c>
      <c r="E35" s="93" t="s">
        <v>1084</v>
      </c>
      <c r="F35" s="93" t="s">
        <v>1083</v>
      </c>
      <c r="G35" s="88">
        <v>0</v>
      </c>
      <c r="H35" s="88" t="s">
        <v>72</v>
      </c>
      <c r="I35" s="86" t="s">
        <v>65</v>
      </c>
      <c r="J35" s="87" t="s">
        <v>1082</v>
      </c>
      <c r="K35" s="205">
        <v>14000000</v>
      </c>
      <c r="L35" s="85" t="s">
        <v>67</v>
      </c>
      <c r="M35" s="93" t="s">
        <v>1081</v>
      </c>
      <c r="N35" s="195">
        <v>36552616</v>
      </c>
      <c r="O35" s="87">
        <v>203</v>
      </c>
      <c r="P35" s="95">
        <v>45322</v>
      </c>
      <c r="Q35" s="87">
        <v>14000000</v>
      </c>
      <c r="R35" s="95">
        <v>45322</v>
      </c>
      <c r="S35" s="87">
        <v>14000000</v>
      </c>
      <c r="T35" s="88" t="s">
        <v>66</v>
      </c>
      <c r="U35" s="195">
        <v>7634903</v>
      </c>
      <c r="V35" s="93" t="s">
        <v>1059</v>
      </c>
      <c r="W35" s="228">
        <v>45322</v>
      </c>
      <c r="X35" s="228">
        <v>45323</v>
      </c>
      <c r="Y35" s="94" t="s">
        <v>74</v>
      </c>
      <c r="Z35" s="228">
        <v>45473</v>
      </c>
      <c r="AA35" s="93">
        <f t="shared" si="0"/>
        <v>150</v>
      </c>
      <c r="AB35" s="87">
        <v>0</v>
      </c>
      <c r="AC35" s="87">
        <v>0</v>
      </c>
      <c r="AD35" s="87">
        <v>0</v>
      </c>
      <c r="AE35" s="95" t="s">
        <v>74</v>
      </c>
      <c r="AF35" s="93">
        <f t="shared" si="1"/>
        <v>0</v>
      </c>
      <c r="AG35" s="87">
        <v>0</v>
      </c>
      <c r="AH35" s="87">
        <v>0</v>
      </c>
      <c r="AI35" s="92" t="s">
        <v>74</v>
      </c>
      <c r="AJ35" s="88">
        <v>0</v>
      </c>
      <c r="AK35" s="92" t="s">
        <v>74</v>
      </c>
      <c r="AL35" s="92" t="s">
        <v>74</v>
      </c>
      <c r="AM35" s="93">
        <f t="shared" si="2"/>
        <v>0</v>
      </c>
      <c r="AN35" s="93">
        <f>+K35+AC35-AH35</f>
        <v>14000000</v>
      </c>
      <c r="AO35" s="88" t="s">
        <v>66</v>
      </c>
      <c r="AP35" s="87">
        <v>14000000</v>
      </c>
      <c r="AQ35" s="88" t="s">
        <v>85</v>
      </c>
      <c r="AR35" s="87">
        <v>0</v>
      </c>
      <c r="AS35" s="96" t="s">
        <v>74</v>
      </c>
      <c r="AT35" s="97">
        <v>5600000</v>
      </c>
      <c r="AU35" s="126">
        <f t="shared" si="3"/>
        <v>8400000</v>
      </c>
      <c r="AV35" s="99">
        <f t="shared" si="4"/>
        <v>0.4</v>
      </c>
      <c r="AW35" s="96" t="s">
        <v>74</v>
      </c>
      <c r="AX35" s="88" t="s">
        <v>86</v>
      </c>
      <c r="AY35" s="93" t="s">
        <v>1080</v>
      </c>
      <c r="AZ35" s="85" t="s">
        <v>66</v>
      </c>
      <c r="BA35" s="85" t="s">
        <v>66</v>
      </c>
    </row>
    <row r="36" spans="2:53" x14ac:dyDescent="0.25">
      <c r="B36" s="85">
        <v>2024</v>
      </c>
      <c r="C36" s="85">
        <v>891780111</v>
      </c>
      <c r="D36" s="86" t="s">
        <v>64</v>
      </c>
      <c r="E36" s="93" t="s">
        <v>1079</v>
      </c>
      <c r="F36" s="93" t="s">
        <v>1078</v>
      </c>
      <c r="G36" s="88">
        <v>0</v>
      </c>
      <c r="H36" s="88" t="s">
        <v>72</v>
      </c>
      <c r="I36" s="86" t="s">
        <v>65</v>
      </c>
      <c r="J36" s="87" t="s">
        <v>1077</v>
      </c>
      <c r="K36" s="205">
        <v>10500000</v>
      </c>
      <c r="L36" s="85" t="s">
        <v>67</v>
      </c>
      <c r="M36" s="93" t="s">
        <v>1076</v>
      </c>
      <c r="N36" s="195">
        <v>1085040743</v>
      </c>
      <c r="O36" s="87">
        <v>210</v>
      </c>
      <c r="P36" s="95">
        <v>45322</v>
      </c>
      <c r="Q36" s="87">
        <v>10500000</v>
      </c>
      <c r="R36" s="95">
        <v>45322</v>
      </c>
      <c r="S36" s="87">
        <v>10500000</v>
      </c>
      <c r="T36" s="88" t="s">
        <v>66</v>
      </c>
      <c r="U36" s="195">
        <v>36564357</v>
      </c>
      <c r="V36" s="93" t="s">
        <v>1065</v>
      </c>
      <c r="W36" s="228">
        <v>45322</v>
      </c>
      <c r="X36" s="228">
        <v>45323</v>
      </c>
      <c r="Y36" s="94" t="s">
        <v>74</v>
      </c>
      <c r="Z36" s="228">
        <v>45473</v>
      </c>
      <c r="AA36" s="93">
        <f t="shared" si="0"/>
        <v>150</v>
      </c>
      <c r="AB36" s="87">
        <v>0</v>
      </c>
      <c r="AC36" s="87">
        <v>0</v>
      </c>
      <c r="AD36" s="87">
        <v>0</v>
      </c>
      <c r="AE36" s="95" t="s">
        <v>74</v>
      </c>
      <c r="AF36" s="93">
        <f t="shared" si="1"/>
        <v>0</v>
      </c>
      <c r="AG36" s="87">
        <v>0</v>
      </c>
      <c r="AH36" s="87">
        <v>0</v>
      </c>
      <c r="AI36" s="92" t="s">
        <v>74</v>
      </c>
      <c r="AJ36" s="88">
        <v>0</v>
      </c>
      <c r="AK36" s="92" t="s">
        <v>74</v>
      </c>
      <c r="AL36" s="92" t="s">
        <v>74</v>
      </c>
      <c r="AM36" s="93">
        <f t="shared" si="2"/>
        <v>0</v>
      </c>
      <c r="AN36" s="93">
        <f>+K36+AC36-AH36</f>
        <v>10500000</v>
      </c>
      <c r="AO36" s="88" t="s">
        <v>66</v>
      </c>
      <c r="AP36" s="87">
        <v>10500000</v>
      </c>
      <c r="AQ36" s="88" t="s">
        <v>85</v>
      </c>
      <c r="AR36" s="87">
        <v>0</v>
      </c>
      <c r="AS36" s="96" t="s">
        <v>74</v>
      </c>
      <c r="AT36" s="97">
        <v>4200000</v>
      </c>
      <c r="AU36" s="126">
        <f t="shared" si="3"/>
        <v>6300000</v>
      </c>
      <c r="AV36" s="99">
        <f t="shared" si="4"/>
        <v>0.4</v>
      </c>
      <c r="AW36" s="96" t="s">
        <v>74</v>
      </c>
      <c r="AX36" s="88" t="s">
        <v>86</v>
      </c>
      <c r="AY36" s="93" t="s">
        <v>1075</v>
      </c>
      <c r="AZ36" s="85" t="s">
        <v>66</v>
      </c>
      <c r="BA36" s="85" t="s">
        <v>66</v>
      </c>
    </row>
    <row r="37" spans="2:53" x14ac:dyDescent="0.25">
      <c r="B37" s="85">
        <v>2024</v>
      </c>
      <c r="C37" s="85">
        <v>891780111</v>
      </c>
      <c r="D37" s="86" t="s">
        <v>64</v>
      </c>
      <c r="E37" s="93" t="s">
        <v>1074</v>
      </c>
      <c r="F37" s="93" t="s">
        <v>1073</v>
      </c>
      <c r="G37" s="88">
        <v>0</v>
      </c>
      <c r="H37" s="88" t="s">
        <v>72</v>
      </c>
      <c r="I37" s="86" t="s">
        <v>65</v>
      </c>
      <c r="J37" s="87" t="s">
        <v>1072</v>
      </c>
      <c r="K37" s="205">
        <v>11000000</v>
      </c>
      <c r="L37" s="85" t="s">
        <v>67</v>
      </c>
      <c r="M37" s="93" t="s">
        <v>1071</v>
      </c>
      <c r="N37" s="195">
        <v>1083569978</v>
      </c>
      <c r="O37" s="87">
        <v>205</v>
      </c>
      <c r="P37" s="95">
        <v>45322</v>
      </c>
      <c r="Q37" s="87">
        <v>11000000</v>
      </c>
      <c r="R37" s="95">
        <v>45322</v>
      </c>
      <c r="S37" s="87">
        <v>11000000</v>
      </c>
      <c r="T37" s="88" t="s">
        <v>66</v>
      </c>
      <c r="U37" s="195">
        <v>1082900194</v>
      </c>
      <c r="V37" s="93" t="s">
        <v>1009</v>
      </c>
      <c r="W37" s="228">
        <v>45322</v>
      </c>
      <c r="X37" s="228">
        <v>45323</v>
      </c>
      <c r="Y37" s="94" t="s">
        <v>74</v>
      </c>
      <c r="Z37" s="228">
        <v>45473</v>
      </c>
      <c r="AA37" s="93">
        <f t="shared" si="0"/>
        <v>150</v>
      </c>
      <c r="AB37" s="87">
        <v>0</v>
      </c>
      <c r="AC37" s="87">
        <v>0</v>
      </c>
      <c r="AD37" s="87">
        <v>0</v>
      </c>
      <c r="AE37" s="95" t="s">
        <v>74</v>
      </c>
      <c r="AF37" s="93">
        <f t="shared" si="1"/>
        <v>0</v>
      </c>
      <c r="AG37" s="87">
        <v>0</v>
      </c>
      <c r="AH37" s="87">
        <v>0</v>
      </c>
      <c r="AI37" s="92" t="s">
        <v>74</v>
      </c>
      <c r="AJ37" s="88">
        <v>0</v>
      </c>
      <c r="AK37" s="92" t="s">
        <v>74</v>
      </c>
      <c r="AL37" s="92" t="s">
        <v>74</v>
      </c>
      <c r="AM37" s="93">
        <f t="shared" si="2"/>
        <v>0</v>
      </c>
      <c r="AN37" s="93">
        <f>+K37+AC37-AH37</f>
        <v>11000000</v>
      </c>
      <c r="AO37" s="88" t="s">
        <v>66</v>
      </c>
      <c r="AP37" s="87">
        <v>11000000</v>
      </c>
      <c r="AQ37" s="88" t="s">
        <v>85</v>
      </c>
      <c r="AR37" s="87">
        <v>0</v>
      </c>
      <c r="AS37" s="96" t="s">
        <v>74</v>
      </c>
      <c r="AT37" s="97">
        <v>4400000</v>
      </c>
      <c r="AU37" s="126">
        <f t="shared" si="3"/>
        <v>6600000</v>
      </c>
      <c r="AV37" s="99">
        <f t="shared" si="4"/>
        <v>0.4</v>
      </c>
      <c r="AW37" s="96" t="s">
        <v>74</v>
      </c>
      <c r="AX37" s="88" t="s">
        <v>86</v>
      </c>
      <c r="AY37" s="93" t="s">
        <v>1070</v>
      </c>
      <c r="AZ37" s="85" t="s">
        <v>66</v>
      </c>
      <c r="BA37" s="85" t="s">
        <v>66</v>
      </c>
    </row>
    <row r="38" spans="2:53" x14ac:dyDescent="0.25">
      <c r="B38" s="85">
        <v>2024</v>
      </c>
      <c r="C38" s="85">
        <v>891780111</v>
      </c>
      <c r="D38" s="86" t="s">
        <v>64</v>
      </c>
      <c r="E38" s="93" t="s">
        <v>1069</v>
      </c>
      <c r="F38" s="93" t="s">
        <v>1068</v>
      </c>
      <c r="G38" s="88">
        <v>0</v>
      </c>
      <c r="H38" s="88" t="s">
        <v>72</v>
      </c>
      <c r="I38" s="86" t="s">
        <v>65</v>
      </c>
      <c r="J38" s="87" t="s">
        <v>1067</v>
      </c>
      <c r="K38" s="205">
        <v>11500000</v>
      </c>
      <c r="L38" s="85" t="s">
        <v>67</v>
      </c>
      <c r="M38" s="93" t="s">
        <v>1066</v>
      </c>
      <c r="N38" s="195">
        <v>1082981040</v>
      </c>
      <c r="O38" s="87">
        <v>207</v>
      </c>
      <c r="P38" s="95">
        <v>45322</v>
      </c>
      <c r="Q38" s="87">
        <v>11500000</v>
      </c>
      <c r="R38" s="95">
        <v>45322</v>
      </c>
      <c r="S38" s="87">
        <v>11500000</v>
      </c>
      <c r="T38" s="88" t="s">
        <v>66</v>
      </c>
      <c r="U38" s="195">
        <v>36564357</v>
      </c>
      <c r="V38" s="93" t="s">
        <v>1065</v>
      </c>
      <c r="W38" s="228">
        <v>45322</v>
      </c>
      <c r="X38" s="228">
        <v>45323</v>
      </c>
      <c r="Y38" s="94" t="s">
        <v>74</v>
      </c>
      <c r="Z38" s="228">
        <v>45473</v>
      </c>
      <c r="AA38" s="93">
        <f t="shared" si="0"/>
        <v>150</v>
      </c>
      <c r="AB38" s="87">
        <v>0</v>
      </c>
      <c r="AC38" s="87">
        <v>0</v>
      </c>
      <c r="AD38" s="87">
        <v>0</v>
      </c>
      <c r="AE38" s="95" t="s">
        <v>74</v>
      </c>
      <c r="AF38" s="93">
        <f t="shared" si="1"/>
        <v>0</v>
      </c>
      <c r="AG38" s="87">
        <v>0</v>
      </c>
      <c r="AH38" s="87">
        <v>0</v>
      </c>
      <c r="AI38" s="92" t="s">
        <v>74</v>
      </c>
      <c r="AJ38" s="88">
        <v>0</v>
      </c>
      <c r="AK38" s="92" t="s">
        <v>74</v>
      </c>
      <c r="AL38" s="92" t="s">
        <v>74</v>
      </c>
      <c r="AM38" s="93">
        <f t="shared" si="2"/>
        <v>0</v>
      </c>
      <c r="AN38" s="93">
        <f>+K38+AC38-AH38</f>
        <v>11500000</v>
      </c>
      <c r="AO38" s="88" t="s">
        <v>66</v>
      </c>
      <c r="AP38" s="87">
        <v>11500000</v>
      </c>
      <c r="AQ38" s="88" t="s">
        <v>85</v>
      </c>
      <c r="AR38" s="87">
        <v>0</v>
      </c>
      <c r="AS38" s="96" t="s">
        <v>74</v>
      </c>
      <c r="AT38" s="97">
        <v>4600000</v>
      </c>
      <c r="AU38" s="126">
        <f t="shared" si="3"/>
        <v>6900000</v>
      </c>
      <c r="AV38" s="99">
        <f t="shared" si="4"/>
        <v>0.4</v>
      </c>
      <c r="AW38" s="96" t="s">
        <v>74</v>
      </c>
      <c r="AX38" s="88" t="s">
        <v>86</v>
      </c>
      <c r="AY38" s="93" t="s">
        <v>1064</v>
      </c>
      <c r="AZ38" s="85" t="s">
        <v>66</v>
      </c>
      <c r="BA38" s="85" t="s">
        <v>66</v>
      </c>
    </row>
    <row r="39" spans="2:53" x14ac:dyDescent="0.25">
      <c r="B39" s="85">
        <v>2024</v>
      </c>
      <c r="C39" s="85">
        <v>891780111</v>
      </c>
      <c r="D39" s="86" t="s">
        <v>64</v>
      </c>
      <c r="E39" s="93" t="s">
        <v>1063</v>
      </c>
      <c r="F39" s="93" t="s">
        <v>1062</v>
      </c>
      <c r="G39" s="88">
        <v>0</v>
      </c>
      <c r="H39" s="88" t="s">
        <v>72</v>
      </c>
      <c r="I39" s="86" t="s">
        <v>65</v>
      </c>
      <c r="J39" s="87" t="s">
        <v>1061</v>
      </c>
      <c r="K39" s="205">
        <v>13500000</v>
      </c>
      <c r="L39" s="85" t="s">
        <v>67</v>
      </c>
      <c r="M39" s="93" t="s">
        <v>1060</v>
      </c>
      <c r="N39" s="195">
        <v>1129567153</v>
      </c>
      <c r="O39" s="87">
        <v>201</v>
      </c>
      <c r="P39" s="95">
        <v>45322</v>
      </c>
      <c r="Q39" s="87">
        <v>13500000</v>
      </c>
      <c r="R39" s="95">
        <v>45322</v>
      </c>
      <c r="S39" s="87">
        <v>13500000</v>
      </c>
      <c r="T39" s="88" t="s">
        <v>66</v>
      </c>
      <c r="U39" s="195">
        <v>7634903</v>
      </c>
      <c r="V39" s="93" t="s">
        <v>1059</v>
      </c>
      <c r="W39" s="228">
        <v>45322</v>
      </c>
      <c r="X39" s="228">
        <v>45323</v>
      </c>
      <c r="Y39" s="94" t="s">
        <v>74</v>
      </c>
      <c r="Z39" s="228">
        <v>45473</v>
      </c>
      <c r="AA39" s="93">
        <f t="shared" si="0"/>
        <v>150</v>
      </c>
      <c r="AB39" s="87">
        <v>0</v>
      </c>
      <c r="AC39" s="87">
        <v>0</v>
      </c>
      <c r="AD39" s="87">
        <v>0</v>
      </c>
      <c r="AE39" s="95" t="s">
        <v>74</v>
      </c>
      <c r="AF39" s="93">
        <f t="shared" si="1"/>
        <v>0</v>
      </c>
      <c r="AG39" s="87">
        <v>0</v>
      </c>
      <c r="AH39" s="87">
        <v>0</v>
      </c>
      <c r="AI39" s="92" t="s">
        <v>74</v>
      </c>
      <c r="AJ39" s="88">
        <v>0</v>
      </c>
      <c r="AK39" s="92" t="s">
        <v>74</v>
      </c>
      <c r="AL39" s="92" t="s">
        <v>74</v>
      </c>
      <c r="AM39" s="93">
        <f t="shared" si="2"/>
        <v>0</v>
      </c>
      <c r="AN39" s="93">
        <f>+K39+AC39-AH39</f>
        <v>13500000</v>
      </c>
      <c r="AO39" s="88" t="s">
        <v>66</v>
      </c>
      <c r="AP39" s="87">
        <v>13500000</v>
      </c>
      <c r="AQ39" s="88" t="s">
        <v>85</v>
      </c>
      <c r="AR39" s="87">
        <v>0</v>
      </c>
      <c r="AS39" s="96" t="s">
        <v>74</v>
      </c>
      <c r="AT39" s="97">
        <v>5400000</v>
      </c>
      <c r="AU39" s="126">
        <f t="shared" si="3"/>
        <v>8100000</v>
      </c>
      <c r="AV39" s="99">
        <f t="shared" si="4"/>
        <v>0.4</v>
      </c>
      <c r="AW39" s="96" t="s">
        <v>74</v>
      </c>
      <c r="AX39" s="88" t="s">
        <v>86</v>
      </c>
      <c r="AY39" s="93" t="s">
        <v>1058</v>
      </c>
      <c r="AZ39" s="85" t="s">
        <v>66</v>
      </c>
      <c r="BA39" s="85" t="s">
        <v>66</v>
      </c>
    </row>
    <row r="40" spans="2:53" x14ac:dyDescent="0.25">
      <c r="B40" s="85">
        <v>2024</v>
      </c>
      <c r="C40" s="85">
        <v>891780111</v>
      </c>
      <c r="D40" s="86" t="s">
        <v>64</v>
      </c>
      <c r="E40" s="93" t="s">
        <v>1057</v>
      </c>
      <c r="F40" s="93" t="s">
        <v>1056</v>
      </c>
      <c r="G40" s="88">
        <v>0</v>
      </c>
      <c r="H40" s="88" t="s">
        <v>72</v>
      </c>
      <c r="I40" s="86" t="s">
        <v>65</v>
      </c>
      <c r="J40" s="87" t="s">
        <v>1055</v>
      </c>
      <c r="K40" s="205">
        <v>10000000</v>
      </c>
      <c r="L40" s="85" t="s">
        <v>67</v>
      </c>
      <c r="M40" s="93" t="s">
        <v>1054</v>
      </c>
      <c r="N40" s="195">
        <v>1004347197</v>
      </c>
      <c r="O40" s="87">
        <v>204</v>
      </c>
      <c r="P40" s="95">
        <v>45330</v>
      </c>
      <c r="Q40" s="87">
        <v>10000000</v>
      </c>
      <c r="R40" s="95">
        <v>45330</v>
      </c>
      <c r="S40" s="87">
        <v>10000000</v>
      </c>
      <c r="T40" s="88" t="s">
        <v>66</v>
      </c>
      <c r="U40" s="195">
        <v>12561250</v>
      </c>
      <c r="V40" s="93" t="s">
        <v>1026</v>
      </c>
      <c r="W40" s="228">
        <v>45330</v>
      </c>
      <c r="X40" s="228">
        <v>45330</v>
      </c>
      <c r="Y40" s="94" t="s">
        <v>74</v>
      </c>
      <c r="Z40" s="228">
        <v>45473</v>
      </c>
      <c r="AA40" s="93">
        <f t="shared" si="0"/>
        <v>143</v>
      </c>
      <c r="AB40" s="87">
        <v>0</v>
      </c>
      <c r="AC40" s="87">
        <v>0</v>
      </c>
      <c r="AD40" s="87">
        <v>0</v>
      </c>
      <c r="AE40" s="95" t="s">
        <v>74</v>
      </c>
      <c r="AF40" s="93">
        <f t="shared" si="1"/>
        <v>0</v>
      </c>
      <c r="AG40" s="87">
        <v>0</v>
      </c>
      <c r="AH40" s="87">
        <v>0</v>
      </c>
      <c r="AI40" s="92" t="s">
        <v>74</v>
      </c>
      <c r="AJ40" s="88">
        <v>0</v>
      </c>
      <c r="AK40" s="92" t="s">
        <v>74</v>
      </c>
      <c r="AL40" s="92" t="s">
        <v>74</v>
      </c>
      <c r="AM40" s="93">
        <f t="shared" si="2"/>
        <v>0</v>
      </c>
      <c r="AN40" s="93">
        <f>+K40+AC40-AH40</f>
        <v>10000000</v>
      </c>
      <c r="AO40" s="88" t="s">
        <v>66</v>
      </c>
      <c r="AP40" s="87">
        <v>10000000</v>
      </c>
      <c r="AQ40" s="88" t="s">
        <v>85</v>
      </c>
      <c r="AR40" s="87">
        <v>0</v>
      </c>
      <c r="AS40" s="96" t="s">
        <v>74</v>
      </c>
      <c r="AT40" s="97">
        <v>4000000</v>
      </c>
      <c r="AU40" s="126">
        <f t="shared" si="3"/>
        <v>6000000</v>
      </c>
      <c r="AV40" s="99">
        <f t="shared" si="4"/>
        <v>0.4</v>
      </c>
      <c r="AW40" s="96" t="s">
        <v>74</v>
      </c>
      <c r="AX40" s="88" t="s">
        <v>86</v>
      </c>
      <c r="AY40" s="93" t="s">
        <v>1053</v>
      </c>
      <c r="AZ40" s="85" t="s">
        <v>66</v>
      </c>
      <c r="BA40" s="85" t="s">
        <v>66</v>
      </c>
    </row>
    <row r="41" spans="2:53" x14ac:dyDescent="0.25">
      <c r="B41" s="85">
        <v>2024</v>
      </c>
      <c r="C41" s="85">
        <v>891780111</v>
      </c>
      <c r="D41" s="86" t="s">
        <v>64</v>
      </c>
      <c r="E41" s="93" t="s">
        <v>1052</v>
      </c>
      <c r="F41" s="93" t="s">
        <v>1051</v>
      </c>
      <c r="G41" s="88">
        <v>0</v>
      </c>
      <c r="H41" s="88" t="s">
        <v>72</v>
      </c>
      <c r="I41" s="86" t="s">
        <v>65</v>
      </c>
      <c r="J41" s="87" t="s">
        <v>1050</v>
      </c>
      <c r="K41" s="205">
        <v>4400000</v>
      </c>
      <c r="L41" s="85" t="s">
        <v>67</v>
      </c>
      <c r="M41" s="93" t="s">
        <v>1049</v>
      </c>
      <c r="N41" s="195">
        <v>1083022769</v>
      </c>
      <c r="O41" s="87">
        <v>206</v>
      </c>
      <c r="P41" s="95">
        <v>45322</v>
      </c>
      <c r="Q41" s="87">
        <v>4400000</v>
      </c>
      <c r="R41" s="95">
        <v>45330</v>
      </c>
      <c r="S41" s="87">
        <v>4400000</v>
      </c>
      <c r="T41" s="88" t="s">
        <v>66</v>
      </c>
      <c r="U41" s="205">
        <v>1045725304</v>
      </c>
      <c r="V41" s="206" t="s">
        <v>1048</v>
      </c>
      <c r="W41" s="228">
        <v>45330</v>
      </c>
      <c r="X41" s="228">
        <v>45330</v>
      </c>
      <c r="Y41" s="94" t="s">
        <v>74</v>
      </c>
      <c r="Z41" s="228">
        <v>45382</v>
      </c>
      <c r="AA41" s="93">
        <f t="shared" si="0"/>
        <v>52</v>
      </c>
      <c r="AB41" s="87">
        <v>0</v>
      </c>
      <c r="AC41" s="87">
        <v>0</v>
      </c>
      <c r="AD41" s="87">
        <v>0</v>
      </c>
      <c r="AE41" s="95" t="s">
        <v>74</v>
      </c>
      <c r="AF41" s="93">
        <f t="shared" si="1"/>
        <v>0</v>
      </c>
      <c r="AG41" s="87">
        <v>0</v>
      </c>
      <c r="AH41" s="87">
        <v>0</v>
      </c>
      <c r="AI41" s="92" t="s">
        <v>74</v>
      </c>
      <c r="AJ41" s="88">
        <v>0</v>
      </c>
      <c r="AK41" s="92" t="s">
        <v>74</v>
      </c>
      <c r="AL41" s="92" t="s">
        <v>74</v>
      </c>
      <c r="AM41" s="93">
        <f t="shared" si="2"/>
        <v>0</v>
      </c>
      <c r="AN41" s="93">
        <f>+K41+AC41-AH41</f>
        <v>4400000</v>
      </c>
      <c r="AO41" s="88" t="s">
        <v>66</v>
      </c>
      <c r="AP41" s="87">
        <v>4400000</v>
      </c>
      <c r="AQ41" s="88" t="s">
        <v>85</v>
      </c>
      <c r="AR41" s="87">
        <v>0</v>
      </c>
      <c r="AS41" s="96" t="s">
        <v>74</v>
      </c>
      <c r="AT41" s="97">
        <v>4400000</v>
      </c>
      <c r="AU41" s="126">
        <f t="shared" si="3"/>
        <v>0</v>
      </c>
      <c r="AV41" s="99">
        <f t="shared" si="4"/>
        <v>1</v>
      </c>
      <c r="AW41" s="96" t="s">
        <v>74</v>
      </c>
      <c r="AX41" s="88" t="s">
        <v>156</v>
      </c>
      <c r="AY41" s="93" t="s">
        <v>1047</v>
      </c>
      <c r="AZ41" s="85" t="s">
        <v>66</v>
      </c>
      <c r="BA41" s="85" t="s">
        <v>66</v>
      </c>
    </row>
    <row r="42" spans="2:53" x14ac:dyDescent="0.25">
      <c r="B42" s="85">
        <v>2024</v>
      </c>
      <c r="C42" s="85">
        <v>891780111</v>
      </c>
      <c r="D42" s="86" t="s">
        <v>64</v>
      </c>
      <c r="E42" s="93" t="s">
        <v>1046</v>
      </c>
      <c r="F42" s="93" t="s">
        <v>1045</v>
      </c>
      <c r="G42" s="88">
        <v>0</v>
      </c>
      <c r="H42" s="88" t="s">
        <v>72</v>
      </c>
      <c r="I42" s="86" t="s">
        <v>65</v>
      </c>
      <c r="J42" s="87" t="s">
        <v>1044</v>
      </c>
      <c r="K42" s="205">
        <v>14400000</v>
      </c>
      <c r="L42" s="85" t="s">
        <v>67</v>
      </c>
      <c r="M42" s="93" t="s">
        <v>1043</v>
      </c>
      <c r="N42" s="195">
        <v>26870452</v>
      </c>
      <c r="O42" s="87">
        <v>367</v>
      </c>
      <c r="P42" s="95">
        <v>45337</v>
      </c>
      <c r="Q42" s="87">
        <v>14400000</v>
      </c>
      <c r="R42" s="95">
        <v>45336</v>
      </c>
      <c r="S42" s="87">
        <v>14400000</v>
      </c>
      <c r="T42" s="88" t="s">
        <v>66</v>
      </c>
      <c r="U42" s="195">
        <v>1082943891</v>
      </c>
      <c r="V42" s="93" t="s">
        <v>1003</v>
      </c>
      <c r="W42" s="228">
        <v>45338</v>
      </c>
      <c r="X42" s="228">
        <v>45338</v>
      </c>
      <c r="Y42" s="94" t="s">
        <v>74</v>
      </c>
      <c r="Z42" s="228">
        <v>45519</v>
      </c>
      <c r="AA42" s="93">
        <f t="shared" si="0"/>
        <v>181</v>
      </c>
      <c r="AB42" s="87">
        <v>0</v>
      </c>
      <c r="AC42" s="87">
        <v>0</v>
      </c>
      <c r="AD42" s="87">
        <v>0</v>
      </c>
      <c r="AE42" s="95" t="s">
        <v>74</v>
      </c>
      <c r="AF42" s="93">
        <f t="shared" si="1"/>
        <v>0</v>
      </c>
      <c r="AG42" s="87">
        <v>0</v>
      </c>
      <c r="AH42" s="87">
        <v>0</v>
      </c>
      <c r="AI42" s="92" t="s">
        <v>74</v>
      </c>
      <c r="AJ42" s="88">
        <v>0</v>
      </c>
      <c r="AK42" s="92" t="s">
        <v>74</v>
      </c>
      <c r="AL42" s="92" t="s">
        <v>74</v>
      </c>
      <c r="AM42" s="93">
        <f t="shared" si="2"/>
        <v>0</v>
      </c>
      <c r="AN42" s="93">
        <f>+K42+AC42-AH42</f>
        <v>14400000</v>
      </c>
      <c r="AO42" s="88" t="s">
        <v>66</v>
      </c>
      <c r="AP42" s="87">
        <v>14400000</v>
      </c>
      <c r="AQ42" s="88" t="s">
        <v>85</v>
      </c>
      <c r="AR42" s="87">
        <v>0</v>
      </c>
      <c r="AS42" s="96" t="s">
        <v>74</v>
      </c>
      <c r="AT42" s="97">
        <v>4800000</v>
      </c>
      <c r="AU42" s="126">
        <f t="shared" si="3"/>
        <v>9600000</v>
      </c>
      <c r="AV42" s="99">
        <f t="shared" si="4"/>
        <v>0.33333333333333331</v>
      </c>
      <c r="AW42" s="96" t="s">
        <v>74</v>
      </c>
      <c r="AX42" s="88" t="s">
        <v>86</v>
      </c>
      <c r="AY42" s="93" t="s">
        <v>1042</v>
      </c>
      <c r="AZ42" s="85" t="s">
        <v>66</v>
      </c>
      <c r="BA42" s="85" t="s">
        <v>141</v>
      </c>
    </row>
    <row r="43" spans="2:53" x14ac:dyDescent="0.25">
      <c r="B43" s="85">
        <v>2024</v>
      </c>
      <c r="C43" s="85">
        <v>891780111</v>
      </c>
      <c r="D43" s="86" t="s">
        <v>64</v>
      </c>
      <c r="E43" s="93" t="s">
        <v>1041</v>
      </c>
      <c r="F43" s="93" t="s">
        <v>1040</v>
      </c>
      <c r="G43" s="88">
        <v>0</v>
      </c>
      <c r="H43" s="88" t="s">
        <v>72</v>
      </c>
      <c r="I43" s="86" t="s">
        <v>65</v>
      </c>
      <c r="J43" s="87" t="s">
        <v>1039</v>
      </c>
      <c r="K43" s="205">
        <v>11250000</v>
      </c>
      <c r="L43" s="85" t="s">
        <v>67</v>
      </c>
      <c r="M43" s="93" t="s">
        <v>1038</v>
      </c>
      <c r="N43" s="195">
        <v>33201287</v>
      </c>
      <c r="O43" s="87">
        <v>451</v>
      </c>
      <c r="P43" s="95">
        <v>45344</v>
      </c>
      <c r="Q43" s="87">
        <v>11250000</v>
      </c>
      <c r="R43" s="95">
        <v>45345</v>
      </c>
      <c r="S43" s="87">
        <v>11250000</v>
      </c>
      <c r="T43" s="88" t="s">
        <v>66</v>
      </c>
      <c r="U43" s="195">
        <v>1082943891</v>
      </c>
      <c r="V43" s="93" t="s">
        <v>1003</v>
      </c>
      <c r="W43" s="228">
        <v>45345</v>
      </c>
      <c r="X43" s="228">
        <v>45345</v>
      </c>
      <c r="Y43" s="94" t="s">
        <v>74</v>
      </c>
      <c r="Z43" s="228">
        <v>45526</v>
      </c>
      <c r="AA43" s="93">
        <f t="shared" si="0"/>
        <v>181</v>
      </c>
      <c r="AB43" s="87">
        <v>0</v>
      </c>
      <c r="AC43" s="87">
        <v>0</v>
      </c>
      <c r="AD43" s="87">
        <v>0</v>
      </c>
      <c r="AE43" s="95" t="s">
        <v>74</v>
      </c>
      <c r="AF43" s="93">
        <f t="shared" si="1"/>
        <v>0</v>
      </c>
      <c r="AG43" s="87">
        <v>0</v>
      </c>
      <c r="AH43" s="87">
        <v>0</v>
      </c>
      <c r="AI43" s="92" t="s">
        <v>74</v>
      </c>
      <c r="AJ43" s="88">
        <v>0</v>
      </c>
      <c r="AK43" s="92" t="s">
        <v>74</v>
      </c>
      <c r="AL43" s="92" t="s">
        <v>74</v>
      </c>
      <c r="AM43" s="93">
        <f t="shared" si="2"/>
        <v>0</v>
      </c>
      <c r="AN43" s="93">
        <f>+K43+AC43-AH43</f>
        <v>11250000</v>
      </c>
      <c r="AO43" s="88" t="s">
        <v>66</v>
      </c>
      <c r="AP43" s="87">
        <v>11250000</v>
      </c>
      <c r="AQ43" s="88" t="s">
        <v>85</v>
      </c>
      <c r="AR43" s="87">
        <v>0</v>
      </c>
      <c r="AS43" s="96" t="s">
        <v>74</v>
      </c>
      <c r="AT43" s="97">
        <v>3750000</v>
      </c>
      <c r="AU43" s="126">
        <f t="shared" si="3"/>
        <v>7500000</v>
      </c>
      <c r="AV43" s="99">
        <f t="shared" si="4"/>
        <v>0.33333333333333331</v>
      </c>
      <c r="AW43" s="96" t="s">
        <v>74</v>
      </c>
      <c r="AX43" s="88" t="s">
        <v>86</v>
      </c>
      <c r="AY43" s="93" t="s">
        <v>1037</v>
      </c>
      <c r="AZ43" s="85" t="s">
        <v>66</v>
      </c>
      <c r="BA43" s="85" t="s">
        <v>141</v>
      </c>
    </row>
    <row r="44" spans="2:53" x14ac:dyDescent="0.25">
      <c r="B44" s="85">
        <v>2024</v>
      </c>
      <c r="C44" s="85">
        <v>891780111</v>
      </c>
      <c r="D44" s="86" t="s">
        <v>64</v>
      </c>
      <c r="E44" s="93" t="s">
        <v>1036</v>
      </c>
      <c r="F44" s="93" t="s">
        <v>1035</v>
      </c>
      <c r="G44" s="88">
        <v>0</v>
      </c>
      <c r="H44" s="88" t="s">
        <v>72</v>
      </c>
      <c r="I44" s="86" t="s">
        <v>65</v>
      </c>
      <c r="J44" s="87" t="s">
        <v>1034</v>
      </c>
      <c r="K44" s="205">
        <v>13020000</v>
      </c>
      <c r="L44" s="85" t="s">
        <v>67</v>
      </c>
      <c r="M44" s="93" t="s">
        <v>1033</v>
      </c>
      <c r="N44" s="195">
        <v>26812832</v>
      </c>
      <c r="O44" s="87">
        <v>387</v>
      </c>
      <c r="P44" s="95">
        <v>45338</v>
      </c>
      <c r="Q44" s="87">
        <v>13020000</v>
      </c>
      <c r="R44" s="95">
        <v>45342</v>
      </c>
      <c r="S44" s="87">
        <v>13020000</v>
      </c>
      <c r="T44" s="88" t="s">
        <v>66</v>
      </c>
      <c r="U44" s="231">
        <v>36669725</v>
      </c>
      <c r="V44" s="93" t="s">
        <v>1032</v>
      </c>
      <c r="W44" s="228">
        <v>45342</v>
      </c>
      <c r="X44" s="228">
        <v>45342</v>
      </c>
      <c r="Y44" s="94" t="s">
        <v>74</v>
      </c>
      <c r="Z44" s="228">
        <v>45473</v>
      </c>
      <c r="AA44" s="93">
        <f t="shared" si="0"/>
        <v>131</v>
      </c>
      <c r="AB44" s="87">
        <v>0</v>
      </c>
      <c r="AC44" s="87">
        <v>0</v>
      </c>
      <c r="AD44" s="87">
        <v>0</v>
      </c>
      <c r="AE44" s="95" t="s">
        <v>74</v>
      </c>
      <c r="AF44" s="93">
        <f t="shared" si="1"/>
        <v>0</v>
      </c>
      <c r="AG44" s="87">
        <v>0</v>
      </c>
      <c r="AH44" s="87">
        <v>0</v>
      </c>
      <c r="AI44" s="92" t="s">
        <v>74</v>
      </c>
      <c r="AJ44" s="88">
        <v>0</v>
      </c>
      <c r="AK44" s="92" t="s">
        <v>74</v>
      </c>
      <c r="AL44" s="92" t="s">
        <v>74</v>
      </c>
      <c r="AM44" s="93">
        <f t="shared" si="2"/>
        <v>0</v>
      </c>
      <c r="AN44" s="93">
        <f>+K44+AC44-AH44</f>
        <v>13020000</v>
      </c>
      <c r="AO44" s="88" t="s">
        <v>66</v>
      </c>
      <c r="AP44" s="87">
        <v>13020000</v>
      </c>
      <c r="AQ44" s="88" t="s">
        <v>85</v>
      </c>
      <c r="AR44" s="87">
        <v>0</v>
      </c>
      <c r="AS44" s="96" t="s">
        <v>74</v>
      </c>
      <c r="AT44" s="97">
        <v>4620000</v>
      </c>
      <c r="AU44" s="126">
        <f t="shared" si="3"/>
        <v>8400000</v>
      </c>
      <c r="AV44" s="99">
        <f t="shared" si="4"/>
        <v>0.35483870967741937</v>
      </c>
      <c r="AW44" s="96" t="s">
        <v>74</v>
      </c>
      <c r="AX44" s="88" t="s">
        <v>86</v>
      </c>
      <c r="AY44" s="93" t="s">
        <v>1031</v>
      </c>
      <c r="AZ44" s="85" t="s">
        <v>66</v>
      </c>
      <c r="BA44" s="85" t="s">
        <v>66</v>
      </c>
    </row>
    <row r="45" spans="2:53" x14ac:dyDescent="0.25">
      <c r="B45" s="85">
        <v>2024</v>
      </c>
      <c r="C45" s="85">
        <v>891780111</v>
      </c>
      <c r="D45" s="86" t="s">
        <v>64</v>
      </c>
      <c r="E45" s="93" t="s">
        <v>1030</v>
      </c>
      <c r="F45" s="93" t="s">
        <v>1029</v>
      </c>
      <c r="G45" s="88">
        <v>0</v>
      </c>
      <c r="H45" s="88" t="s">
        <v>72</v>
      </c>
      <c r="I45" s="86" t="s">
        <v>65</v>
      </c>
      <c r="J45" s="87" t="s">
        <v>1028</v>
      </c>
      <c r="K45" s="205">
        <v>6320000</v>
      </c>
      <c r="L45" s="85" t="s">
        <v>67</v>
      </c>
      <c r="M45" s="93" t="s">
        <v>1027</v>
      </c>
      <c r="N45" s="195">
        <v>36720593</v>
      </c>
      <c r="O45" s="87">
        <v>594</v>
      </c>
      <c r="P45" s="95">
        <v>45357</v>
      </c>
      <c r="Q45" s="87">
        <v>6320000</v>
      </c>
      <c r="R45" s="95">
        <v>45362</v>
      </c>
      <c r="S45" s="87">
        <v>6320000</v>
      </c>
      <c r="T45" s="88" t="s">
        <v>66</v>
      </c>
      <c r="U45" s="195">
        <v>12561250</v>
      </c>
      <c r="V45" s="195" t="s">
        <v>1026</v>
      </c>
      <c r="W45" s="228">
        <v>45362</v>
      </c>
      <c r="X45" s="228">
        <v>45362</v>
      </c>
      <c r="Y45" s="94" t="s">
        <v>74</v>
      </c>
      <c r="Z45" s="228">
        <v>45458</v>
      </c>
      <c r="AA45" s="93">
        <f t="shared" si="0"/>
        <v>96</v>
      </c>
      <c r="AB45" s="87">
        <v>0</v>
      </c>
      <c r="AC45" s="87">
        <v>0</v>
      </c>
      <c r="AD45" s="87">
        <v>0</v>
      </c>
      <c r="AE45" s="95" t="s">
        <v>74</v>
      </c>
      <c r="AF45" s="93">
        <f t="shared" si="1"/>
        <v>0</v>
      </c>
      <c r="AG45" s="87">
        <v>0</v>
      </c>
      <c r="AH45" s="87">
        <v>0</v>
      </c>
      <c r="AI45" s="92" t="s">
        <v>74</v>
      </c>
      <c r="AJ45" s="88">
        <v>0</v>
      </c>
      <c r="AK45" s="92" t="s">
        <v>74</v>
      </c>
      <c r="AL45" s="92" t="s">
        <v>74</v>
      </c>
      <c r="AM45" s="93">
        <f t="shared" si="2"/>
        <v>0</v>
      </c>
      <c r="AN45" s="93">
        <f>+K45+AC45-AH45</f>
        <v>6320000</v>
      </c>
      <c r="AO45" s="88" t="s">
        <v>66</v>
      </c>
      <c r="AP45" s="87">
        <v>6320000</v>
      </c>
      <c r="AQ45" s="88" t="s">
        <v>85</v>
      </c>
      <c r="AR45" s="87">
        <v>0</v>
      </c>
      <c r="AS45" s="96" t="s">
        <v>74</v>
      </c>
      <c r="AT45" s="97">
        <v>1320000</v>
      </c>
      <c r="AU45" s="126">
        <f t="shared" si="3"/>
        <v>5000000</v>
      </c>
      <c r="AV45" s="99">
        <f t="shared" si="4"/>
        <v>0.20886075949367089</v>
      </c>
      <c r="AW45" s="96" t="s">
        <v>74</v>
      </c>
      <c r="AX45" s="88" t="s">
        <v>86</v>
      </c>
      <c r="AY45" s="93" t="s">
        <v>1025</v>
      </c>
      <c r="AZ45" s="85" t="s">
        <v>66</v>
      </c>
      <c r="BA45" s="85" t="s">
        <v>66</v>
      </c>
    </row>
    <row r="46" spans="2:53" x14ac:dyDescent="0.25">
      <c r="B46" s="85">
        <v>2024</v>
      </c>
      <c r="C46" s="85">
        <v>891780111</v>
      </c>
      <c r="D46" s="86" t="s">
        <v>64</v>
      </c>
      <c r="E46" s="93" t="s">
        <v>1024</v>
      </c>
      <c r="F46" s="93" t="s">
        <v>1023</v>
      </c>
      <c r="G46" s="88">
        <v>0</v>
      </c>
      <c r="H46" s="88" t="s">
        <v>72</v>
      </c>
      <c r="I46" s="86" t="s">
        <v>65</v>
      </c>
      <c r="J46" s="87" t="s">
        <v>1022</v>
      </c>
      <c r="K46" s="205">
        <v>10000000</v>
      </c>
      <c r="L46" s="85" t="s">
        <v>67</v>
      </c>
      <c r="M46" s="93" t="s">
        <v>1021</v>
      </c>
      <c r="N46" s="195">
        <v>1082863156</v>
      </c>
      <c r="O46" s="87">
        <v>595</v>
      </c>
      <c r="P46" s="95">
        <v>45357</v>
      </c>
      <c r="Q46" s="87">
        <v>10000000</v>
      </c>
      <c r="R46" s="95">
        <v>45357</v>
      </c>
      <c r="S46" s="87">
        <v>10000000</v>
      </c>
      <c r="T46" s="88" t="s">
        <v>66</v>
      </c>
      <c r="U46" s="195">
        <v>36669977</v>
      </c>
      <c r="V46" s="93" t="s">
        <v>1015</v>
      </c>
      <c r="W46" s="228">
        <v>45362</v>
      </c>
      <c r="X46" s="228">
        <v>45362</v>
      </c>
      <c r="Y46" s="94" t="s">
        <v>74</v>
      </c>
      <c r="Z46" s="228">
        <v>45473</v>
      </c>
      <c r="AA46" s="93">
        <f t="shared" si="0"/>
        <v>111</v>
      </c>
      <c r="AB46" s="87">
        <v>0</v>
      </c>
      <c r="AC46" s="87">
        <v>0</v>
      </c>
      <c r="AD46" s="87">
        <v>0</v>
      </c>
      <c r="AE46" s="95" t="s">
        <v>74</v>
      </c>
      <c r="AF46" s="93">
        <f t="shared" si="1"/>
        <v>0</v>
      </c>
      <c r="AG46" s="87">
        <v>0</v>
      </c>
      <c r="AH46" s="87">
        <v>0</v>
      </c>
      <c r="AI46" s="92" t="s">
        <v>74</v>
      </c>
      <c r="AJ46" s="88">
        <v>0</v>
      </c>
      <c r="AK46" s="92" t="s">
        <v>74</v>
      </c>
      <c r="AL46" s="92" t="s">
        <v>74</v>
      </c>
      <c r="AM46" s="93">
        <f t="shared" si="2"/>
        <v>0</v>
      </c>
      <c r="AN46" s="93">
        <f>+K46+AC46-AH46</f>
        <v>10000000</v>
      </c>
      <c r="AO46" s="88" t="s">
        <v>66</v>
      </c>
      <c r="AP46" s="87">
        <v>10000000</v>
      </c>
      <c r="AQ46" s="88" t="s">
        <v>85</v>
      </c>
      <c r="AR46" s="87">
        <v>0</v>
      </c>
      <c r="AS46" s="96" t="s">
        <v>74</v>
      </c>
      <c r="AT46" s="97">
        <v>2500000</v>
      </c>
      <c r="AU46" s="126">
        <f t="shared" si="3"/>
        <v>7500000</v>
      </c>
      <c r="AV46" s="99">
        <f t="shared" si="4"/>
        <v>0.25</v>
      </c>
      <c r="AW46" s="96" t="s">
        <v>74</v>
      </c>
      <c r="AX46" s="88" t="s">
        <v>86</v>
      </c>
      <c r="AY46" s="93" t="s">
        <v>1020</v>
      </c>
      <c r="AZ46" s="85" t="s">
        <v>66</v>
      </c>
      <c r="BA46" s="85" t="s">
        <v>66</v>
      </c>
    </row>
    <row r="47" spans="2:53" x14ac:dyDescent="0.25">
      <c r="B47" s="85">
        <v>2024</v>
      </c>
      <c r="C47" s="85">
        <v>891780111</v>
      </c>
      <c r="D47" s="86" t="s">
        <v>64</v>
      </c>
      <c r="E47" s="93" t="s">
        <v>1019</v>
      </c>
      <c r="F47" s="93" t="s">
        <v>1018</v>
      </c>
      <c r="G47" s="88">
        <v>0</v>
      </c>
      <c r="H47" s="88" t="s">
        <v>72</v>
      </c>
      <c r="I47" s="86" t="s">
        <v>65</v>
      </c>
      <c r="J47" s="87" t="s">
        <v>1017</v>
      </c>
      <c r="K47" s="205">
        <v>8680000</v>
      </c>
      <c r="L47" s="85" t="s">
        <v>67</v>
      </c>
      <c r="M47" s="93" t="s">
        <v>1016</v>
      </c>
      <c r="N47" s="195">
        <v>1082898550</v>
      </c>
      <c r="O47" s="87">
        <v>592</v>
      </c>
      <c r="P47" s="95">
        <v>45357</v>
      </c>
      <c r="Q47" s="87">
        <v>8680000</v>
      </c>
      <c r="R47" s="95">
        <v>45357</v>
      </c>
      <c r="S47" s="87">
        <v>8680000</v>
      </c>
      <c r="T47" s="88" t="s">
        <v>66</v>
      </c>
      <c r="U47" s="195">
        <v>36669977</v>
      </c>
      <c r="V47" s="93" t="s">
        <v>1015</v>
      </c>
      <c r="W47" s="228">
        <v>45362</v>
      </c>
      <c r="X47" s="228">
        <v>45362</v>
      </c>
      <c r="Y47" s="94" t="s">
        <v>74</v>
      </c>
      <c r="Z47" s="228">
        <v>45473</v>
      </c>
      <c r="AA47" s="93">
        <f t="shared" si="0"/>
        <v>111</v>
      </c>
      <c r="AB47" s="87">
        <v>0</v>
      </c>
      <c r="AC47" s="87">
        <v>0</v>
      </c>
      <c r="AD47" s="87">
        <v>0</v>
      </c>
      <c r="AE47" s="95" t="s">
        <v>74</v>
      </c>
      <c r="AF47" s="93">
        <f t="shared" si="1"/>
        <v>0</v>
      </c>
      <c r="AG47" s="87">
        <v>0</v>
      </c>
      <c r="AH47" s="87">
        <v>0</v>
      </c>
      <c r="AI47" s="92" t="s">
        <v>74</v>
      </c>
      <c r="AJ47" s="88">
        <v>0</v>
      </c>
      <c r="AK47" s="92" t="s">
        <v>74</v>
      </c>
      <c r="AL47" s="92" t="s">
        <v>74</v>
      </c>
      <c r="AM47" s="93">
        <f t="shared" si="2"/>
        <v>0</v>
      </c>
      <c r="AN47" s="93">
        <f>+K47+AC47-AH47</f>
        <v>8680000</v>
      </c>
      <c r="AO47" s="88" t="s">
        <v>66</v>
      </c>
      <c r="AP47" s="87">
        <v>8680000</v>
      </c>
      <c r="AQ47" s="88" t="s">
        <v>85</v>
      </c>
      <c r="AR47" s="87">
        <v>0</v>
      </c>
      <c r="AS47" s="96" t="s">
        <v>74</v>
      </c>
      <c r="AT47" s="97">
        <v>2170000</v>
      </c>
      <c r="AU47" s="126">
        <f t="shared" si="3"/>
        <v>6510000</v>
      </c>
      <c r="AV47" s="99">
        <f t="shared" si="4"/>
        <v>0.25</v>
      </c>
      <c r="AW47" s="96" t="s">
        <v>74</v>
      </c>
      <c r="AX47" s="88" t="s">
        <v>86</v>
      </c>
      <c r="AY47" s="93" t="s">
        <v>1014</v>
      </c>
      <c r="AZ47" s="85" t="s">
        <v>66</v>
      </c>
      <c r="BA47" s="85" t="s">
        <v>66</v>
      </c>
    </row>
    <row r="48" spans="2:53" x14ac:dyDescent="0.25">
      <c r="B48" s="85">
        <v>2024</v>
      </c>
      <c r="C48" s="85">
        <v>891780111</v>
      </c>
      <c r="D48" s="86" t="s">
        <v>64</v>
      </c>
      <c r="E48" s="93" t="s">
        <v>1013</v>
      </c>
      <c r="F48" s="93" t="s">
        <v>1012</v>
      </c>
      <c r="G48" s="88">
        <v>0</v>
      </c>
      <c r="H48" s="88" t="s">
        <v>72</v>
      </c>
      <c r="I48" s="86" t="s">
        <v>65</v>
      </c>
      <c r="J48" s="87" t="s">
        <v>1011</v>
      </c>
      <c r="K48" s="205">
        <v>8000000</v>
      </c>
      <c r="L48" s="85" t="s">
        <v>67</v>
      </c>
      <c r="M48" s="93" t="s">
        <v>1010</v>
      </c>
      <c r="N48" s="195">
        <v>1080021566</v>
      </c>
      <c r="O48" s="87">
        <v>697</v>
      </c>
      <c r="P48" s="95">
        <v>45366</v>
      </c>
      <c r="Q48" s="87">
        <v>8000000</v>
      </c>
      <c r="R48" s="95">
        <v>45366</v>
      </c>
      <c r="S48" s="87">
        <v>8000000</v>
      </c>
      <c r="T48" s="88" t="s">
        <v>66</v>
      </c>
      <c r="U48" s="195">
        <v>1082900194</v>
      </c>
      <c r="V48" s="93" t="s">
        <v>1009</v>
      </c>
      <c r="W48" s="228">
        <v>45366</v>
      </c>
      <c r="X48" s="228">
        <v>45366</v>
      </c>
      <c r="Y48" s="94" t="s">
        <v>74</v>
      </c>
      <c r="Z48" s="228">
        <v>45473</v>
      </c>
      <c r="AA48" s="93">
        <f t="shared" si="0"/>
        <v>107</v>
      </c>
      <c r="AB48" s="87">
        <v>0</v>
      </c>
      <c r="AC48" s="87">
        <v>0</v>
      </c>
      <c r="AD48" s="87">
        <v>0</v>
      </c>
      <c r="AE48" s="95" t="s">
        <v>74</v>
      </c>
      <c r="AF48" s="93">
        <f t="shared" si="1"/>
        <v>0</v>
      </c>
      <c r="AG48" s="87">
        <v>0</v>
      </c>
      <c r="AH48" s="87">
        <v>0</v>
      </c>
      <c r="AI48" s="92" t="s">
        <v>74</v>
      </c>
      <c r="AJ48" s="88">
        <v>0</v>
      </c>
      <c r="AK48" s="92" t="s">
        <v>74</v>
      </c>
      <c r="AL48" s="92" t="s">
        <v>74</v>
      </c>
      <c r="AM48" s="93">
        <f t="shared" si="2"/>
        <v>0</v>
      </c>
      <c r="AN48" s="93">
        <f>+K48+AC48-AH48</f>
        <v>8000000</v>
      </c>
      <c r="AO48" s="88" t="s">
        <v>66</v>
      </c>
      <c r="AP48" s="87">
        <v>8000000</v>
      </c>
      <c r="AQ48" s="88" t="s">
        <v>85</v>
      </c>
      <c r="AR48" s="87">
        <v>0</v>
      </c>
      <c r="AS48" s="96" t="s">
        <v>74</v>
      </c>
      <c r="AT48" s="97">
        <v>1400000</v>
      </c>
      <c r="AU48" s="126">
        <f t="shared" si="3"/>
        <v>6600000</v>
      </c>
      <c r="AV48" s="99">
        <f t="shared" si="4"/>
        <v>0.17499999999999999</v>
      </c>
      <c r="AW48" s="96" t="s">
        <v>74</v>
      </c>
      <c r="AX48" s="88" t="s">
        <v>86</v>
      </c>
      <c r="AY48" s="93" t="s">
        <v>1008</v>
      </c>
      <c r="AZ48" s="85" t="s">
        <v>66</v>
      </c>
      <c r="BA48" s="85" t="s">
        <v>66</v>
      </c>
    </row>
    <row r="49" spans="2:53" ht="15.75" thickBot="1" x14ac:dyDescent="0.3">
      <c r="B49" s="100">
        <v>2024</v>
      </c>
      <c r="C49" s="100">
        <v>891780111</v>
      </c>
      <c r="D49" s="101" t="s">
        <v>64</v>
      </c>
      <c r="E49" s="106" t="s">
        <v>1007</v>
      </c>
      <c r="F49" s="106" t="s">
        <v>1006</v>
      </c>
      <c r="G49" s="103">
        <v>0</v>
      </c>
      <c r="H49" s="103" t="s">
        <v>72</v>
      </c>
      <c r="I49" s="101" t="s">
        <v>65</v>
      </c>
      <c r="J49" s="102" t="s">
        <v>1005</v>
      </c>
      <c r="K49" s="226">
        <v>6000000</v>
      </c>
      <c r="L49" s="100" t="s">
        <v>67</v>
      </c>
      <c r="M49" s="106" t="s">
        <v>1004</v>
      </c>
      <c r="N49" s="190">
        <v>73127805</v>
      </c>
      <c r="O49" s="102">
        <v>593</v>
      </c>
      <c r="P49" s="108">
        <v>45357</v>
      </c>
      <c r="Q49" s="102">
        <v>6000000</v>
      </c>
      <c r="R49" s="108">
        <v>45371</v>
      </c>
      <c r="S49" s="102">
        <v>6000000</v>
      </c>
      <c r="T49" s="103" t="s">
        <v>66</v>
      </c>
      <c r="U49" s="190">
        <v>1082943891</v>
      </c>
      <c r="V49" s="106" t="s">
        <v>1003</v>
      </c>
      <c r="W49" s="232">
        <v>45371</v>
      </c>
      <c r="X49" s="232">
        <v>45371</v>
      </c>
      <c r="Y49" s="107" t="s">
        <v>74</v>
      </c>
      <c r="Z49" s="232">
        <v>45458</v>
      </c>
      <c r="AA49" s="106">
        <f t="shared" si="0"/>
        <v>87</v>
      </c>
      <c r="AB49" s="102">
        <v>0</v>
      </c>
      <c r="AC49" s="102">
        <v>0</v>
      </c>
      <c r="AD49" s="102">
        <v>0</v>
      </c>
      <c r="AE49" s="108" t="s">
        <v>74</v>
      </c>
      <c r="AF49" s="106">
        <f t="shared" si="1"/>
        <v>0</v>
      </c>
      <c r="AG49" s="102">
        <v>0</v>
      </c>
      <c r="AH49" s="102">
        <v>0</v>
      </c>
      <c r="AI49" s="109" t="s">
        <v>74</v>
      </c>
      <c r="AJ49" s="103">
        <v>0</v>
      </c>
      <c r="AK49" s="109" t="s">
        <v>74</v>
      </c>
      <c r="AL49" s="109" t="s">
        <v>74</v>
      </c>
      <c r="AM49" s="106">
        <f t="shared" si="2"/>
        <v>0</v>
      </c>
      <c r="AN49" s="106">
        <f>+K49+AC49-AH49</f>
        <v>6000000</v>
      </c>
      <c r="AO49" s="103" t="s">
        <v>66</v>
      </c>
      <c r="AP49" s="102">
        <v>6000000</v>
      </c>
      <c r="AQ49" s="103" t="s">
        <v>85</v>
      </c>
      <c r="AR49" s="102">
        <v>0</v>
      </c>
      <c r="AS49" s="110" t="s">
        <v>74</v>
      </c>
      <c r="AT49" s="233">
        <v>1000000</v>
      </c>
      <c r="AU49" s="127">
        <f t="shared" si="3"/>
        <v>5000000</v>
      </c>
      <c r="AV49" s="128">
        <f t="shared" si="4"/>
        <v>0.16666666666666666</v>
      </c>
      <c r="AW49" s="110" t="s">
        <v>74</v>
      </c>
      <c r="AX49" s="103" t="s">
        <v>86</v>
      </c>
      <c r="AY49" s="106" t="s">
        <v>1002</v>
      </c>
      <c r="AZ49" s="100" t="s">
        <v>66</v>
      </c>
      <c r="BA49" s="100" t="s">
        <v>66</v>
      </c>
    </row>
    <row r="50" spans="2:53" s="23" customFormat="1" ht="15.75" thickBot="1" x14ac:dyDescent="0.3">
      <c r="B50" s="404" t="s">
        <v>68</v>
      </c>
      <c r="C50" s="405"/>
      <c r="D50" s="406"/>
      <c r="E50" s="31">
        <f>+SUBTOTAL(3,E8:E49)</f>
        <v>42</v>
      </c>
      <c r="F50" s="32"/>
      <c r="G50" s="33"/>
      <c r="H50" s="33"/>
      <c r="I50" s="33"/>
      <c r="J50" s="33"/>
      <c r="K50" s="34">
        <f>SUM(K8:K49)</f>
        <v>522460000</v>
      </c>
      <c r="L50" s="407"/>
      <c r="M50" s="408"/>
      <c r="N50" s="408"/>
      <c r="O50" s="408"/>
      <c r="P50" s="408"/>
      <c r="Q50" s="408"/>
      <c r="R50" s="408"/>
      <c r="S50" s="408"/>
      <c r="T50" s="408"/>
      <c r="U50" s="408"/>
      <c r="V50" s="408"/>
      <c r="W50" s="408"/>
      <c r="X50" s="408"/>
      <c r="Y50" s="408"/>
      <c r="Z50" s="408"/>
      <c r="AA50" s="409"/>
      <c r="AB50" s="35">
        <f>SUM(AB8:AB49)</f>
        <v>0</v>
      </c>
      <c r="AC50" s="36">
        <f>SUM(AC8:AC49)</f>
        <v>0</v>
      </c>
      <c r="AD50" s="36">
        <f>SUM(AD8:AD49)</f>
        <v>0</v>
      </c>
      <c r="AE50" s="37"/>
      <c r="AF50" s="36">
        <f>SUM(AF8:AF49)</f>
        <v>0</v>
      </c>
      <c r="AG50" s="36">
        <f>SUM(AG8:AG49)</f>
        <v>1</v>
      </c>
      <c r="AH50" s="38">
        <f>SUM(AH8:AH49)</f>
        <v>11600000</v>
      </c>
      <c r="AI50" s="37"/>
      <c r="AJ50" s="39">
        <f>SUM(AJ8:AJ49)</f>
        <v>1</v>
      </c>
      <c r="AK50" s="407"/>
      <c r="AL50" s="408"/>
      <c r="AM50" s="409"/>
      <c r="AN50" s="35">
        <f>SUM(AN8:AN49)</f>
        <v>510860000</v>
      </c>
      <c r="AO50" s="37"/>
      <c r="AP50" s="40"/>
      <c r="AQ50" s="37"/>
      <c r="AR50" s="36">
        <f>SUM(AR8:AR49)</f>
        <v>0</v>
      </c>
      <c r="AS50" s="37"/>
      <c r="AT50" s="41">
        <f>SUM(AT8:AT49)</f>
        <v>214450000</v>
      </c>
      <c r="AU50" s="42">
        <f>SUM(AU8:AU49)</f>
        <v>296410000</v>
      </c>
      <c r="AV50" s="407"/>
      <c r="AW50" s="408"/>
      <c r="AX50" s="408"/>
      <c r="AY50" s="408"/>
      <c r="AZ50" s="408"/>
      <c r="BA50" s="408"/>
    </row>
    <row r="55" spans="2:53" x14ac:dyDescent="0.25">
      <c r="AR55" t="s">
        <v>1001</v>
      </c>
    </row>
    <row r="58" spans="2:53" x14ac:dyDescent="0.25">
      <c r="F58" s="23"/>
    </row>
    <row r="59" spans="2:53" x14ac:dyDescent="0.25">
      <c r="F59" s="23"/>
      <c r="G59" s="23"/>
    </row>
    <row r="60" spans="2:53" x14ac:dyDescent="0.25">
      <c r="F60" s="23"/>
      <c r="G60" s="23"/>
      <c r="I60" t="s">
        <v>1000</v>
      </c>
    </row>
    <row r="61" spans="2:53" x14ac:dyDescent="0.25">
      <c r="F61" s="23"/>
      <c r="G61" s="23"/>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50:BA50"/>
    <mergeCell ref="AO6:AP6"/>
    <mergeCell ref="B50:D50"/>
    <mergeCell ref="L50:AA50"/>
    <mergeCell ref="AY6:BA6"/>
    <mergeCell ref="M6:N6"/>
    <mergeCell ref="O6:Q6"/>
    <mergeCell ref="R6:S6"/>
    <mergeCell ref="AK50:AM50"/>
    <mergeCell ref="T6:V6"/>
    <mergeCell ref="AV6:AX6"/>
    <mergeCell ref="AQ6:AU6"/>
  </mergeCells>
  <conditionalFormatting sqref="F5 E6">
    <cfRule type="containsText" dxfId="42" priority="17" operator="containsText" text="Seleccione Ordenador">
      <formula>NOT(ISERROR(SEARCH("Seleccione Ordenador",E5)))</formula>
    </cfRule>
  </conditionalFormatting>
  <conditionalFormatting sqref="F5:G5">
    <cfRule type="colorScale" priority="16">
      <colorScale>
        <cfvo type="min"/>
        <cfvo type="percentile" val="50"/>
        <cfvo type="max"/>
        <color rgb="FFF8696B"/>
        <color rgb="FFFFEB84"/>
        <color rgb="FF63BE7B"/>
      </colorScale>
    </cfRule>
  </conditionalFormatting>
  <conditionalFormatting sqref="O14">
    <cfRule type="duplicateValues" dxfId="29" priority="12"/>
  </conditionalFormatting>
  <conditionalFormatting sqref="AA8:AA49 AF8:AF49 AM8:AP49 AU8:AV49">
    <cfRule type="expression" dxfId="28" priority="15">
      <formula>+_xlfn.ISFORMULA(AA8)</formula>
    </cfRule>
  </conditionalFormatting>
  <dataValidations count="9">
    <dataValidation type="list" allowBlank="1" showInputMessage="1" showErrorMessage="1" sqref="AX8:AX49" xr:uid="{63DA7620-CE4C-4F8A-896E-61CFBC4FF58E}">
      <formula1>"Por iniciar,En ejecucion,Suspendido,Terminado,Liquidado"</formula1>
    </dataValidation>
    <dataValidation type="list" allowBlank="1" showInputMessage="1" showErrorMessage="1" sqref="H8:H49" xr:uid="{0702C2A5-72D9-4820-8D3B-D816F8654FDD}">
      <formula1>"OTRO SECTOR"</formula1>
    </dataValidation>
    <dataValidation type="list" allowBlank="1" showInputMessage="1" showErrorMessage="1" sqref="L8:L49" xr:uid="{EE8EE2F2-8BC1-46D7-B28C-9776309D777D}">
      <formula1>"DIRECTA"</formula1>
    </dataValidation>
    <dataValidation type="list" allowBlank="1" showInputMessage="1" showErrorMessage="1" sqref="I8:I49" xr:uid="{824282D2-6949-47C9-9CE1-93CEB98509B5}">
      <formula1>"FUNCIONAMIENTO,INVERSION,OTROS"</formula1>
    </dataValidation>
    <dataValidation type="list" allowBlank="1" showInputMessage="1" showErrorMessage="1" sqref="BA8:BA49" xr:uid="{7299B4FF-1FDF-4CCF-8E6C-D62CC1F07AC6}">
      <formula1>"SI,NA por TIPO Contrato"</formula1>
    </dataValidation>
    <dataValidation type="list" allowBlank="1" showInputMessage="1" showErrorMessage="1" sqref="AZ8:AZ49"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Q8:AQ49 T8:T49 AO8:AO49"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85F7C-DAD0-4BD6-8478-D5A4E99CBA3A}">
  <dimension ref="A1:BT142"/>
  <sheetViews>
    <sheetView showGridLines="0" zoomScaleNormal="100" workbookViewId="0">
      <selection activeCell="H11" sqref="H11"/>
    </sheetView>
  </sheetViews>
  <sheetFormatPr baseColWidth="10" defaultRowHeight="15" x14ac:dyDescent="0.25"/>
  <cols>
    <col min="1" max="1" width="2.5703125" customWidth="1"/>
    <col min="2" max="2" width="9.28515625" customWidth="1"/>
    <col min="3" max="3" width="13.5703125" customWidth="1"/>
    <col min="4" max="4" width="29" customWidth="1"/>
    <col min="5" max="5" width="19.140625" customWidth="1"/>
    <col min="6" max="6" width="18.140625" customWidth="1"/>
    <col min="7" max="7" width="12.42578125" customWidth="1"/>
    <col min="8" max="8" width="16.5703125" customWidth="1"/>
    <col min="9" max="9" width="19.140625" customWidth="1"/>
    <col min="10" max="10" width="18.42578125" customWidth="1"/>
    <col min="11" max="11" width="13.42578125" bestFit="1" customWidth="1"/>
    <col min="12" max="12" width="14.7109375" customWidth="1"/>
    <col min="13" max="13" width="16.140625" customWidth="1"/>
    <col min="14" max="14" width="16.42578125" customWidth="1"/>
    <col min="16" max="16" width="12.42578125" customWidth="1"/>
    <col min="18" max="18" width="14.7109375" customWidth="1"/>
    <col min="19" max="19" width="22.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2"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2401</v>
      </c>
      <c r="E5" s="8"/>
      <c r="F5" s="395" t="s">
        <v>193</v>
      </c>
      <c r="G5" s="395"/>
      <c r="H5" s="393"/>
      <c r="I5" s="394"/>
      <c r="J5" s="10">
        <f>+K6*J4</f>
        <v>325000000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2400</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64.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3" t="s">
        <v>2399</v>
      </c>
      <c r="F8" s="73" t="s">
        <v>2398</v>
      </c>
      <c r="G8" s="74">
        <v>0</v>
      </c>
      <c r="H8" s="74" t="s">
        <v>72</v>
      </c>
      <c r="I8" s="72" t="s">
        <v>65</v>
      </c>
      <c r="J8" s="75" t="s">
        <v>2397</v>
      </c>
      <c r="K8" s="73">
        <v>252278680</v>
      </c>
      <c r="L8" s="71" t="s">
        <v>67</v>
      </c>
      <c r="M8" s="75" t="s">
        <v>2396</v>
      </c>
      <c r="N8" s="76" t="s">
        <v>2395</v>
      </c>
      <c r="O8" s="77">
        <v>49</v>
      </c>
      <c r="P8" s="135">
        <v>45306</v>
      </c>
      <c r="Q8" s="73">
        <v>252278680</v>
      </c>
      <c r="R8" s="135">
        <v>45314</v>
      </c>
      <c r="S8" s="73">
        <v>252278680</v>
      </c>
      <c r="T8" s="74" t="s">
        <v>203</v>
      </c>
      <c r="U8" s="77">
        <v>7633815</v>
      </c>
      <c r="V8" s="75" t="s">
        <v>1660</v>
      </c>
      <c r="W8" s="234">
        <v>45314</v>
      </c>
      <c r="X8" s="135">
        <v>45315</v>
      </c>
      <c r="Y8" s="135">
        <v>45315</v>
      </c>
      <c r="Z8" s="135">
        <v>45321</v>
      </c>
      <c r="AA8" s="79">
        <f t="shared" ref="AA8:AA39" si="0">+IF(Y8="1800-01-01",Z8-X8,Z8-Y8)</f>
        <v>6</v>
      </c>
      <c r="AB8" s="73">
        <v>0</v>
      </c>
      <c r="AC8" s="73">
        <v>0</v>
      </c>
      <c r="AD8" s="73">
        <v>0</v>
      </c>
      <c r="AE8" s="81" t="s">
        <v>74</v>
      </c>
      <c r="AF8" s="79">
        <f t="shared" ref="AF8:AF39" si="1">+IF(AE8="1800-01-01",0,AE8-Z8)</f>
        <v>0</v>
      </c>
      <c r="AG8" s="73">
        <v>0</v>
      </c>
      <c r="AH8" s="73">
        <v>0</v>
      </c>
      <c r="AI8" s="81" t="s">
        <v>74</v>
      </c>
      <c r="AJ8" s="74">
        <v>0</v>
      </c>
      <c r="AK8" s="81" t="s">
        <v>74</v>
      </c>
      <c r="AL8" s="81" t="s">
        <v>74</v>
      </c>
      <c r="AM8" s="79">
        <f t="shared" ref="AM8:AM39" si="2">+IF(AK8="1800-01-01",0,AL8-AK8)</f>
        <v>0</v>
      </c>
      <c r="AN8" s="79">
        <f>+K8+AC8-AH8</f>
        <v>252278680</v>
      </c>
      <c r="AO8" s="74" t="s">
        <v>66</v>
      </c>
      <c r="AP8" s="73">
        <v>252278680</v>
      </c>
      <c r="AQ8" s="74" t="s">
        <v>85</v>
      </c>
      <c r="AR8" s="73">
        <v>0</v>
      </c>
      <c r="AS8" s="81" t="s">
        <v>74</v>
      </c>
      <c r="AT8" s="136">
        <v>252278680</v>
      </c>
      <c r="AU8" s="122">
        <f t="shared" ref="AU8:AU39" si="3">AN8-AT8</f>
        <v>0</v>
      </c>
      <c r="AV8" s="123">
        <f t="shared" ref="AV8:AV39" si="4">+IFERROR(AT8/AN8,"_")</f>
        <v>1</v>
      </c>
      <c r="AW8" s="81" t="s">
        <v>74</v>
      </c>
      <c r="AX8" s="74" t="s">
        <v>156</v>
      </c>
      <c r="AY8" s="75" t="s">
        <v>2394</v>
      </c>
      <c r="AZ8" s="71" t="s">
        <v>66</v>
      </c>
      <c r="BA8" s="71" t="s">
        <v>141</v>
      </c>
    </row>
    <row r="9" spans="1:72" x14ac:dyDescent="0.25">
      <c r="B9" s="85">
        <v>2024</v>
      </c>
      <c r="C9" s="85">
        <v>891780111</v>
      </c>
      <c r="D9" s="86" t="s">
        <v>64</v>
      </c>
      <c r="E9" s="87" t="s">
        <v>2393</v>
      </c>
      <c r="F9" s="87" t="s">
        <v>2392</v>
      </c>
      <c r="G9" s="88">
        <v>0</v>
      </c>
      <c r="H9" s="88" t="s">
        <v>72</v>
      </c>
      <c r="I9" s="86" t="s">
        <v>65</v>
      </c>
      <c r="J9" s="89" t="s">
        <v>2391</v>
      </c>
      <c r="K9" s="87">
        <v>99684000</v>
      </c>
      <c r="L9" s="85" t="s">
        <v>67</v>
      </c>
      <c r="M9" s="89" t="s">
        <v>2390</v>
      </c>
      <c r="N9" s="90" t="s">
        <v>2389</v>
      </c>
      <c r="O9" s="91">
        <v>103</v>
      </c>
      <c r="P9" s="138">
        <v>45310</v>
      </c>
      <c r="Q9" s="87">
        <v>99684000</v>
      </c>
      <c r="R9" s="138">
        <v>45321</v>
      </c>
      <c r="S9" s="87">
        <v>99684000</v>
      </c>
      <c r="T9" s="88" t="s">
        <v>203</v>
      </c>
      <c r="U9" s="91">
        <v>7633815</v>
      </c>
      <c r="V9" s="89" t="s">
        <v>1660</v>
      </c>
      <c r="W9" s="235">
        <v>45321</v>
      </c>
      <c r="X9" s="235">
        <v>45322</v>
      </c>
      <c r="Y9" s="235">
        <v>45322</v>
      </c>
      <c r="Z9" s="235">
        <v>45328</v>
      </c>
      <c r="AA9" s="93">
        <f t="shared" si="0"/>
        <v>6</v>
      </c>
      <c r="AB9" s="87">
        <v>0</v>
      </c>
      <c r="AC9" s="87">
        <v>0</v>
      </c>
      <c r="AD9" s="87">
        <v>0</v>
      </c>
      <c r="AE9" s="95" t="s">
        <v>74</v>
      </c>
      <c r="AF9" s="93">
        <f t="shared" si="1"/>
        <v>0</v>
      </c>
      <c r="AG9" s="87">
        <v>0</v>
      </c>
      <c r="AH9" s="87">
        <v>0</v>
      </c>
      <c r="AI9" s="95" t="s">
        <v>74</v>
      </c>
      <c r="AJ9" s="88">
        <v>0</v>
      </c>
      <c r="AK9" s="95" t="s">
        <v>74</v>
      </c>
      <c r="AL9" s="95" t="s">
        <v>74</v>
      </c>
      <c r="AM9" s="93">
        <f t="shared" si="2"/>
        <v>0</v>
      </c>
      <c r="AN9" s="93">
        <f>+K9+AC9-AH9</f>
        <v>99684000</v>
      </c>
      <c r="AO9" s="88" t="s">
        <v>66</v>
      </c>
      <c r="AP9" s="87">
        <v>99684000</v>
      </c>
      <c r="AQ9" s="88" t="s">
        <v>85</v>
      </c>
      <c r="AR9" s="87">
        <v>0</v>
      </c>
      <c r="AS9" s="95" t="s">
        <v>74</v>
      </c>
      <c r="AT9" s="97">
        <v>0</v>
      </c>
      <c r="AU9" s="126">
        <f t="shared" si="3"/>
        <v>99684000</v>
      </c>
      <c r="AV9" s="99">
        <f t="shared" si="4"/>
        <v>0</v>
      </c>
      <c r="AW9" s="95" t="s">
        <v>74</v>
      </c>
      <c r="AX9" s="88" t="s">
        <v>156</v>
      </c>
      <c r="AY9" s="89" t="s">
        <v>2388</v>
      </c>
      <c r="AZ9" s="85" t="s">
        <v>66</v>
      </c>
      <c r="BA9" s="85" t="s">
        <v>141</v>
      </c>
      <c r="BB9" s="12"/>
    </row>
    <row r="10" spans="1:72" x14ac:dyDescent="0.25">
      <c r="B10" s="85">
        <v>2024</v>
      </c>
      <c r="C10" s="85">
        <v>891780111</v>
      </c>
      <c r="D10" s="86" t="s">
        <v>64</v>
      </c>
      <c r="E10" s="87" t="s">
        <v>2387</v>
      </c>
      <c r="F10" s="87" t="s">
        <v>2386</v>
      </c>
      <c r="G10" s="88">
        <v>0</v>
      </c>
      <c r="H10" s="88" t="s">
        <v>72</v>
      </c>
      <c r="I10" s="86" t="s">
        <v>65</v>
      </c>
      <c r="J10" s="89" t="s">
        <v>2385</v>
      </c>
      <c r="K10" s="87">
        <v>14280000</v>
      </c>
      <c r="L10" s="85" t="s">
        <v>67</v>
      </c>
      <c r="M10" s="89" t="s">
        <v>2384</v>
      </c>
      <c r="N10" s="90" t="s">
        <v>2383</v>
      </c>
      <c r="O10" s="91">
        <v>71</v>
      </c>
      <c r="P10" s="138">
        <v>45308</v>
      </c>
      <c r="Q10" s="87">
        <v>14280000</v>
      </c>
      <c r="R10" s="138">
        <v>45322</v>
      </c>
      <c r="S10" s="87">
        <v>14280000</v>
      </c>
      <c r="T10" s="88" t="s">
        <v>203</v>
      </c>
      <c r="U10" s="91">
        <v>15443332</v>
      </c>
      <c r="V10" s="89" t="s">
        <v>1613</v>
      </c>
      <c r="W10" s="235">
        <v>45322</v>
      </c>
      <c r="X10" s="138">
        <v>45322</v>
      </c>
      <c r="Y10" s="95" t="s">
        <v>74</v>
      </c>
      <c r="Z10" s="235">
        <v>45324</v>
      </c>
      <c r="AA10" s="93">
        <f t="shared" si="0"/>
        <v>2</v>
      </c>
      <c r="AB10" s="87">
        <v>0</v>
      </c>
      <c r="AC10" s="87">
        <v>0</v>
      </c>
      <c r="AD10" s="87">
        <v>0</v>
      </c>
      <c r="AE10" s="95" t="s">
        <v>74</v>
      </c>
      <c r="AF10" s="93">
        <f t="shared" si="1"/>
        <v>0</v>
      </c>
      <c r="AG10" s="87">
        <v>0</v>
      </c>
      <c r="AH10" s="87">
        <v>0</v>
      </c>
      <c r="AI10" s="95" t="s">
        <v>74</v>
      </c>
      <c r="AJ10" s="88">
        <v>0</v>
      </c>
      <c r="AK10" s="95" t="s">
        <v>74</v>
      </c>
      <c r="AL10" s="95" t="s">
        <v>74</v>
      </c>
      <c r="AM10" s="93">
        <f t="shared" si="2"/>
        <v>0</v>
      </c>
      <c r="AN10" s="93">
        <f>+K10+AC10-AH10</f>
        <v>14280000</v>
      </c>
      <c r="AO10" s="88" t="s">
        <v>66</v>
      </c>
      <c r="AP10" s="87">
        <v>14280000</v>
      </c>
      <c r="AQ10" s="88" t="s">
        <v>85</v>
      </c>
      <c r="AR10" s="87">
        <v>0</v>
      </c>
      <c r="AS10" s="95" t="s">
        <v>74</v>
      </c>
      <c r="AT10" s="97">
        <v>14280000</v>
      </c>
      <c r="AU10" s="126">
        <f t="shared" si="3"/>
        <v>0</v>
      </c>
      <c r="AV10" s="99">
        <f t="shared" si="4"/>
        <v>1</v>
      </c>
      <c r="AW10" s="95" t="s">
        <v>74</v>
      </c>
      <c r="AX10" s="88" t="s">
        <v>156</v>
      </c>
      <c r="AY10" s="89" t="s">
        <v>2382</v>
      </c>
      <c r="AZ10" s="85" t="s">
        <v>66</v>
      </c>
      <c r="BA10" s="85" t="s">
        <v>141</v>
      </c>
      <c r="BB10" s="12"/>
    </row>
    <row r="11" spans="1:72" x14ac:dyDescent="0.25">
      <c r="B11" s="85">
        <v>2024</v>
      </c>
      <c r="C11" s="85">
        <v>891780111</v>
      </c>
      <c r="D11" s="86" t="s">
        <v>64</v>
      </c>
      <c r="E11" s="87" t="s">
        <v>2381</v>
      </c>
      <c r="F11" s="87" t="s">
        <v>2380</v>
      </c>
      <c r="G11" s="88">
        <v>0</v>
      </c>
      <c r="H11" s="88" t="s">
        <v>72</v>
      </c>
      <c r="I11" s="86" t="s">
        <v>65</v>
      </c>
      <c r="J11" s="89" t="s">
        <v>2379</v>
      </c>
      <c r="K11" s="87">
        <v>88000000</v>
      </c>
      <c r="L11" s="85" t="s">
        <v>67</v>
      </c>
      <c r="M11" s="89" t="s">
        <v>2378</v>
      </c>
      <c r="N11" s="90" t="s">
        <v>2377</v>
      </c>
      <c r="O11" s="91">
        <v>151</v>
      </c>
      <c r="P11" s="138">
        <v>45316</v>
      </c>
      <c r="Q11" s="87">
        <v>88000000</v>
      </c>
      <c r="R11" s="138">
        <v>45323</v>
      </c>
      <c r="S11" s="87">
        <v>88000000</v>
      </c>
      <c r="T11" s="88" t="s">
        <v>203</v>
      </c>
      <c r="U11" s="91">
        <v>57444673</v>
      </c>
      <c r="V11" s="89" t="s">
        <v>1985</v>
      </c>
      <c r="W11" s="235">
        <v>45323</v>
      </c>
      <c r="X11" s="138">
        <v>45323</v>
      </c>
      <c r="Y11" s="138">
        <v>45323</v>
      </c>
      <c r="Z11" s="138">
        <v>45688</v>
      </c>
      <c r="AA11" s="93">
        <f t="shared" si="0"/>
        <v>365</v>
      </c>
      <c r="AB11" s="87">
        <v>0</v>
      </c>
      <c r="AC11" s="87">
        <v>0</v>
      </c>
      <c r="AD11" s="87">
        <v>0</v>
      </c>
      <c r="AE11" s="95" t="s">
        <v>74</v>
      </c>
      <c r="AF11" s="93">
        <f t="shared" si="1"/>
        <v>0</v>
      </c>
      <c r="AG11" s="87">
        <v>0</v>
      </c>
      <c r="AH11" s="87">
        <v>0</v>
      </c>
      <c r="AI11" s="95" t="s">
        <v>74</v>
      </c>
      <c r="AJ11" s="88">
        <v>0</v>
      </c>
      <c r="AK11" s="95" t="s">
        <v>74</v>
      </c>
      <c r="AL11" s="95" t="s">
        <v>74</v>
      </c>
      <c r="AM11" s="93">
        <f t="shared" si="2"/>
        <v>0</v>
      </c>
      <c r="AN11" s="93">
        <f>+K11+AC11-AH11</f>
        <v>88000000</v>
      </c>
      <c r="AO11" s="88" t="s">
        <v>66</v>
      </c>
      <c r="AP11" s="87">
        <v>88000000</v>
      </c>
      <c r="AQ11" s="88" t="s">
        <v>85</v>
      </c>
      <c r="AR11" s="87">
        <v>0</v>
      </c>
      <c r="AS11" s="95" t="s">
        <v>74</v>
      </c>
      <c r="AT11" s="97">
        <v>7623092</v>
      </c>
      <c r="AU11" s="126">
        <f t="shared" si="3"/>
        <v>80376908</v>
      </c>
      <c r="AV11" s="99">
        <f t="shared" si="4"/>
        <v>8.6626045454545456E-2</v>
      </c>
      <c r="AW11" s="95" t="s">
        <v>74</v>
      </c>
      <c r="AX11" s="88" t="s">
        <v>156</v>
      </c>
      <c r="AY11" s="89" t="s">
        <v>2376</v>
      </c>
      <c r="AZ11" s="85" t="s">
        <v>66</v>
      </c>
      <c r="BA11" s="85" t="s">
        <v>141</v>
      </c>
      <c r="BB11" s="12"/>
    </row>
    <row r="12" spans="1:72" x14ac:dyDescent="0.25">
      <c r="B12" s="85">
        <v>2024</v>
      </c>
      <c r="C12" s="85">
        <v>891780111</v>
      </c>
      <c r="D12" s="86" t="s">
        <v>64</v>
      </c>
      <c r="E12" s="87" t="s">
        <v>2375</v>
      </c>
      <c r="F12" s="87" t="s">
        <v>2374</v>
      </c>
      <c r="G12" s="88">
        <v>0</v>
      </c>
      <c r="H12" s="88" t="s">
        <v>72</v>
      </c>
      <c r="I12" s="86" t="s">
        <v>154</v>
      </c>
      <c r="J12" s="89" t="s">
        <v>2373</v>
      </c>
      <c r="K12" s="87">
        <v>30464000</v>
      </c>
      <c r="L12" s="85" t="s">
        <v>67</v>
      </c>
      <c r="M12" s="89" t="s">
        <v>2372</v>
      </c>
      <c r="N12" s="90" t="s">
        <v>2371</v>
      </c>
      <c r="O12" s="91">
        <v>126</v>
      </c>
      <c r="P12" s="138">
        <v>45313</v>
      </c>
      <c r="Q12" s="87">
        <v>30464000</v>
      </c>
      <c r="R12" s="138">
        <v>45323</v>
      </c>
      <c r="S12" s="87">
        <v>30464000</v>
      </c>
      <c r="T12" s="88" t="s">
        <v>203</v>
      </c>
      <c r="U12" s="91">
        <v>15443332</v>
      </c>
      <c r="V12" s="89" t="s">
        <v>1613</v>
      </c>
      <c r="W12" s="235">
        <v>45323</v>
      </c>
      <c r="X12" s="138">
        <v>45331</v>
      </c>
      <c r="Y12" s="138">
        <v>45324</v>
      </c>
      <c r="Z12" s="138">
        <v>45358</v>
      </c>
      <c r="AA12" s="93">
        <f t="shared" si="0"/>
        <v>34</v>
      </c>
      <c r="AB12" s="87">
        <v>0</v>
      </c>
      <c r="AC12" s="87">
        <v>0</v>
      </c>
      <c r="AD12" s="87">
        <v>0</v>
      </c>
      <c r="AE12" s="95" t="s">
        <v>74</v>
      </c>
      <c r="AF12" s="93">
        <f t="shared" si="1"/>
        <v>0</v>
      </c>
      <c r="AG12" s="87">
        <v>0</v>
      </c>
      <c r="AH12" s="87">
        <v>0</v>
      </c>
      <c r="AI12" s="95" t="s">
        <v>74</v>
      </c>
      <c r="AJ12" s="88">
        <v>0</v>
      </c>
      <c r="AK12" s="95" t="s">
        <v>74</v>
      </c>
      <c r="AL12" s="95" t="s">
        <v>74</v>
      </c>
      <c r="AM12" s="93">
        <f t="shared" si="2"/>
        <v>0</v>
      </c>
      <c r="AN12" s="93">
        <f>+K12+AC12-AH12</f>
        <v>30464000</v>
      </c>
      <c r="AO12" s="88" t="s">
        <v>66</v>
      </c>
      <c r="AP12" s="87">
        <v>30464000</v>
      </c>
      <c r="AQ12" s="88" t="s">
        <v>66</v>
      </c>
      <c r="AR12" s="87">
        <v>12185600</v>
      </c>
      <c r="AS12" s="138">
        <v>45330</v>
      </c>
      <c r="AT12" s="87">
        <v>12185600</v>
      </c>
      <c r="AU12" s="126">
        <f t="shared" si="3"/>
        <v>18278400</v>
      </c>
      <c r="AV12" s="99">
        <f t="shared" si="4"/>
        <v>0.4</v>
      </c>
      <c r="AW12" s="95" t="s">
        <v>74</v>
      </c>
      <c r="AX12" s="88" t="s">
        <v>86</v>
      </c>
      <c r="AY12" s="89" t="s">
        <v>2370</v>
      </c>
      <c r="AZ12" s="85" t="s">
        <v>66</v>
      </c>
      <c r="BA12" s="85" t="s">
        <v>141</v>
      </c>
      <c r="BB12" s="12"/>
    </row>
    <row r="13" spans="1:72" s="133" customFormat="1" ht="18" customHeight="1" x14ac:dyDescent="0.25">
      <c r="B13" s="85">
        <v>2024</v>
      </c>
      <c r="C13" s="85">
        <v>891780111</v>
      </c>
      <c r="D13" s="86" t="s">
        <v>64</v>
      </c>
      <c r="E13" s="86" t="s">
        <v>2369</v>
      </c>
      <c r="F13" s="86" t="s">
        <v>2368</v>
      </c>
      <c r="G13" s="85">
        <v>0</v>
      </c>
      <c r="H13" s="85" t="s">
        <v>72</v>
      </c>
      <c r="I13" s="86" t="s">
        <v>65</v>
      </c>
      <c r="J13" s="89" t="s">
        <v>2367</v>
      </c>
      <c r="K13" s="86">
        <v>260000000</v>
      </c>
      <c r="L13" s="85" t="s">
        <v>67</v>
      </c>
      <c r="M13" s="89" t="s">
        <v>2366</v>
      </c>
      <c r="N13" s="90" t="s">
        <v>2365</v>
      </c>
      <c r="O13" s="139" t="s">
        <v>2364</v>
      </c>
      <c r="P13" s="140">
        <v>45324</v>
      </c>
      <c r="Q13" s="86">
        <v>260000000</v>
      </c>
      <c r="R13" s="140">
        <v>45328</v>
      </c>
      <c r="S13" s="86">
        <v>260000000</v>
      </c>
      <c r="T13" s="85" t="s">
        <v>203</v>
      </c>
      <c r="U13" s="90">
        <v>85459497</v>
      </c>
      <c r="V13" s="89" t="s">
        <v>1747</v>
      </c>
      <c r="W13" s="140">
        <v>45329</v>
      </c>
      <c r="X13" s="140">
        <v>45329</v>
      </c>
      <c r="Y13" s="140">
        <v>45329</v>
      </c>
      <c r="Z13" s="140">
        <v>45473</v>
      </c>
      <c r="AA13" s="125">
        <f t="shared" si="0"/>
        <v>144</v>
      </c>
      <c r="AB13" s="86">
        <v>0</v>
      </c>
      <c r="AC13" s="86">
        <v>0</v>
      </c>
      <c r="AD13" s="86">
        <v>0</v>
      </c>
      <c r="AE13" s="95" t="s">
        <v>74</v>
      </c>
      <c r="AF13" s="125">
        <f t="shared" si="1"/>
        <v>0</v>
      </c>
      <c r="AG13" s="86">
        <v>0</v>
      </c>
      <c r="AH13" s="86">
        <v>0</v>
      </c>
      <c r="AI13" s="95" t="s">
        <v>74</v>
      </c>
      <c r="AJ13" s="85">
        <v>0</v>
      </c>
      <c r="AK13" s="95" t="s">
        <v>74</v>
      </c>
      <c r="AL13" s="95" t="s">
        <v>74</v>
      </c>
      <c r="AM13" s="125">
        <f t="shared" si="2"/>
        <v>0</v>
      </c>
      <c r="AN13" s="125">
        <f>+K13+AC13-AH13</f>
        <v>260000000</v>
      </c>
      <c r="AO13" s="85" t="s">
        <v>66</v>
      </c>
      <c r="AP13" s="86">
        <v>260000000</v>
      </c>
      <c r="AQ13" s="85" t="s">
        <v>85</v>
      </c>
      <c r="AR13" s="86">
        <v>0</v>
      </c>
      <c r="AS13" s="95" t="s">
        <v>74</v>
      </c>
      <c r="AT13" s="97">
        <v>34477699</v>
      </c>
      <c r="AU13" s="126">
        <f t="shared" si="3"/>
        <v>225522301</v>
      </c>
      <c r="AV13" s="99">
        <f t="shared" si="4"/>
        <v>0.1326065346153846</v>
      </c>
      <c r="AW13" s="95" t="s">
        <v>74</v>
      </c>
      <c r="AX13" s="85" t="s">
        <v>86</v>
      </c>
      <c r="AY13" s="89" t="s">
        <v>2363</v>
      </c>
      <c r="AZ13" s="85" t="s">
        <v>66</v>
      </c>
      <c r="BA13" s="85" t="s">
        <v>141</v>
      </c>
      <c r="BB13" s="134"/>
    </row>
    <row r="14" spans="1:72" x14ac:dyDescent="0.25">
      <c r="B14" s="85">
        <v>2024</v>
      </c>
      <c r="C14" s="85">
        <v>891780111</v>
      </c>
      <c r="D14" s="86" t="s">
        <v>64</v>
      </c>
      <c r="E14" s="87" t="s">
        <v>2362</v>
      </c>
      <c r="F14" s="87" t="s">
        <v>2361</v>
      </c>
      <c r="G14" s="88">
        <v>0</v>
      </c>
      <c r="H14" s="88" t="s">
        <v>72</v>
      </c>
      <c r="I14" s="86" t="s">
        <v>154</v>
      </c>
      <c r="J14" s="89" t="s">
        <v>2360</v>
      </c>
      <c r="K14" s="87">
        <v>35604000</v>
      </c>
      <c r="L14" s="85" t="s">
        <v>67</v>
      </c>
      <c r="M14" s="89" t="s">
        <v>2359</v>
      </c>
      <c r="N14" s="90" t="s">
        <v>2358</v>
      </c>
      <c r="O14" s="91">
        <v>306</v>
      </c>
      <c r="P14" s="138">
        <v>45329</v>
      </c>
      <c r="Q14" s="87">
        <v>35604000</v>
      </c>
      <c r="R14" s="138">
        <v>45330</v>
      </c>
      <c r="S14" s="87">
        <v>35604000</v>
      </c>
      <c r="T14" s="88" t="s">
        <v>203</v>
      </c>
      <c r="U14" s="91">
        <v>85152695</v>
      </c>
      <c r="V14" s="89" t="s">
        <v>1753</v>
      </c>
      <c r="W14" s="235">
        <v>45330</v>
      </c>
      <c r="X14" s="138">
        <v>45331</v>
      </c>
      <c r="Y14" s="138">
        <v>45330</v>
      </c>
      <c r="Z14" s="138">
        <v>45473</v>
      </c>
      <c r="AA14" s="93">
        <f t="shared" si="0"/>
        <v>143</v>
      </c>
      <c r="AB14" s="87">
        <v>0</v>
      </c>
      <c r="AC14" s="87">
        <v>0</v>
      </c>
      <c r="AD14" s="87">
        <v>0</v>
      </c>
      <c r="AE14" s="95" t="s">
        <v>74</v>
      </c>
      <c r="AF14" s="93">
        <f t="shared" si="1"/>
        <v>0</v>
      </c>
      <c r="AG14" s="87">
        <v>0</v>
      </c>
      <c r="AH14" s="87">
        <v>0</v>
      </c>
      <c r="AI14" s="95" t="s">
        <v>74</v>
      </c>
      <c r="AJ14" s="88">
        <v>0</v>
      </c>
      <c r="AK14" s="95" t="s">
        <v>74</v>
      </c>
      <c r="AL14" s="95" t="s">
        <v>74</v>
      </c>
      <c r="AM14" s="93">
        <f t="shared" si="2"/>
        <v>0</v>
      </c>
      <c r="AN14" s="93">
        <f>+K14+AC14-AH14</f>
        <v>35604000</v>
      </c>
      <c r="AO14" s="88" t="s">
        <v>66</v>
      </c>
      <c r="AP14" s="87">
        <v>35604000</v>
      </c>
      <c r="AQ14" s="85" t="s">
        <v>85</v>
      </c>
      <c r="AR14" s="87">
        <v>0</v>
      </c>
      <c r="AS14" s="95" t="s">
        <v>74</v>
      </c>
      <c r="AT14" s="97">
        <v>9592500</v>
      </c>
      <c r="AU14" s="126">
        <f t="shared" si="3"/>
        <v>26011500</v>
      </c>
      <c r="AV14" s="99">
        <f t="shared" si="4"/>
        <v>0.26942197505898213</v>
      </c>
      <c r="AW14" s="95" t="s">
        <v>74</v>
      </c>
      <c r="AX14" s="88" t="s">
        <v>86</v>
      </c>
      <c r="AY14" s="89" t="s">
        <v>2357</v>
      </c>
      <c r="AZ14" s="85" t="s">
        <v>66</v>
      </c>
      <c r="BA14" s="85" t="s">
        <v>141</v>
      </c>
      <c r="BB14" s="12"/>
    </row>
    <row r="15" spans="1:72" x14ac:dyDescent="0.25">
      <c r="B15" s="85">
        <v>2024</v>
      </c>
      <c r="C15" s="85">
        <v>891780111</v>
      </c>
      <c r="D15" s="86" t="s">
        <v>64</v>
      </c>
      <c r="E15" s="87" t="s">
        <v>2356</v>
      </c>
      <c r="F15" s="87" t="s">
        <v>2355</v>
      </c>
      <c r="G15" s="88">
        <v>0</v>
      </c>
      <c r="H15" s="88" t="s">
        <v>72</v>
      </c>
      <c r="I15" s="86" t="s">
        <v>65</v>
      </c>
      <c r="J15" s="89" t="s">
        <v>2354</v>
      </c>
      <c r="K15" s="87">
        <v>163447624</v>
      </c>
      <c r="L15" s="85" t="s">
        <v>67</v>
      </c>
      <c r="M15" s="89" t="s">
        <v>2353</v>
      </c>
      <c r="N15" s="90" t="s">
        <v>2352</v>
      </c>
      <c r="O15" s="91">
        <v>180</v>
      </c>
      <c r="P15" s="138">
        <v>45321</v>
      </c>
      <c r="Q15" s="87">
        <v>163447624</v>
      </c>
      <c r="R15" s="138">
        <v>45330</v>
      </c>
      <c r="S15" s="87">
        <v>163447624</v>
      </c>
      <c r="T15" s="88" t="s">
        <v>203</v>
      </c>
      <c r="U15" s="91">
        <v>72175282</v>
      </c>
      <c r="V15" s="89" t="s">
        <v>1822</v>
      </c>
      <c r="W15" s="235">
        <v>45330</v>
      </c>
      <c r="X15" s="138">
        <v>45331</v>
      </c>
      <c r="Y15" s="138">
        <v>45331</v>
      </c>
      <c r="Z15" s="138">
        <v>45452</v>
      </c>
      <c r="AA15" s="93">
        <f t="shared" si="0"/>
        <v>121</v>
      </c>
      <c r="AB15" s="87">
        <v>0</v>
      </c>
      <c r="AC15" s="87">
        <v>0</v>
      </c>
      <c r="AD15" s="87">
        <v>0</v>
      </c>
      <c r="AE15" s="95" t="s">
        <v>74</v>
      </c>
      <c r="AF15" s="93">
        <f t="shared" si="1"/>
        <v>0</v>
      </c>
      <c r="AG15" s="87">
        <v>0</v>
      </c>
      <c r="AH15" s="87">
        <v>0</v>
      </c>
      <c r="AI15" s="95" t="s">
        <v>74</v>
      </c>
      <c r="AJ15" s="88">
        <v>0</v>
      </c>
      <c r="AK15" s="95" t="s">
        <v>74</v>
      </c>
      <c r="AL15" s="95" t="s">
        <v>74</v>
      </c>
      <c r="AM15" s="93">
        <f t="shared" si="2"/>
        <v>0</v>
      </c>
      <c r="AN15" s="93">
        <f>+K15+AC15-AH15</f>
        <v>163447624</v>
      </c>
      <c r="AO15" s="88" t="s">
        <v>66</v>
      </c>
      <c r="AP15" s="87">
        <v>163447624</v>
      </c>
      <c r="AQ15" s="85" t="s">
        <v>85</v>
      </c>
      <c r="AR15" s="87">
        <v>0</v>
      </c>
      <c r="AS15" s="95" t="s">
        <v>74</v>
      </c>
      <c r="AT15" s="97">
        <v>40861906</v>
      </c>
      <c r="AU15" s="126">
        <f t="shared" si="3"/>
        <v>122585718</v>
      </c>
      <c r="AV15" s="99">
        <f t="shared" si="4"/>
        <v>0.25</v>
      </c>
      <c r="AW15" s="95" t="s">
        <v>74</v>
      </c>
      <c r="AX15" s="88" t="s">
        <v>86</v>
      </c>
      <c r="AY15" s="89" t="s">
        <v>2351</v>
      </c>
      <c r="AZ15" s="85" t="s">
        <v>66</v>
      </c>
      <c r="BA15" s="85" t="s">
        <v>141</v>
      </c>
      <c r="BB15" s="12"/>
    </row>
    <row r="16" spans="1:72" x14ac:dyDescent="0.25">
      <c r="B16" s="85">
        <v>2024</v>
      </c>
      <c r="C16" s="85">
        <v>891780111</v>
      </c>
      <c r="D16" s="86" t="s">
        <v>64</v>
      </c>
      <c r="E16" s="87" t="s">
        <v>2350</v>
      </c>
      <c r="F16" s="87" t="s">
        <v>2349</v>
      </c>
      <c r="G16" s="88">
        <v>0</v>
      </c>
      <c r="H16" s="88" t="s">
        <v>72</v>
      </c>
      <c r="I16" s="86" t="s">
        <v>154</v>
      </c>
      <c r="J16" s="89" t="s">
        <v>2348</v>
      </c>
      <c r="K16" s="87">
        <v>14850000</v>
      </c>
      <c r="L16" s="85" t="s">
        <v>67</v>
      </c>
      <c r="M16" s="89" t="s">
        <v>2347</v>
      </c>
      <c r="N16" s="90" t="s">
        <v>2346</v>
      </c>
      <c r="O16" s="91">
        <v>273</v>
      </c>
      <c r="P16" s="138">
        <v>45328</v>
      </c>
      <c r="Q16" s="87">
        <v>14850000</v>
      </c>
      <c r="R16" s="138">
        <v>45331</v>
      </c>
      <c r="S16" s="87">
        <v>14850000</v>
      </c>
      <c r="T16" s="88" t="s">
        <v>203</v>
      </c>
      <c r="U16" s="91">
        <v>36557666</v>
      </c>
      <c r="V16" s="89" t="s">
        <v>2345</v>
      </c>
      <c r="W16" s="235">
        <v>45331</v>
      </c>
      <c r="X16" s="138">
        <v>45337</v>
      </c>
      <c r="Y16" s="138">
        <v>45337</v>
      </c>
      <c r="Z16" s="138">
        <v>45657</v>
      </c>
      <c r="AA16" s="93">
        <f t="shared" si="0"/>
        <v>320</v>
      </c>
      <c r="AB16" s="87">
        <v>0</v>
      </c>
      <c r="AC16" s="87">
        <v>0</v>
      </c>
      <c r="AD16" s="87">
        <v>0</v>
      </c>
      <c r="AE16" s="95" t="s">
        <v>74</v>
      </c>
      <c r="AF16" s="93">
        <f t="shared" si="1"/>
        <v>0</v>
      </c>
      <c r="AG16" s="87">
        <v>0</v>
      </c>
      <c r="AH16" s="87">
        <v>0</v>
      </c>
      <c r="AI16" s="95" t="s">
        <v>74</v>
      </c>
      <c r="AJ16" s="88">
        <v>0</v>
      </c>
      <c r="AK16" s="95" t="s">
        <v>74</v>
      </c>
      <c r="AL16" s="95" t="s">
        <v>74</v>
      </c>
      <c r="AM16" s="93">
        <f t="shared" si="2"/>
        <v>0</v>
      </c>
      <c r="AN16" s="93">
        <f>+K16+AC16-AH16</f>
        <v>14850000</v>
      </c>
      <c r="AO16" s="88" t="s">
        <v>66</v>
      </c>
      <c r="AP16" s="87">
        <v>14850000</v>
      </c>
      <c r="AQ16" s="85" t="s">
        <v>85</v>
      </c>
      <c r="AR16" s="87">
        <v>0</v>
      </c>
      <c r="AS16" s="95" t="s">
        <v>74</v>
      </c>
      <c r="AT16" s="97">
        <v>1350000</v>
      </c>
      <c r="AU16" s="126">
        <f t="shared" si="3"/>
        <v>13500000</v>
      </c>
      <c r="AV16" s="99">
        <f t="shared" si="4"/>
        <v>9.0909090909090912E-2</v>
      </c>
      <c r="AW16" s="95" t="s">
        <v>74</v>
      </c>
      <c r="AX16" s="88" t="s">
        <v>86</v>
      </c>
      <c r="AY16" s="89" t="s">
        <v>2344</v>
      </c>
      <c r="AZ16" s="85" t="s">
        <v>66</v>
      </c>
      <c r="BA16" s="85" t="s">
        <v>141</v>
      </c>
      <c r="BB16" s="12"/>
    </row>
    <row r="17" spans="2:54" x14ac:dyDescent="0.25">
      <c r="B17" s="85">
        <v>2024</v>
      </c>
      <c r="C17" s="85">
        <v>891780111</v>
      </c>
      <c r="D17" s="86" t="s">
        <v>64</v>
      </c>
      <c r="E17" s="87" t="s">
        <v>2343</v>
      </c>
      <c r="F17" s="87" t="s">
        <v>2342</v>
      </c>
      <c r="G17" s="88">
        <v>0</v>
      </c>
      <c r="H17" s="88" t="s">
        <v>72</v>
      </c>
      <c r="I17" s="86" t="s">
        <v>65</v>
      </c>
      <c r="J17" s="89" t="s">
        <v>2341</v>
      </c>
      <c r="K17" s="87">
        <v>10000000</v>
      </c>
      <c r="L17" s="85" t="s">
        <v>67</v>
      </c>
      <c r="M17" s="89" t="s">
        <v>2340</v>
      </c>
      <c r="N17" s="90" t="s">
        <v>2339</v>
      </c>
      <c r="O17" s="91">
        <v>149</v>
      </c>
      <c r="P17" s="138">
        <v>45315</v>
      </c>
      <c r="Q17" s="87">
        <v>10000000</v>
      </c>
      <c r="R17" s="138">
        <v>45335</v>
      </c>
      <c r="S17" s="87">
        <v>10000000</v>
      </c>
      <c r="T17" s="88" t="s">
        <v>203</v>
      </c>
      <c r="U17" s="91">
        <v>72175282</v>
      </c>
      <c r="V17" s="89" t="s">
        <v>1822</v>
      </c>
      <c r="W17" s="235">
        <v>45335</v>
      </c>
      <c r="X17" s="138">
        <v>45356</v>
      </c>
      <c r="Y17" s="138">
        <v>45337</v>
      </c>
      <c r="Z17" s="138">
        <v>45417</v>
      </c>
      <c r="AA17" s="93">
        <f t="shared" si="0"/>
        <v>80</v>
      </c>
      <c r="AB17" s="87">
        <v>0</v>
      </c>
      <c r="AC17" s="87">
        <v>0</v>
      </c>
      <c r="AD17" s="87">
        <v>0</v>
      </c>
      <c r="AE17" s="95" t="s">
        <v>74</v>
      </c>
      <c r="AF17" s="93">
        <f t="shared" si="1"/>
        <v>0</v>
      </c>
      <c r="AG17" s="87">
        <v>0</v>
      </c>
      <c r="AH17" s="87">
        <v>0</v>
      </c>
      <c r="AI17" s="95" t="s">
        <v>74</v>
      </c>
      <c r="AJ17" s="88">
        <v>0</v>
      </c>
      <c r="AK17" s="95" t="s">
        <v>74</v>
      </c>
      <c r="AL17" s="95" t="s">
        <v>74</v>
      </c>
      <c r="AM17" s="93">
        <f t="shared" si="2"/>
        <v>0</v>
      </c>
      <c r="AN17" s="93">
        <f>+K17+AC17-AH17</f>
        <v>10000000</v>
      </c>
      <c r="AO17" s="88" t="s">
        <v>66</v>
      </c>
      <c r="AP17" s="87">
        <v>10000000</v>
      </c>
      <c r="AQ17" s="88" t="s">
        <v>66</v>
      </c>
      <c r="AR17" s="87">
        <v>5000000</v>
      </c>
      <c r="AS17" s="138">
        <v>45356</v>
      </c>
      <c r="AT17" s="87">
        <v>5000000</v>
      </c>
      <c r="AU17" s="126">
        <f t="shared" si="3"/>
        <v>5000000</v>
      </c>
      <c r="AV17" s="99">
        <f t="shared" si="4"/>
        <v>0.5</v>
      </c>
      <c r="AW17" s="95" t="s">
        <v>74</v>
      </c>
      <c r="AX17" s="88" t="s">
        <v>1612</v>
      </c>
      <c r="AY17" s="89" t="s">
        <v>2338</v>
      </c>
      <c r="AZ17" s="85" t="s">
        <v>66</v>
      </c>
      <c r="BA17" s="85" t="s">
        <v>141</v>
      </c>
      <c r="BB17" s="12"/>
    </row>
    <row r="18" spans="2:54" x14ac:dyDescent="0.25">
      <c r="B18" s="85">
        <v>2024</v>
      </c>
      <c r="C18" s="85">
        <v>891780111</v>
      </c>
      <c r="D18" s="86" t="s">
        <v>64</v>
      </c>
      <c r="E18" s="87" t="s">
        <v>2337</v>
      </c>
      <c r="F18" s="87" t="s">
        <v>2336</v>
      </c>
      <c r="G18" s="88">
        <v>0</v>
      </c>
      <c r="H18" s="88" t="s">
        <v>72</v>
      </c>
      <c r="I18" s="86" t="s">
        <v>65</v>
      </c>
      <c r="J18" s="89" t="s">
        <v>2335</v>
      </c>
      <c r="K18" s="87">
        <v>141610000</v>
      </c>
      <c r="L18" s="85" t="s">
        <v>67</v>
      </c>
      <c r="M18" s="89" t="s">
        <v>2045</v>
      </c>
      <c r="N18" s="90" t="s">
        <v>2044</v>
      </c>
      <c r="O18" s="91">
        <v>253</v>
      </c>
      <c r="P18" s="138">
        <v>45327</v>
      </c>
      <c r="Q18" s="87">
        <v>141610000</v>
      </c>
      <c r="R18" s="138">
        <v>45335</v>
      </c>
      <c r="S18" s="87">
        <v>141610000</v>
      </c>
      <c r="T18" s="88" t="s">
        <v>203</v>
      </c>
      <c r="U18" s="91">
        <v>85465146</v>
      </c>
      <c r="V18" s="89" t="s">
        <v>1647</v>
      </c>
      <c r="W18" s="235">
        <v>45335</v>
      </c>
      <c r="X18" s="138">
        <v>45335</v>
      </c>
      <c r="Y18" s="138">
        <v>45335</v>
      </c>
      <c r="Z18" s="138">
        <v>45670</v>
      </c>
      <c r="AA18" s="93">
        <f t="shared" si="0"/>
        <v>335</v>
      </c>
      <c r="AB18" s="87">
        <v>0</v>
      </c>
      <c r="AC18" s="87">
        <v>0</v>
      </c>
      <c r="AD18" s="87">
        <v>0</v>
      </c>
      <c r="AE18" s="95" t="s">
        <v>74</v>
      </c>
      <c r="AF18" s="93">
        <f t="shared" si="1"/>
        <v>0</v>
      </c>
      <c r="AG18" s="87">
        <v>0</v>
      </c>
      <c r="AH18" s="87">
        <v>0</v>
      </c>
      <c r="AI18" s="95" t="s">
        <v>74</v>
      </c>
      <c r="AJ18" s="88">
        <v>0</v>
      </c>
      <c r="AK18" s="95" t="s">
        <v>74</v>
      </c>
      <c r="AL18" s="95" t="s">
        <v>74</v>
      </c>
      <c r="AM18" s="93">
        <f t="shared" si="2"/>
        <v>0</v>
      </c>
      <c r="AN18" s="93">
        <f>+K18+AC18-AH18</f>
        <v>141610000</v>
      </c>
      <c r="AO18" s="88" t="s">
        <v>66</v>
      </c>
      <c r="AP18" s="87">
        <v>141610000</v>
      </c>
      <c r="AQ18" s="85" t="s">
        <v>85</v>
      </c>
      <c r="AR18" s="87">
        <v>0</v>
      </c>
      <c r="AS18" s="95" t="s">
        <v>74</v>
      </c>
      <c r="AT18" s="97">
        <v>45220000</v>
      </c>
      <c r="AU18" s="126">
        <f t="shared" si="3"/>
        <v>96390000</v>
      </c>
      <c r="AV18" s="99">
        <f t="shared" si="4"/>
        <v>0.31932773109243695</v>
      </c>
      <c r="AW18" s="95" t="s">
        <v>74</v>
      </c>
      <c r="AX18" s="88" t="s">
        <v>86</v>
      </c>
      <c r="AY18" s="89" t="s">
        <v>2334</v>
      </c>
      <c r="AZ18" s="85" t="s">
        <v>66</v>
      </c>
      <c r="BA18" s="85" t="s">
        <v>141</v>
      </c>
      <c r="BB18" s="12"/>
    </row>
    <row r="19" spans="2:54" x14ac:dyDescent="0.25">
      <c r="B19" s="85">
        <v>2024</v>
      </c>
      <c r="C19" s="85">
        <v>891780111</v>
      </c>
      <c r="D19" s="86" t="s">
        <v>64</v>
      </c>
      <c r="E19" s="87" t="s">
        <v>2333</v>
      </c>
      <c r="F19" s="87" t="s">
        <v>2332</v>
      </c>
      <c r="G19" s="88">
        <v>0</v>
      </c>
      <c r="H19" s="88" t="s">
        <v>72</v>
      </c>
      <c r="I19" s="86" t="s">
        <v>154</v>
      </c>
      <c r="J19" s="89" t="s">
        <v>2331</v>
      </c>
      <c r="K19" s="87">
        <v>105439497</v>
      </c>
      <c r="L19" s="85" t="s">
        <v>67</v>
      </c>
      <c r="M19" s="89" t="s">
        <v>2330</v>
      </c>
      <c r="N19" s="90" t="s">
        <v>2329</v>
      </c>
      <c r="O19" s="91">
        <v>315</v>
      </c>
      <c r="P19" s="138">
        <v>45330</v>
      </c>
      <c r="Q19" s="87">
        <v>105439497</v>
      </c>
      <c r="R19" s="138">
        <v>45336</v>
      </c>
      <c r="S19" s="87">
        <v>105439497</v>
      </c>
      <c r="T19" s="88" t="s">
        <v>203</v>
      </c>
      <c r="U19" s="91">
        <v>72175282</v>
      </c>
      <c r="V19" s="89" t="s">
        <v>1822</v>
      </c>
      <c r="W19" s="235">
        <v>45336</v>
      </c>
      <c r="X19" s="138">
        <v>45336</v>
      </c>
      <c r="Y19" s="138">
        <v>45336</v>
      </c>
      <c r="Z19" s="138">
        <v>45457</v>
      </c>
      <c r="AA19" s="93">
        <f t="shared" si="0"/>
        <v>121</v>
      </c>
      <c r="AB19" s="87">
        <v>0</v>
      </c>
      <c r="AC19" s="87">
        <v>0</v>
      </c>
      <c r="AD19" s="87">
        <v>0</v>
      </c>
      <c r="AE19" s="95" t="s">
        <v>74</v>
      </c>
      <c r="AF19" s="93">
        <f t="shared" si="1"/>
        <v>0</v>
      </c>
      <c r="AG19" s="87">
        <v>0</v>
      </c>
      <c r="AH19" s="87">
        <v>0</v>
      </c>
      <c r="AI19" s="95" t="s">
        <v>74</v>
      </c>
      <c r="AJ19" s="88">
        <v>0</v>
      </c>
      <c r="AK19" s="95" t="s">
        <v>74</v>
      </c>
      <c r="AL19" s="95" t="s">
        <v>74</v>
      </c>
      <c r="AM19" s="93">
        <f t="shared" si="2"/>
        <v>0</v>
      </c>
      <c r="AN19" s="93">
        <f>+K19+AC19-AH19</f>
        <v>105439497</v>
      </c>
      <c r="AO19" s="88" t="s">
        <v>66</v>
      </c>
      <c r="AP19" s="87">
        <v>105439497</v>
      </c>
      <c r="AQ19" s="85" t="s">
        <v>85</v>
      </c>
      <c r="AR19" s="87">
        <v>0</v>
      </c>
      <c r="AS19" s="95" t="s">
        <v>74</v>
      </c>
      <c r="AT19" s="97">
        <v>26359874</v>
      </c>
      <c r="AU19" s="126">
        <f t="shared" si="3"/>
        <v>79079623</v>
      </c>
      <c r="AV19" s="99">
        <f t="shared" si="4"/>
        <v>0.24999999762897199</v>
      </c>
      <c r="AW19" s="95" t="s">
        <v>74</v>
      </c>
      <c r="AX19" s="88" t="s">
        <v>86</v>
      </c>
      <c r="AY19" s="89" t="s">
        <v>2328</v>
      </c>
      <c r="AZ19" s="85" t="s">
        <v>66</v>
      </c>
      <c r="BA19" s="85" t="s">
        <v>141</v>
      </c>
      <c r="BB19" s="12"/>
    </row>
    <row r="20" spans="2:54" x14ac:dyDescent="0.25">
      <c r="B20" s="85">
        <v>2024</v>
      </c>
      <c r="C20" s="85">
        <v>891780111</v>
      </c>
      <c r="D20" s="86" t="s">
        <v>64</v>
      </c>
      <c r="E20" s="87" t="s">
        <v>2327</v>
      </c>
      <c r="F20" s="87" t="s">
        <v>2326</v>
      </c>
      <c r="G20" s="88">
        <v>0</v>
      </c>
      <c r="H20" s="88" t="s">
        <v>72</v>
      </c>
      <c r="I20" s="86" t="s">
        <v>65</v>
      </c>
      <c r="J20" s="89" t="s">
        <v>2325</v>
      </c>
      <c r="K20" s="87">
        <v>140000000</v>
      </c>
      <c r="L20" s="85" t="s">
        <v>67</v>
      </c>
      <c r="M20" s="89" t="s">
        <v>2324</v>
      </c>
      <c r="N20" s="90" t="s">
        <v>2323</v>
      </c>
      <c r="O20" s="91">
        <v>321</v>
      </c>
      <c r="P20" s="138">
        <v>45331</v>
      </c>
      <c r="Q20" s="87">
        <v>140000000</v>
      </c>
      <c r="R20" s="138">
        <v>45336</v>
      </c>
      <c r="S20" s="87">
        <v>140000000</v>
      </c>
      <c r="T20" s="88" t="s">
        <v>203</v>
      </c>
      <c r="U20" s="91">
        <v>85459497</v>
      </c>
      <c r="V20" s="89" t="s">
        <v>1747</v>
      </c>
      <c r="W20" s="235">
        <v>45336</v>
      </c>
      <c r="X20" s="138">
        <v>45337</v>
      </c>
      <c r="Y20" s="138">
        <v>45337</v>
      </c>
      <c r="Z20" s="138">
        <v>45458</v>
      </c>
      <c r="AA20" s="93">
        <f t="shared" si="0"/>
        <v>121</v>
      </c>
      <c r="AB20" s="87">
        <v>0</v>
      </c>
      <c r="AC20" s="87">
        <v>0</v>
      </c>
      <c r="AD20" s="87">
        <v>0</v>
      </c>
      <c r="AE20" s="95" t="s">
        <v>74</v>
      </c>
      <c r="AF20" s="93">
        <f t="shared" si="1"/>
        <v>0</v>
      </c>
      <c r="AG20" s="87">
        <v>0</v>
      </c>
      <c r="AH20" s="87">
        <v>0</v>
      </c>
      <c r="AI20" s="95" t="s">
        <v>74</v>
      </c>
      <c r="AJ20" s="88">
        <v>0</v>
      </c>
      <c r="AK20" s="95" t="s">
        <v>74</v>
      </c>
      <c r="AL20" s="95" t="s">
        <v>74</v>
      </c>
      <c r="AM20" s="93">
        <f t="shared" si="2"/>
        <v>0</v>
      </c>
      <c r="AN20" s="93">
        <f>+K20+AC20-AH20</f>
        <v>140000000</v>
      </c>
      <c r="AO20" s="88" t="s">
        <v>66</v>
      </c>
      <c r="AP20" s="87">
        <v>140000000</v>
      </c>
      <c r="AQ20" s="85" t="s">
        <v>85</v>
      </c>
      <c r="AR20" s="87">
        <v>0</v>
      </c>
      <c r="AS20" s="95" t="s">
        <v>74</v>
      </c>
      <c r="AT20" s="97">
        <v>61345418</v>
      </c>
      <c r="AU20" s="126">
        <f t="shared" si="3"/>
        <v>78654582</v>
      </c>
      <c r="AV20" s="99">
        <f t="shared" si="4"/>
        <v>0.43818155714285717</v>
      </c>
      <c r="AW20" s="95" t="s">
        <v>74</v>
      </c>
      <c r="AX20" s="88" t="s">
        <v>86</v>
      </c>
      <c r="AY20" s="89" t="s">
        <v>2322</v>
      </c>
      <c r="AZ20" s="85" t="s">
        <v>66</v>
      </c>
      <c r="BA20" s="85" t="s">
        <v>141</v>
      </c>
      <c r="BB20" s="12"/>
    </row>
    <row r="21" spans="2:54" x14ac:dyDescent="0.25">
      <c r="B21" s="85">
        <v>2024</v>
      </c>
      <c r="C21" s="85">
        <v>891780111</v>
      </c>
      <c r="D21" s="86" t="s">
        <v>64</v>
      </c>
      <c r="E21" s="87" t="s">
        <v>2321</v>
      </c>
      <c r="F21" s="87" t="s">
        <v>2320</v>
      </c>
      <c r="G21" s="88">
        <v>0</v>
      </c>
      <c r="H21" s="88" t="s">
        <v>72</v>
      </c>
      <c r="I21" s="86" t="s">
        <v>65</v>
      </c>
      <c r="J21" s="89" t="s">
        <v>2319</v>
      </c>
      <c r="K21" s="87">
        <v>7818000</v>
      </c>
      <c r="L21" s="85" t="s">
        <v>67</v>
      </c>
      <c r="M21" s="89" t="s">
        <v>1793</v>
      </c>
      <c r="N21" s="90" t="s">
        <v>1703</v>
      </c>
      <c r="O21" s="91">
        <v>279</v>
      </c>
      <c r="P21" s="138">
        <v>45328</v>
      </c>
      <c r="Q21" s="87">
        <v>7818000</v>
      </c>
      <c r="R21" s="138">
        <v>45337</v>
      </c>
      <c r="S21" s="87">
        <v>7818000</v>
      </c>
      <c r="T21" s="88" t="s">
        <v>203</v>
      </c>
      <c r="U21" s="91">
        <v>85465146</v>
      </c>
      <c r="V21" s="89" t="s">
        <v>1647</v>
      </c>
      <c r="W21" s="235">
        <v>45337</v>
      </c>
      <c r="X21" s="138">
        <v>45337</v>
      </c>
      <c r="Y21" s="138" t="s">
        <v>74</v>
      </c>
      <c r="Z21" s="138">
        <v>45338</v>
      </c>
      <c r="AA21" s="93">
        <f t="shared" si="0"/>
        <v>1</v>
      </c>
      <c r="AB21" s="87">
        <v>0</v>
      </c>
      <c r="AC21" s="87">
        <v>0</v>
      </c>
      <c r="AD21" s="87">
        <v>0</v>
      </c>
      <c r="AE21" s="95" t="s">
        <v>74</v>
      </c>
      <c r="AF21" s="93">
        <f t="shared" si="1"/>
        <v>0</v>
      </c>
      <c r="AG21" s="87">
        <v>0</v>
      </c>
      <c r="AH21" s="87">
        <v>0</v>
      </c>
      <c r="AI21" s="95" t="s">
        <v>74</v>
      </c>
      <c r="AJ21" s="88">
        <v>0</v>
      </c>
      <c r="AK21" s="95" t="s">
        <v>74</v>
      </c>
      <c r="AL21" s="95" t="s">
        <v>74</v>
      </c>
      <c r="AM21" s="93">
        <f t="shared" si="2"/>
        <v>0</v>
      </c>
      <c r="AN21" s="93">
        <f>+K21+AC21-AH21</f>
        <v>7818000</v>
      </c>
      <c r="AO21" s="88" t="s">
        <v>66</v>
      </c>
      <c r="AP21" s="87">
        <v>7818000</v>
      </c>
      <c r="AQ21" s="85" t="s">
        <v>85</v>
      </c>
      <c r="AR21" s="87">
        <v>0</v>
      </c>
      <c r="AS21" s="95" t="s">
        <v>74</v>
      </c>
      <c r="AT21" s="97">
        <v>7817973</v>
      </c>
      <c r="AU21" s="126">
        <f t="shared" si="3"/>
        <v>27</v>
      </c>
      <c r="AV21" s="99">
        <f t="shared" si="4"/>
        <v>0.99999654643131231</v>
      </c>
      <c r="AW21" s="95" t="s">
        <v>74</v>
      </c>
      <c r="AX21" s="88" t="s">
        <v>156</v>
      </c>
      <c r="AY21" s="89" t="s">
        <v>2318</v>
      </c>
      <c r="AZ21" s="85" t="s">
        <v>66</v>
      </c>
      <c r="BA21" s="85" t="s">
        <v>141</v>
      </c>
      <c r="BB21" s="12"/>
    </row>
    <row r="22" spans="2:54" x14ac:dyDescent="0.25">
      <c r="B22" s="85">
        <v>2024</v>
      </c>
      <c r="C22" s="85">
        <v>891780111</v>
      </c>
      <c r="D22" s="86" t="s">
        <v>64</v>
      </c>
      <c r="E22" s="87" t="s">
        <v>2317</v>
      </c>
      <c r="F22" s="87" t="s">
        <v>2316</v>
      </c>
      <c r="G22" s="88">
        <v>0</v>
      </c>
      <c r="H22" s="88" t="s">
        <v>72</v>
      </c>
      <c r="I22" s="86" t="s">
        <v>65</v>
      </c>
      <c r="J22" s="89" t="s">
        <v>2315</v>
      </c>
      <c r="K22" s="87">
        <v>96413800</v>
      </c>
      <c r="L22" s="85" t="s">
        <v>67</v>
      </c>
      <c r="M22" s="89" t="s">
        <v>1649</v>
      </c>
      <c r="N22" s="90" t="s">
        <v>1648</v>
      </c>
      <c r="O22" s="91">
        <v>333</v>
      </c>
      <c r="P22" s="138">
        <v>45331</v>
      </c>
      <c r="Q22" s="87">
        <v>96413800</v>
      </c>
      <c r="R22" s="138">
        <v>45338</v>
      </c>
      <c r="S22" s="87">
        <v>96413800</v>
      </c>
      <c r="T22" s="88" t="s">
        <v>203</v>
      </c>
      <c r="U22" s="91">
        <v>85465146</v>
      </c>
      <c r="V22" s="89" t="s">
        <v>1647</v>
      </c>
      <c r="W22" s="235">
        <v>45338</v>
      </c>
      <c r="X22" s="138">
        <v>45345</v>
      </c>
      <c r="Y22" s="138">
        <v>45341</v>
      </c>
      <c r="Z22" s="138">
        <v>45369</v>
      </c>
      <c r="AA22" s="93">
        <f t="shared" si="0"/>
        <v>28</v>
      </c>
      <c r="AB22" s="87">
        <v>1</v>
      </c>
      <c r="AC22" s="87">
        <v>25656400</v>
      </c>
      <c r="AD22" s="87">
        <v>0</v>
      </c>
      <c r="AE22" s="95" t="s">
        <v>74</v>
      </c>
      <c r="AF22" s="93">
        <f t="shared" si="1"/>
        <v>0</v>
      </c>
      <c r="AG22" s="87">
        <v>0</v>
      </c>
      <c r="AH22" s="87">
        <v>0</v>
      </c>
      <c r="AI22" s="95" t="s">
        <v>74</v>
      </c>
      <c r="AJ22" s="88">
        <v>0</v>
      </c>
      <c r="AK22" s="95" t="s">
        <v>74</v>
      </c>
      <c r="AL22" s="95" t="s">
        <v>74</v>
      </c>
      <c r="AM22" s="93">
        <f t="shared" si="2"/>
        <v>0</v>
      </c>
      <c r="AN22" s="93">
        <f>+K22+AC22-AH22</f>
        <v>122070200</v>
      </c>
      <c r="AO22" s="88" t="s">
        <v>66</v>
      </c>
      <c r="AP22" s="87">
        <v>96413800</v>
      </c>
      <c r="AQ22" s="88" t="s">
        <v>66</v>
      </c>
      <c r="AR22" s="87">
        <v>48206900</v>
      </c>
      <c r="AS22" s="138">
        <v>45345</v>
      </c>
      <c r="AT22" s="87">
        <v>48206900</v>
      </c>
      <c r="AU22" s="126">
        <f t="shared" si="3"/>
        <v>73863300</v>
      </c>
      <c r="AV22" s="99">
        <f t="shared" si="4"/>
        <v>0.39491128875024373</v>
      </c>
      <c r="AW22" s="95" t="s">
        <v>74</v>
      </c>
      <c r="AX22" s="88" t="s">
        <v>86</v>
      </c>
      <c r="AY22" s="89" t="s">
        <v>2314</v>
      </c>
      <c r="AZ22" s="85" t="s">
        <v>66</v>
      </c>
      <c r="BA22" s="85" t="s">
        <v>141</v>
      </c>
      <c r="BB22" s="12"/>
    </row>
    <row r="23" spans="2:54" x14ac:dyDescent="0.25">
      <c r="B23" s="85">
        <v>2024</v>
      </c>
      <c r="C23" s="85">
        <v>891780111</v>
      </c>
      <c r="D23" s="86" t="s">
        <v>64</v>
      </c>
      <c r="E23" s="87" t="s">
        <v>2313</v>
      </c>
      <c r="F23" s="87" t="s">
        <v>2312</v>
      </c>
      <c r="G23" s="88">
        <v>0</v>
      </c>
      <c r="H23" s="88" t="s">
        <v>72</v>
      </c>
      <c r="I23" s="86" t="s">
        <v>65</v>
      </c>
      <c r="J23" s="89" t="s">
        <v>2311</v>
      </c>
      <c r="K23" s="87">
        <v>180000000</v>
      </c>
      <c r="L23" s="85" t="s">
        <v>67</v>
      </c>
      <c r="M23" s="89" t="s">
        <v>2310</v>
      </c>
      <c r="N23" s="90" t="s">
        <v>1709</v>
      </c>
      <c r="O23" s="91">
        <v>313</v>
      </c>
      <c r="P23" s="138">
        <v>45330</v>
      </c>
      <c r="Q23" s="87">
        <v>180000000</v>
      </c>
      <c r="R23" s="138">
        <v>45338</v>
      </c>
      <c r="S23" s="87">
        <v>180000000</v>
      </c>
      <c r="T23" s="88" t="s">
        <v>203</v>
      </c>
      <c r="U23" s="91">
        <v>85459497</v>
      </c>
      <c r="V23" s="89" t="s">
        <v>1747</v>
      </c>
      <c r="W23" s="235">
        <v>45338</v>
      </c>
      <c r="X23" s="138">
        <v>45338</v>
      </c>
      <c r="Y23" s="138">
        <v>45338</v>
      </c>
      <c r="Z23" s="138">
        <v>45397</v>
      </c>
      <c r="AA23" s="93">
        <f t="shared" si="0"/>
        <v>59</v>
      </c>
      <c r="AB23" s="87">
        <v>0</v>
      </c>
      <c r="AC23" s="87">
        <v>0</v>
      </c>
      <c r="AD23" s="87">
        <v>0</v>
      </c>
      <c r="AE23" s="95" t="s">
        <v>74</v>
      </c>
      <c r="AF23" s="93">
        <f t="shared" si="1"/>
        <v>0</v>
      </c>
      <c r="AG23" s="87">
        <v>0</v>
      </c>
      <c r="AH23" s="87">
        <v>0</v>
      </c>
      <c r="AI23" s="95" t="s">
        <v>74</v>
      </c>
      <c r="AJ23" s="88">
        <v>0</v>
      </c>
      <c r="AK23" s="95" t="s">
        <v>74</v>
      </c>
      <c r="AL23" s="95" t="s">
        <v>74</v>
      </c>
      <c r="AM23" s="93">
        <f t="shared" si="2"/>
        <v>0</v>
      </c>
      <c r="AN23" s="93">
        <f>+K23+AC23-AH23</f>
        <v>180000000</v>
      </c>
      <c r="AO23" s="88" t="s">
        <v>66</v>
      </c>
      <c r="AP23" s="87">
        <v>180000000</v>
      </c>
      <c r="AQ23" s="85" t="s">
        <v>85</v>
      </c>
      <c r="AR23" s="87">
        <v>0</v>
      </c>
      <c r="AS23" s="95" t="s">
        <v>74</v>
      </c>
      <c r="AT23" s="97">
        <v>63538376</v>
      </c>
      <c r="AU23" s="126">
        <f t="shared" si="3"/>
        <v>116461624</v>
      </c>
      <c r="AV23" s="99">
        <f t="shared" si="4"/>
        <v>0.35299097777777777</v>
      </c>
      <c r="AW23" s="95" t="s">
        <v>74</v>
      </c>
      <c r="AX23" s="88" t="s">
        <v>86</v>
      </c>
      <c r="AY23" s="89" t="s">
        <v>2309</v>
      </c>
      <c r="AZ23" s="85" t="s">
        <v>66</v>
      </c>
      <c r="BA23" s="85" t="s">
        <v>141</v>
      </c>
      <c r="BB23" s="12"/>
    </row>
    <row r="24" spans="2:54" x14ac:dyDescent="0.25">
      <c r="B24" s="85">
        <v>2024</v>
      </c>
      <c r="C24" s="85">
        <v>891780111</v>
      </c>
      <c r="D24" s="86" t="s">
        <v>64</v>
      </c>
      <c r="E24" s="87" t="s">
        <v>2308</v>
      </c>
      <c r="F24" s="87" t="s">
        <v>2307</v>
      </c>
      <c r="G24" s="88">
        <v>0</v>
      </c>
      <c r="H24" s="88" t="s">
        <v>72</v>
      </c>
      <c r="I24" s="86" t="s">
        <v>65</v>
      </c>
      <c r="J24" s="89" t="s">
        <v>2306</v>
      </c>
      <c r="K24" s="87">
        <v>915000</v>
      </c>
      <c r="L24" s="85" t="s">
        <v>67</v>
      </c>
      <c r="M24" s="89" t="s">
        <v>2305</v>
      </c>
      <c r="N24" s="90" t="s">
        <v>2304</v>
      </c>
      <c r="O24" s="91">
        <v>309</v>
      </c>
      <c r="P24" s="138">
        <v>45330</v>
      </c>
      <c r="Q24" s="87">
        <v>25684800</v>
      </c>
      <c r="R24" s="138">
        <v>45342</v>
      </c>
      <c r="S24" s="87">
        <v>915000</v>
      </c>
      <c r="T24" s="88" t="s">
        <v>203</v>
      </c>
      <c r="U24" s="91">
        <v>72175282</v>
      </c>
      <c r="V24" s="89" t="s">
        <v>1822</v>
      </c>
      <c r="W24" s="235">
        <v>45342</v>
      </c>
      <c r="X24" s="138">
        <v>45342</v>
      </c>
      <c r="Y24" s="138" t="s">
        <v>74</v>
      </c>
      <c r="Z24" s="138">
        <v>45344</v>
      </c>
      <c r="AA24" s="93">
        <f t="shared" si="0"/>
        <v>2</v>
      </c>
      <c r="AB24" s="87">
        <v>0</v>
      </c>
      <c r="AC24" s="87">
        <v>0</v>
      </c>
      <c r="AD24" s="87">
        <v>0</v>
      </c>
      <c r="AE24" s="95" t="s">
        <v>74</v>
      </c>
      <c r="AF24" s="93">
        <f t="shared" si="1"/>
        <v>0</v>
      </c>
      <c r="AG24" s="87">
        <v>0</v>
      </c>
      <c r="AH24" s="87">
        <v>0</v>
      </c>
      <c r="AI24" s="95" t="s">
        <v>74</v>
      </c>
      <c r="AJ24" s="88">
        <v>0</v>
      </c>
      <c r="AK24" s="95" t="s">
        <v>74</v>
      </c>
      <c r="AL24" s="95" t="s">
        <v>74</v>
      </c>
      <c r="AM24" s="93">
        <f t="shared" si="2"/>
        <v>0</v>
      </c>
      <c r="AN24" s="93">
        <f>+K24+AC24-AH24</f>
        <v>915000</v>
      </c>
      <c r="AO24" s="88" t="s">
        <v>66</v>
      </c>
      <c r="AP24" s="87">
        <v>915000</v>
      </c>
      <c r="AQ24" s="85" t="s">
        <v>85</v>
      </c>
      <c r="AR24" s="87">
        <v>0</v>
      </c>
      <c r="AS24" s="95" t="s">
        <v>74</v>
      </c>
      <c r="AT24" s="97">
        <v>0</v>
      </c>
      <c r="AU24" s="126">
        <f t="shared" si="3"/>
        <v>915000</v>
      </c>
      <c r="AV24" s="99">
        <f t="shared" si="4"/>
        <v>0</v>
      </c>
      <c r="AW24" s="95" t="s">
        <v>74</v>
      </c>
      <c r="AX24" s="88" t="s">
        <v>156</v>
      </c>
      <c r="AY24" s="89" t="s">
        <v>2303</v>
      </c>
      <c r="AZ24" s="85" t="s">
        <v>66</v>
      </c>
      <c r="BA24" s="85" t="s">
        <v>141</v>
      </c>
      <c r="BB24" s="12"/>
    </row>
    <row r="25" spans="2:54" x14ac:dyDescent="0.25">
      <c r="B25" s="85">
        <v>2024</v>
      </c>
      <c r="C25" s="85">
        <v>891780111</v>
      </c>
      <c r="D25" s="86" t="s">
        <v>64</v>
      </c>
      <c r="E25" s="87" t="s">
        <v>2302</v>
      </c>
      <c r="F25" s="87" t="s">
        <v>2301</v>
      </c>
      <c r="G25" s="88">
        <v>0</v>
      </c>
      <c r="H25" s="88" t="s">
        <v>72</v>
      </c>
      <c r="I25" s="86" t="s">
        <v>65</v>
      </c>
      <c r="J25" s="89" t="s">
        <v>2300</v>
      </c>
      <c r="K25" s="87">
        <v>59000000</v>
      </c>
      <c r="L25" s="85" t="s">
        <v>67</v>
      </c>
      <c r="M25" s="89" t="s">
        <v>2299</v>
      </c>
      <c r="N25" s="90" t="s">
        <v>2298</v>
      </c>
      <c r="O25" s="91">
        <v>343</v>
      </c>
      <c r="P25" s="138">
        <v>45335</v>
      </c>
      <c r="Q25" s="87">
        <v>59000000</v>
      </c>
      <c r="R25" s="138">
        <v>45343</v>
      </c>
      <c r="S25" s="87">
        <v>59000000</v>
      </c>
      <c r="T25" s="88" t="s">
        <v>203</v>
      </c>
      <c r="U25" s="91">
        <v>85459497</v>
      </c>
      <c r="V25" s="89" t="s">
        <v>1747</v>
      </c>
      <c r="W25" s="235">
        <v>45343</v>
      </c>
      <c r="X25" s="138">
        <v>45345</v>
      </c>
      <c r="Y25" s="138">
        <v>45343</v>
      </c>
      <c r="Z25" s="138">
        <v>45657</v>
      </c>
      <c r="AA25" s="93">
        <f t="shared" si="0"/>
        <v>314</v>
      </c>
      <c r="AB25" s="87">
        <v>0</v>
      </c>
      <c r="AC25" s="87">
        <v>0</v>
      </c>
      <c r="AD25" s="87">
        <v>0</v>
      </c>
      <c r="AE25" s="95" t="s">
        <v>74</v>
      </c>
      <c r="AF25" s="93">
        <f t="shared" si="1"/>
        <v>0</v>
      </c>
      <c r="AG25" s="87">
        <v>0</v>
      </c>
      <c r="AH25" s="87">
        <v>0</v>
      </c>
      <c r="AI25" s="95" t="s">
        <v>74</v>
      </c>
      <c r="AJ25" s="88">
        <v>0</v>
      </c>
      <c r="AK25" s="95" t="s">
        <v>74</v>
      </c>
      <c r="AL25" s="95" t="s">
        <v>74</v>
      </c>
      <c r="AM25" s="93">
        <f t="shared" si="2"/>
        <v>0</v>
      </c>
      <c r="AN25" s="93">
        <f>+K25+AC25-AH25</f>
        <v>59000000</v>
      </c>
      <c r="AO25" s="88" t="s">
        <v>66</v>
      </c>
      <c r="AP25" s="87">
        <v>59000000</v>
      </c>
      <c r="AQ25" s="88" t="s">
        <v>66</v>
      </c>
      <c r="AR25" s="87">
        <v>17700000</v>
      </c>
      <c r="AS25" s="138">
        <v>45345</v>
      </c>
      <c r="AT25" s="87">
        <v>17700000</v>
      </c>
      <c r="AU25" s="126">
        <f t="shared" si="3"/>
        <v>41300000</v>
      </c>
      <c r="AV25" s="99">
        <f t="shared" si="4"/>
        <v>0.3</v>
      </c>
      <c r="AW25" s="95" t="s">
        <v>74</v>
      </c>
      <c r="AX25" s="88" t="s">
        <v>86</v>
      </c>
      <c r="AY25" s="89" t="s">
        <v>2297</v>
      </c>
      <c r="AZ25" s="85" t="s">
        <v>66</v>
      </c>
      <c r="BA25" s="85" t="s">
        <v>141</v>
      </c>
    </row>
    <row r="26" spans="2:54" x14ac:dyDescent="0.25">
      <c r="B26" s="85">
        <v>2024</v>
      </c>
      <c r="C26" s="85">
        <v>891780111</v>
      </c>
      <c r="D26" s="86" t="s">
        <v>64</v>
      </c>
      <c r="E26" s="87" t="s">
        <v>2296</v>
      </c>
      <c r="F26" s="87" t="s">
        <v>2295</v>
      </c>
      <c r="G26" s="88">
        <v>0</v>
      </c>
      <c r="H26" s="88" t="s">
        <v>72</v>
      </c>
      <c r="I26" s="86" t="s">
        <v>65</v>
      </c>
      <c r="J26" s="89" t="s">
        <v>2294</v>
      </c>
      <c r="K26" s="87">
        <v>120000000</v>
      </c>
      <c r="L26" s="85" t="s">
        <v>67</v>
      </c>
      <c r="M26" s="89" t="s">
        <v>2293</v>
      </c>
      <c r="N26" s="90" t="s">
        <v>2292</v>
      </c>
      <c r="O26" s="91">
        <v>365</v>
      </c>
      <c r="P26" s="138">
        <v>45337</v>
      </c>
      <c r="Q26" s="87">
        <v>120000000</v>
      </c>
      <c r="R26" s="138">
        <v>45343</v>
      </c>
      <c r="S26" s="87">
        <v>120000000</v>
      </c>
      <c r="T26" s="88" t="s">
        <v>203</v>
      </c>
      <c r="U26" s="91">
        <v>85459497</v>
      </c>
      <c r="V26" s="89" t="s">
        <v>1747</v>
      </c>
      <c r="W26" s="235">
        <v>45343</v>
      </c>
      <c r="X26" s="138">
        <v>45345</v>
      </c>
      <c r="Y26" s="138">
        <v>45345</v>
      </c>
      <c r="Z26" s="138">
        <v>45473</v>
      </c>
      <c r="AA26" s="93">
        <f t="shared" si="0"/>
        <v>128</v>
      </c>
      <c r="AB26" s="87">
        <v>0</v>
      </c>
      <c r="AC26" s="87">
        <v>0</v>
      </c>
      <c r="AD26" s="87">
        <v>0</v>
      </c>
      <c r="AE26" s="95" t="s">
        <v>74</v>
      </c>
      <c r="AF26" s="93">
        <f t="shared" si="1"/>
        <v>0</v>
      </c>
      <c r="AG26" s="87">
        <v>0</v>
      </c>
      <c r="AH26" s="87">
        <v>0</v>
      </c>
      <c r="AI26" s="95" t="s">
        <v>74</v>
      </c>
      <c r="AJ26" s="88">
        <v>0</v>
      </c>
      <c r="AK26" s="95" t="s">
        <v>74</v>
      </c>
      <c r="AL26" s="95" t="s">
        <v>74</v>
      </c>
      <c r="AM26" s="93">
        <f t="shared" si="2"/>
        <v>0</v>
      </c>
      <c r="AN26" s="93">
        <f>+K26+AC26-AH26</f>
        <v>120000000</v>
      </c>
      <c r="AO26" s="88" t="s">
        <v>66</v>
      </c>
      <c r="AP26" s="87">
        <v>120000000</v>
      </c>
      <c r="AQ26" s="88" t="s">
        <v>66</v>
      </c>
      <c r="AR26" s="87">
        <v>48000000</v>
      </c>
      <c r="AS26" s="138">
        <v>45345</v>
      </c>
      <c r="AT26" s="87">
        <v>48000000</v>
      </c>
      <c r="AU26" s="126">
        <f t="shared" si="3"/>
        <v>72000000</v>
      </c>
      <c r="AV26" s="99">
        <f t="shared" si="4"/>
        <v>0.4</v>
      </c>
      <c r="AW26" s="95" t="s">
        <v>74</v>
      </c>
      <c r="AX26" s="88" t="s">
        <v>86</v>
      </c>
      <c r="AY26" s="89" t="s">
        <v>2291</v>
      </c>
      <c r="AZ26" s="85" t="s">
        <v>66</v>
      </c>
      <c r="BA26" s="85" t="s">
        <v>141</v>
      </c>
    </row>
    <row r="27" spans="2:54" x14ac:dyDescent="0.25">
      <c r="B27" s="85">
        <v>2024</v>
      </c>
      <c r="C27" s="85">
        <v>891780111</v>
      </c>
      <c r="D27" s="86" t="s">
        <v>64</v>
      </c>
      <c r="E27" s="87" t="s">
        <v>2290</v>
      </c>
      <c r="F27" s="87" t="s">
        <v>2289</v>
      </c>
      <c r="G27" s="88">
        <v>0</v>
      </c>
      <c r="H27" s="88" t="s">
        <v>72</v>
      </c>
      <c r="I27" s="86" t="s">
        <v>65</v>
      </c>
      <c r="J27" s="89" t="s">
        <v>2288</v>
      </c>
      <c r="K27" s="87">
        <v>1161800</v>
      </c>
      <c r="L27" s="85" t="s">
        <v>67</v>
      </c>
      <c r="M27" s="89" t="s">
        <v>2287</v>
      </c>
      <c r="N27" s="90" t="s">
        <v>2286</v>
      </c>
      <c r="O27" s="91">
        <v>309</v>
      </c>
      <c r="P27" s="138">
        <v>45330</v>
      </c>
      <c r="Q27" s="87">
        <v>25684800</v>
      </c>
      <c r="R27" s="138">
        <v>45343</v>
      </c>
      <c r="S27" s="87">
        <v>1161000</v>
      </c>
      <c r="T27" s="88" t="s">
        <v>203</v>
      </c>
      <c r="U27" s="91">
        <v>72175282</v>
      </c>
      <c r="V27" s="89" t="s">
        <v>1822</v>
      </c>
      <c r="W27" s="235">
        <v>45343</v>
      </c>
      <c r="X27" s="138">
        <v>45343</v>
      </c>
      <c r="Y27" s="138" t="s">
        <v>74</v>
      </c>
      <c r="Z27" s="138">
        <v>45345</v>
      </c>
      <c r="AA27" s="93">
        <f t="shared" si="0"/>
        <v>2</v>
      </c>
      <c r="AB27" s="87">
        <v>0</v>
      </c>
      <c r="AC27" s="87">
        <v>0</v>
      </c>
      <c r="AD27" s="87">
        <v>0</v>
      </c>
      <c r="AE27" s="95" t="s">
        <v>74</v>
      </c>
      <c r="AF27" s="93">
        <f t="shared" si="1"/>
        <v>0</v>
      </c>
      <c r="AG27" s="87">
        <v>0</v>
      </c>
      <c r="AH27" s="87">
        <v>0</v>
      </c>
      <c r="AI27" s="95" t="s">
        <v>74</v>
      </c>
      <c r="AJ27" s="88">
        <v>0</v>
      </c>
      <c r="AK27" s="95" t="s">
        <v>74</v>
      </c>
      <c r="AL27" s="95" t="s">
        <v>74</v>
      </c>
      <c r="AM27" s="93">
        <f t="shared" si="2"/>
        <v>0</v>
      </c>
      <c r="AN27" s="93">
        <f>+K27+AC27-AH27</f>
        <v>1161800</v>
      </c>
      <c r="AO27" s="88" t="s">
        <v>66</v>
      </c>
      <c r="AP27" s="87">
        <v>1161000</v>
      </c>
      <c r="AQ27" s="85" t="s">
        <v>85</v>
      </c>
      <c r="AR27" s="87">
        <v>0</v>
      </c>
      <c r="AS27" s="95" t="s">
        <v>74</v>
      </c>
      <c r="AT27" s="97">
        <v>1161800</v>
      </c>
      <c r="AU27" s="126">
        <f t="shared" si="3"/>
        <v>0</v>
      </c>
      <c r="AV27" s="99">
        <f t="shared" si="4"/>
        <v>1</v>
      </c>
      <c r="AW27" s="95" t="s">
        <v>74</v>
      </c>
      <c r="AX27" s="88" t="s">
        <v>156</v>
      </c>
      <c r="AY27" s="89" t="s">
        <v>2285</v>
      </c>
      <c r="AZ27" s="85" t="s">
        <v>66</v>
      </c>
      <c r="BA27" s="85" t="s">
        <v>141</v>
      </c>
    </row>
    <row r="28" spans="2:54" x14ac:dyDescent="0.25">
      <c r="B28" s="85">
        <v>2024</v>
      </c>
      <c r="C28" s="85">
        <v>891780111</v>
      </c>
      <c r="D28" s="86" t="s">
        <v>64</v>
      </c>
      <c r="E28" s="87" t="s">
        <v>2284</v>
      </c>
      <c r="F28" s="87" t="s">
        <v>2283</v>
      </c>
      <c r="G28" s="88">
        <v>0</v>
      </c>
      <c r="H28" s="88" t="s">
        <v>72</v>
      </c>
      <c r="I28" s="86" t="s">
        <v>154</v>
      </c>
      <c r="J28" s="89" t="s">
        <v>2282</v>
      </c>
      <c r="K28" s="87">
        <v>19642612</v>
      </c>
      <c r="L28" s="85" t="s">
        <v>67</v>
      </c>
      <c r="M28" s="89" t="s">
        <v>2281</v>
      </c>
      <c r="N28" s="90" t="s">
        <v>2280</v>
      </c>
      <c r="O28" s="91">
        <v>381</v>
      </c>
      <c r="P28" s="138">
        <v>45338</v>
      </c>
      <c r="Q28" s="87">
        <v>269581278</v>
      </c>
      <c r="R28" s="138">
        <v>38038</v>
      </c>
      <c r="S28" s="87">
        <v>19642612</v>
      </c>
      <c r="T28" s="88" t="s">
        <v>203</v>
      </c>
      <c r="U28" s="91">
        <v>72175282</v>
      </c>
      <c r="V28" s="89" t="s">
        <v>1822</v>
      </c>
      <c r="W28" s="235">
        <v>45343</v>
      </c>
      <c r="X28" s="138">
        <v>45343</v>
      </c>
      <c r="Y28" s="138" t="s">
        <v>74</v>
      </c>
      <c r="Z28" s="138">
        <v>45464</v>
      </c>
      <c r="AA28" s="93">
        <f t="shared" si="0"/>
        <v>121</v>
      </c>
      <c r="AB28" s="87">
        <v>0</v>
      </c>
      <c r="AC28" s="87">
        <v>0</v>
      </c>
      <c r="AD28" s="87">
        <v>0</v>
      </c>
      <c r="AE28" s="95" t="s">
        <v>74</v>
      </c>
      <c r="AF28" s="93">
        <f t="shared" si="1"/>
        <v>0</v>
      </c>
      <c r="AG28" s="87">
        <v>0</v>
      </c>
      <c r="AH28" s="87">
        <v>0</v>
      </c>
      <c r="AI28" s="95" t="s">
        <v>74</v>
      </c>
      <c r="AJ28" s="88">
        <v>0</v>
      </c>
      <c r="AK28" s="95" t="s">
        <v>74</v>
      </c>
      <c r="AL28" s="95" t="s">
        <v>74</v>
      </c>
      <c r="AM28" s="93">
        <f t="shared" si="2"/>
        <v>0</v>
      </c>
      <c r="AN28" s="93">
        <f>+K28+AC28-AH28</f>
        <v>19642612</v>
      </c>
      <c r="AO28" s="88" t="s">
        <v>66</v>
      </c>
      <c r="AP28" s="87">
        <v>19642612</v>
      </c>
      <c r="AQ28" s="85" t="s">
        <v>85</v>
      </c>
      <c r="AR28" s="87">
        <v>0</v>
      </c>
      <c r="AS28" s="95" t="s">
        <v>74</v>
      </c>
      <c r="AT28" s="97">
        <v>0</v>
      </c>
      <c r="AU28" s="126">
        <f t="shared" si="3"/>
        <v>19642612</v>
      </c>
      <c r="AV28" s="99">
        <f t="shared" si="4"/>
        <v>0</v>
      </c>
      <c r="AW28" s="95" t="s">
        <v>74</v>
      </c>
      <c r="AX28" s="88" t="s">
        <v>86</v>
      </c>
      <c r="AY28" s="89" t="s">
        <v>2279</v>
      </c>
      <c r="AZ28" s="85" t="s">
        <v>66</v>
      </c>
      <c r="BA28" s="85" t="s">
        <v>141</v>
      </c>
    </row>
    <row r="29" spans="2:54" x14ac:dyDescent="0.25">
      <c r="B29" s="85">
        <v>2024</v>
      </c>
      <c r="C29" s="85">
        <v>891780111</v>
      </c>
      <c r="D29" s="86" t="s">
        <v>64</v>
      </c>
      <c r="E29" s="87" t="s">
        <v>2278</v>
      </c>
      <c r="F29" s="87" t="s">
        <v>2277</v>
      </c>
      <c r="G29" s="88">
        <v>0</v>
      </c>
      <c r="H29" s="88" t="s">
        <v>72</v>
      </c>
      <c r="I29" s="86" t="s">
        <v>65</v>
      </c>
      <c r="J29" s="89" t="s">
        <v>2276</v>
      </c>
      <c r="K29" s="87">
        <v>2000000</v>
      </c>
      <c r="L29" s="85" t="s">
        <v>67</v>
      </c>
      <c r="M29" s="89" t="s">
        <v>2085</v>
      </c>
      <c r="N29" s="90" t="s">
        <v>2084</v>
      </c>
      <c r="O29" s="91">
        <v>309</v>
      </c>
      <c r="P29" s="138">
        <v>45330</v>
      </c>
      <c r="Q29" s="87">
        <v>25684800</v>
      </c>
      <c r="R29" s="138">
        <v>45343</v>
      </c>
      <c r="S29" s="87">
        <v>2000000</v>
      </c>
      <c r="T29" s="88" t="s">
        <v>203</v>
      </c>
      <c r="U29" s="91">
        <v>72175282</v>
      </c>
      <c r="V29" s="89" t="s">
        <v>1822</v>
      </c>
      <c r="W29" s="235">
        <v>45343</v>
      </c>
      <c r="X29" s="138">
        <v>45343</v>
      </c>
      <c r="Y29" s="138" t="s">
        <v>74</v>
      </c>
      <c r="Z29" s="138">
        <v>45345</v>
      </c>
      <c r="AA29" s="93">
        <f t="shared" si="0"/>
        <v>2</v>
      </c>
      <c r="AB29" s="87">
        <v>0</v>
      </c>
      <c r="AC29" s="87">
        <v>0</v>
      </c>
      <c r="AD29" s="87">
        <v>0</v>
      </c>
      <c r="AE29" s="95" t="s">
        <v>74</v>
      </c>
      <c r="AF29" s="93">
        <f t="shared" si="1"/>
        <v>0</v>
      </c>
      <c r="AG29" s="87">
        <v>0</v>
      </c>
      <c r="AH29" s="87">
        <v>0</v>
      </c>
      <c r="AI29" s="95" t="s">
        <v>74</v>
      </c>
      <c r="AJ29" s="88">
        <v>0</v>
      </c>
      <c r="AK29" s="95" t="s">
        <v>74</v>
      </c>
      <c r="AL29" s="95" t="s">
        <v>74</v>
      </c>
      <c r="AM29" s="93">
        <f t="shared" si="2"/>
        <v>0</v>
      </c>
      <c r="AN29" s="93">
        <f>+K29+AC29-AH29</f>
        <v>2000000</v>
      </c>
      <c r="AO29" s="88" t="s">
        <v>66</v>
      </c>
      <c r="AP29" s="87">
        <v>2000000</v>
      </c>
      <c r="AQ29" s="85" t="s">
        <v>85</v>
      </c>
      <c r="AR29" s="87">
        <v>0</v>
      </c>
      <c r="AS29" s="95" t="s">
        <v>74</v>
      </c>
      <c r="AT29" s="97">
        <v>0</v>
      </c>
      <c r="AU29" s="126">
        <f t="shared" si="3"/>
        <v>2000000</v>
      </c>
      <c r="AV29" s="99">
        <f t="shared" si="4"/>
        <v>0</v>
      </c>
      <c r="AW29" s="95" t="s">
        <v>74</v>
      </c>
      <c r="AX29" s="88" t="s">
        <v>156</v>
      </c>
      <c r="AY29" s="89" t="s">
        <v>2275</v>
      </c>
      <c r="AZ29" s="85" t="s">
        <v>66</v>
      </c>
      <c r="BA29" s="85" t="s">
        <v>141</v>
      </c>
    </row>
    <row r="30" spans="2:54" x14ac:dyDescent="0.25">
      <c r="B30" s="85">
        <v>2024</v>
      </c>
      <c r="C30" s="85">
        <v>891780111</v>
      </c>
      <c r="D30" s="86" t="s">
        <v>64</v>
      </c>
      <c r="E30" s="87" t="s">
        <v>2274</v>
      </c>
      <c r="F30" s="87" t="s">
        <v>2273</v>
      </c>
      <c r="G30" s="88">
        <v>0</v>
      </c>
      <c r="H30" s="88" t="s">
        <v>72</v>
      </c>
      <c r="I30" s="86" t="s">
        <v>65</v>
      </c>
      <c r="J30" s="89" t="s">
        <v>2272</v>
      </c>
      <c r="K30" s="87">
        <v>120000000</v>
      </c>
      <c r="L30" s="85" t="s">
        <v>67</v>
      </c>
      <c r="M30" s="89" t="s">
        <v>2271</v>
      </c>
      <c r="N30" s="90" t="s">
        <v>2270</v>
      </c>
      <c r="O30" s="91">
        <v>274</v>
      </c>
      <c r="P30" s="138">
        <v>45328</v>
      </c>
      <c r="Q30" s="87">
        <v>120000000</v>
      </c>
      <c r="R30" s="138">
        <v>45345</v>
      </c>
      <c r="S30" s="87">
        <v>120000000</v>
      </c>
      <c r="T30" s="88" t="s">
        <v>203</v>
      </c>
      <c r="U30" s="91">
        <v>72175282</v>
      </c>
      <c r="V30" s="89" t="s">
        <v>1822</v>
      </c>
      <c r="W30" s="235">
        <v>45345</v>
      </c>
      <c r="X30" s="138">
        <v>45345</v>
      </c>
      <c r="Y30" s="138">
        <v>45345</v>
      </c>
      <c r="Z30" s="138">
        <v>45657</v>
      </c>
      <c r="AA30" s="93">
        <f t="shared" si="0"/>
        <v>312</v>
      </c>
      <c r="AB30" s="87">
        <v>0</v>
      </c>
      <c r="AC30" s="87">
        <v>0</v>
      </c>
      <c r="AD30" s="87">
        <v>0</v>
      </c>
      <c r="AE30" s="95" t="s">
        <v>74</v>
      </c>
      <c r="AF30" s="93">
        <f t="shared" si="1"/>
        <v>0</v>
      </c>
      <c r="AG30" s="87">
        <v>0</v>
      </c>
      <c r="AH30" s="87">
        <v>0</v>
      </c>
      <c r="AI30" s="95" t="s">
        <v>74</v>
      </c>
      <c r="AJ30" s="88">
        <v>0</v>
      </c>
      <c r="AK30" s="95" t="s">
        <v>74</v>
      </c>
      <c r="AL30" s="95" t="s">
        <v>74</v>
      </c>
      <c r="AM30" s="93">
        <f t="shared" si="2"/>
        <v>0</v>
      </c>
      <c r="AN30" s="93">
        <f>+K30+AC30-AH30</f>
        <v>120000000</v>
      </c>
      <c r="AO30" s="88" t="s">
        <v>66</v>
      </c>
      <c r="AP30" s="87">
        <v>120000000</v>
      </c>
      <c r="AQ30" s="85" t="s">
        <v>85</v>
      </c>
      <c r="AR30" s="87">
        <v>0</v>
      </c>
      <c r="AS30" s="95" t="s">
        <v>74</v>
      </c>
      <c r="AT30" s="97">
        <v>38600000</v>
      </c>
      <c r="AU30" s="126">
        <f t="shared" si="3"/>
        <v>81400000</v>
      </c>
      <c r="AV30" s="99">
        <f t="shared" si="4"/>
        <v>0.32166666666666666</v>
      </c>
      <c r="AW30" s="95" t="s">
        <v>74</v>
      </c>
      <c r="AX30" s="88" t="s">
        <v>86</v>
      </c>
      <c r="AY30" s="89" t="s">
        <v>2269</v>
      </c>
      <c r="AZ30" s="85" t="s">
        <v>66</v>
      </c>
      <c r="BA30" s="85" t="s">
        <v>141</v>
      </c>
    </row>
    <row r="31" spans="2:54" x14ac:dyDescent="0.25">
      <c r="B31" s="85">
        <v>2024</v>
      </c>
      <c r="C31" s="85">
        <v>891780111</v>
      </c>
      <c r="D31" s="86" t="s">
        <v>64</v>
      </c>
      <c r="E31" s="87" t="s">
        <v>2268</v>
      </c>
      <c r="F31" s="87" t="s">
        <v>2267</v>
      </c>
      <c r="G31" s="88">
        <v>0</v>
      </c>
      <c r="H31" s="88" t="s">
        <v>72</v>
      </c>
      <c r="I31" s="86" t="s">
        <v>65</v>
      </c>
      <c r="J31" s="89" t="s">
        <v>2266</v>
      </c>
      <c r="K31" s="87">
        <v>49700000</v>
      </c>
      <c r="L31" s="85" t="s">
        <v>67</v>
      </c>
      <c r="M31" s="89" t="s">
        <v>2265</v>
      </c>
      <c r="N31" s="90" t="s">
        <v>2264</v>
      </c>
      <c r="O31" s="91">
        <v>350</v>
      </c>
      <c r="P31" s="138">
        <v>45336</v>
      </c>
      <c r="Q31" s="87">
        <v>49700000</v>
      </c>
      <c r="R31" s="138">
        <v>45345</v>
      </c>
      <c r="S31" s="87">
        <v>49700000</v>
      </c>
      <c r="T31" s="88" t="s">
        <v>203</v>
      </c>
      <c r="U31" s="91">
        <v>85459497</v>
      </c>
      <c r="V31" s="89" t="s">
        <v>1747</v>
      </c>
      <c r="W31" s="235">
        <v>45345</v>
      </c>
      <c r="X31" s="138">
        <v>45345</v>
      </c>
      <c r="Y31" s="138" t="s">
        <v>74</v>
      </c>
      <c r="Z31" s="138">
        <v>45657</v>
      </c>
      <c r="AA31" s="93">
        <f t="shared" si="0"/>
        <v>312</v>
      </c>
      <c r="AB31" s="87">
        <v>0</v>
      </c>
      <c r="AC31" s="87">
        <v>0</v>
      </c>
      <c r="AD31" s="87">
        <v>0</v>
      </c>
      <c r="AE31" s="95" t="s">
        <v>74</v>
      </c>
      <c r="AF31" s="93">
        <f t="shared" si="1"/>
        <v>0</v>
      </c>
      <c r="AG31" s="87">
        <v>0</v>
      </c>
      <c r="AH31" s="87">
        <v>0</v>
      </c>
      <c r="AI31" s="95" t="s">
        <v>74</v>
      </c>
      <c r="AJ31" s="88">
        <v>0</v>
      </c>
      <c r="AK31" s="95" t="s">
        <v>74</v>
      </c>
      <c r="AL31" s="95" t="s">
        <v>74</v>
      </c>
      <c r="AM31" s="93">
        <f t="shared" si="2"/>
        <v>0</v>
      </c>
      <c r="AN31" s="93">
        <f>+K31+AC31-AH31</f>
        <v>49700000</v>
      </c>
      <c r="AO31" s="88" t="s">
        <v>66</v>
      </c>
      <c r="AP31" s="87">
        <v>49700000</v>
      </c>
      <c r="AQ31" s="85" t="s">
        <v>85</v>
      </c>
      <c r="AR31" s="87">
        <v>0</v>
      </c>
      <c r="AS31" s="95" t="s">
        <v>74</v>
      </c>
      <c r="AT31" s="97">
        <v>28180717</v>
      </c>
      <c r="AU31" s="126">
        <f t="shared" si="3"/>
        <v>21519283</v>
      </c>
      <c r="AV31" s="99">
        <f t="shared" si="4"/>
        <v>0.56701643863179074</v>
      </c>
      <c r="AW31" s="95" t="s">
        <v>74</v>
      </c>
      <c r="AX31" s="88" t="s">
        <v>86</v>
      </c>
      <c r="AY31" s="89" t="s">
        <v>2263</v>
      </c>
      <c r="AZ31" s="85" t="s">
        <v>66</v>
      </c>
      <c r="BA31" s="85" t="s">
        <v>141</v>
      </c>
    </row>
    <row r="32" spans="2:54" x14ac:dyDescent="0.25">
      <c r="B32" s="85">
        <v>2024</v>
      </c>
      <c r="C32" s="85">
        <v>891780111</v>
      </c>
      <c r="D32" s="86" t="s">
        <v>64</v>
      </c>
      <c r="E32" s="87" t="s">
        <v>2262</v>
      </c>
      <c r="F32" s="87" t="s">
        <v>2261</v>
      </c>
      <c r="G32" s="88">
        <v>0</v>
      </c>
      <c r="H32" s="88" t="s">
        <v>72</v>
      </c>
      <c r="I32" s="86" t="s">
        <v>154</v>
      </c>
      <c r="J32" s="89" t="s">
        <v>2260</v>
      </c>
      <c r="K32" s="87">
        <v>19642480</v>
      </c>
      <c r="L32" s="85" t="s">
        <v>67</v>
      </c>
      <c r="M32" s="89" t="s">
        <v>2121</v>
      </c>
      <c r="N32" s="90" t="s">
        <v>2120</v>
      </c>
      <c r="O32" s="91">
        <v>381</v>
      </c>
      <c r="P32" s="138">
        <v>45338</v>
      </c>
      <c r="Q32" s="87">
        <v>269581278</v>
      </c>
      <c r="R32" s="138">
        <v>45345</v>
      </c>
      <c r="S32" s="87">
        <v>19642480</v>
      </c>
      <c r="T32" s="88" t="s">
        <v>203</v>
      </c>
      <c r="U32" s="91">
        <v>72175282</v>
      </c>
      <c r="V32" s="89" t="s">
        <v>1822</v>
      </c>
      <c r="W32" s="235">
        <v>45345</v>
      </c>
      <c r="X32" s="138">
        <v>45345</v>
      </c>
      <c r="Y32" s="138" t="s">
        <v>74</v>
      </c>
      <c r="Z32" s="138">
        <v>45466</v>
      </c>
      <c r="AA32" s="93">
        <f t="shared" si="0"/>
        <v>121</v>
      </c>
      <c r="AB32" s="87">
        <v>0</v>
      </c>
      <c r="AC32" s="87">
        <v>0</v>
      </c>
      <c r="AD32" s="87">
        <v>0</v>
      </c>
      <c r="AE32" s="95" t="s">
        <v>74</v>
      </c>
      <c r="AF32" s="93">
        <f t="shared" si="1"/>
        <v>0</v>
      </c>
      <c r="AG32" s="87">
        <v>0</v>
      </c>
      <c r="AH32" s="87">
        <v>0</v>
      </c>
      <c r="AI32" s="95" t="s">
        <v>74</v>
      </c>
      <c r="AJ32" s="88">
        <v>0</v>
      </c>
      <c r="AK32" s="95" t="s">
        <v>74</v>
      </c>
      <c r="AL32" s="95" t="s">
        <v>74</v>
      </c>
      <c r="AM32" s="93">
        <f t="shared" si="2"/>
        <v>0</v>
      </c>
      <c r="AN32" s="93">
        <f>+K32+AC32-AH32</f>
        <v>19642480</v>
      </c>
      <c r="AO32" s="88" t="s">
        <v>66</v>
      </c>
      <c r="AP32" s="87">
        <v>19642480</v>
      </c>
      <c r="AQ32" s="85" t="s">
        <v>85</v>
      </c>
      <c r="AR32" s="87">
        <v>0</v>
      </c>
      <c r="AS32" s="95" t="s">
        <v>74</v>
      </c>
      <c r="AT32" s="97">
        <v>0</v>
      </c>
      <c r="AU32" s="126">
        <f t="shared" si="3"/>
        <v>19642480</v>
      </c>
      <c r="AV32" s="99">
        <f t="shared" si="4"/>
        <v>0</v>
      </c>
      <c r="AW32" s="95" t="s">
        <v>74</v>
      </c>
      <c r="AX32" s="88" t="s">
        <v>86</v>
      </c>
      <c r="AY32" s="89" t="s">
        <v>2259</v>
      </c>
      <c r="AZ32" s="85" t="s">
        <v>66</v>
      </c>
      <c r="BA32" s="85" t="s">
        <v>141</v>
      </c>
    </row>
    <row r="33" spans="2:53" x14ac:dyDescent="0.25">
      <c r="B33" s="85">
        <v>2024</v>
      </c>
      <c r="C33" s="85">
        <v>891780111</v>
      </c>
      <c r="D33" s="86" t="s">
        <v>64</v>
      </c>
      <c r="E33" s="87" t="s">
        <v>2258</v>
      </c>
      <c r="F33" s="87" t="s">
        <v>2257</v>
      </c>
      <c r="G33" s="88">
        <v>0</v>
      </c>
      <c r="H33" s="88" t="s">
        <v>72</v>
      </c>
      <c r="I33" s="86" t="s">
        <v>154</v>
      </c>
      <c r="J33" s="89" t="s">
        <v>2256</v>
      </c>
      <c r="K33" s="87">
        <v>27990723</v>
      </c>
      <c r="L33" s="85" t="s">
        <v>67</v>
      </c>
      <c r="M33" s="89" t="s">
        <v>2085</v>
      </c>
      <c r="N33" s="90" t="s">
        <v>2084</v>
      </c>
      <c r="O33" s="91">
        <v>381</v>
      </c>
      <c r="P33" s="138">
        <v>45338</v>
      </c>
      <c r="Q33" s="87">
        <v>269581278</v>
      </c>
      <c r="R33" s="138">
        <v>45345</v>
      </c>
      <c r="S33" s="87">
        <v>27990723</v>
      </c>
      <c r="T33" s="88" t="s">
        <v>203</v>
      </c>
      <c r="U33" s="91">
        <v>72175282</v>
      </c>
      <c r="V33" s="89" t="s">
        <v>1822</v>
      </c>
      <c r="W33" s="235">
        <v>45345</v>
      </c>
      <c r="X33" s="138">
        <v>45345</v>
      </c>
      <c r="Y33" s="138" t="s">
        <v>74</v>
      </c>
      <c r="Z33" s="138">
        <v>45466</v>
      </c>
      <c r="AA33" s="93">
        <f t="shared" si="0"/>
        <v>121</v>
      </c>
      <c r="AB33" s="87">
        <v>0</v>
      </c>
      <c r="AC33" s="87">
        <v>0</v>
      </c>
      <c r="AD33" s="87">
        <v>0</v>
      </c>
      <c r="AE33" s="95" t="s">
        <v>74</v>
      </c>
      <c r="AF33" s="93">
        <f t="shared" si="1"/>
        <v>0</v>
      </c>
      <c r="AG33" s="87">
        <v>0</v>
      </c>
      <c r="AH33" s="87">
        <v>0</v>
      </c>
      <c r="AI33" s="95" t="s">
        <v>74</v>
      </c>
      <c r="AJ33" s="88">
        <v>0</v>
      </c>
      <c r="AK33" s="95" t="s">
        <v>74</v>
      </c>
      <c r="AL33" s="95" t="s">
        <v>74</v>
      </c>
      <c r="AM33" s="93">
        <f t="shared" si="2"/>
        <v>0</v>
      </c>
      <c r="AN33" s="93">
        <f>+K33+AC33-AH33</f>
        <v>27990723</v>
      </c>
      <c r="AO33" s="88" t="s">
        <v>66</v>
      </c>
      <c r="AP33" s="87">
        <v>27990723</v>
      </c>
      <c r="AQ33" s="85" t="s">
        <v>85</v>
      </c>
      <c r="AR33" s="87">
        <v>0</v>
      </c>
      <c r="AS33" s="95" t="s">
        <v>74</v>
      </c>
      <c r="AT33" s="97">
        <v>0</v>
      </c>
      <c r="AU33" s="126">
        <f t="shared" si="3"/>
        <v>27990723</v>
      </c>
      <c r="AV33" s="99">
        <f t="shared" si="4"/>
        <v>0</v>
      </c>
      <c r="AW33" s="95" t="s">
        <v>74</v>
      </c>
      <c r="AX33" s="88" t="s">
        <v>86</v>
      </c>
      <c r="AY33" s="89" t="s">
        <v>2255</v>
      </c>
      <c r="AZ33" s="85" t="s">
        <v>66</v>
      </c>
      <c r="BA33" s="85" t="s">
        <v>141</v>
      </c>
    </row>
    <row r="34" spans="2:53" x14ac:dyDescent="0.25">
      <c r="B34" s="85">
        <v>2024</v>
      </c>
      <c r="C34" s="85">
        <v>891780111</v>
      </c>
      <c r="D34" s="86" t="s">
        <v>64</v>
      </c>
      <c r="E34" s="87" t="s">
        <v>2254</v>
      </c>
      <c r="F34" s="87" t="s">
        <v>2253</v>
      </c>
      <c r="G34" s="88">
        <v>0</v>
      </c>
      <c r="H34" s="88" t="s">
        <v>72</v>
      </c>
      <c r="I34" s="86" t="s">
        <v>154</v>
      </c>
      <c r="J34" s="89" t="s">
        <v>2252</v>
      </c>
      <c r="K34" s="87">
        <v>15901164</v>
      </c>
      <c r="L34" s="85" t="s">
        <v>67</v>
      </c>
      <c r="M34" s="89" t="s">
        <v>2251</v>
      </c>
      <c r="N34" s="90" t="s">
        <v>2250</v>
      </c>
      <c r="O34" s="91">
        <v>381</v>
      </c>
      <c r="P34" s="138">
        <v>45338</v>
      </c>
      <c r="Q34" s="87">
        <v>269581278</v>
      </c>
      <c r="R34" s="138">
        <v>45348</v>
      </c>
      <c r="S34" s="87">
        <v>15901164</v>
      </c>
      <c r="T34" s="88" t="s">
        <v>203</v>
      </c>
      <c r="U34" s="91">
        <v>72175282</v>
      </c>
      <c r="V34" s="89" t="s">
        <v>1822</v>
      </c>
      <c r="W34" s="235">
        <v>45348</v>
      </c>
      <c r="X34" s="138">
        <v>45348</v>
      </c>
      <c r="Y34" s="138" t="s">
        <v>74</v>
      </c>
      <c r="Z34" s="138">
        <v>45469</v>
      </c>
      <c r="AA34" s="93">
        <f t="shared" si="0"/>
        <v>121</v>
      </c>
      <c r="AB34" s="87">
        <v>0</v>
      </c>
      <c r="AC34" s="87">
        <v>0</v>
      </c>
      <c r="AD34" s="87">
        <v>0</v>
      </c>
      <c r="AE34" s="95" t="s">
        <v>74</v>
      </c>
      <c r="AF34" s="93">
        <f t="shared" si="1"/>
        <v>0</v>
      </c>
      <c r="AG34" s="87">
        <v>0</v>
      </c>
      <c r="AH34" s="87">
        <v>0</v>
      </c>
      <c r="AI34" s="95" t="s">
        <v>74</v>
      </c>
      <c r="AJ34" s="88">
        <v>0</v>
      </c>
      <c r="AK34" s="95" t="s">
        <v>74</v>
      </c>
      <c r="AL34" s="95" t="s">
        <v>74</v>
      </c>
      <c r="AM34" s="93">
        <f t="shared" si="2"/>
        <v>0</v>
      </c>
      <c r="AN34" s="93">
        <f>+K34+AC34-AH34</f>
        <v>15901164</v>
      </c>
      <c r="AO34" s="88" t="s">
        <v>66</v>
      </c>
      <c r="AP34" s="87">
        <v>15901164</v>
      </c>
      <c r="AQ34" s="85" t="s">
        <v>85</v>
      </c>
      <c r="AR34" s="87">
        <v>0</v>
      </c>
      <c r="AS34" s="95" t="s">
        <v>74</v>
      </c>
      <c r="AT34" s="97">
        <v>0</v>
      </c>
      <c r="AU34" s="126">
        <f t="shared" si="3"/>
        <v>15901164</v>
      </c>
      <c r="AV34" s="99">
        <f t="shared" si="4"/>
        <v>0</v>
      </c>
      <c r="AW34" s="95" t="s">
        <v>74</v>
      </c>
      <c r="AX34" s="88" t="s">
        <v>86</v>
      </c>
      <c r="AY34" s="89" t="s">
        <v>2249</v>
      </c>
      <c r="AZ34" s="85" t="s">
        <v>66</v>
      </c>
      <c r="BA34" s="85" t="s">
        <v>141</v>
      </c>
    </row>
    <row r="35" spans="2:53" x14ac:dyDescent="0.25">
      <c r="B35" s="85">
        <v>2024</v>
      </c>
      <c r="C35" s="85">
        <v>891780111</v>
      </c>
      <c r="D35" s="86" t="s">
        <v>64</v>
      </c>
      <c r="E35" s="87" t="s">
        <v>2248</v>
      </c>
      <c r="F35" s="87" t="s">
        <v>2247</v>
      </c>
      <c r="G35" s="88">
        <v>0</v>
      </c>
      <c r="H35" s="88" t="s">
        <v>72</v>
      </c>
      <c r="I35" s="86" t="s">
        <v>65</v>
      </c>
      <c r="J35" s="89" t="s">
        <v>2246</v>
      </c>
      <c r="K35" s="87">
        <v>60143010</v>
      </c>
      <c r="L35" s="85" t="s">
        <v>67</v>
      </c>
      <c r="M35" s="89" t="s">
        <v>2245</v>
      </c>
      <c r="N35" s="90" t="s">
        <v>2244</v>
      </c>
      <c r="O35" s="91">
        <v>398</v>
      </c>
      <c r="P35" s="138">
        <v>45341</v>
      </c>
      <c r="Q35" s="87">
        <v>60143010</v>
      </c>
      <c r="R35" s="138">
        <v>45349</v>
      </c>
      <c r="S35" s="87">
        <v>60143010</v>
      </c>
      <c r="T35" s="88" t="s">
        <v>203</v>
      </c>
      <c r="U35" s="91">
        <v>85465146</v>
      </c>
      <c r="V35" s="89" t="s">
        <v>1647</v>
      </c>
      <c r="W35" s="235">
        <v>45349</v>
      </c>
      <c r="X35" s="138">
        <v>45366</v>
      </c>
      <c r="Y35" s="138">
        <v>45352</v>
      </c>
      <c r="Z35" s="138">
        <v>45378</v>
      </c>
      <c r="AA35" s="93">
        <f t="shared" si="0"/>
        <v>26</v>
      </c>
      <c r="AB35" s="87">
        <v>0</v>
      </c>
      <c r="AC35" s="87">
        <v>0</v>
      </c>
      <c r="AD35" s="87">
        <v>0</v>
      </c>
      <c r="AE35" s="95" t="s">
        <v>74</v>
      </c>
      <c r="AF35" s="93">
        <f t="shared" si="1"/>
        <v>0</v>
      </c>
      <c r="AG35" s="87">
        <v>0</v>
      </c>
      <c r="AH35" s="87">
        <v>0</v>
      </c>
      <c r="AI35" s="95" t="s">
        <v>74</v>
      </c>
      <c r="AJ35" s="88">
        <v>0</v>
      </c>
      <c r="AK35" s="95" t="s">
        <v>74</v>
      </c>
      <c r="AL35" s="95" t="s">
        <v>74</v>
      </c>
      <c r="AM35" s="93">
        <f t="shared" si="2"/>
        <v>0</v>
      </c>
      <c r="AN35" s="93">
        <f>+K35+AC35-AH35</f>
        <v>60143010</v>
      </c>
      <c r="AO35" s="88" t="s">
        <v>66</v>
      </c>
      <c r="AP35" s="87">
        <v>60143010</v>
      </c>
      <c r="AQ35" s="85" t="s">
        <v>85</v>
      </c>
      <c r="AR35" s="87">
        <v>0</v>
      </c>
      <c r="AS35" s="95" t="s">
        <v>74</v>
      </c>
      <c r="AT35" s="97">
        <v>0</v>
      </c>
      <c r="AU35" s="126">
        <f t="shared" si="3"/>
        <v>60143010</v>
      </c>
      <c r="AV35" s="99">
        <f t="shared" si="4"/>
        <v>0</v>
      </c>
      <c r="AW35" s="95" t="s">
        <v>74</v>
      </c>
      <c r="AX35" s="88" t="s">
        <v>1612</v>
      </c>
      <c r="AY35" s="89" t="s">
        <v>2243</v>
      </c>
      <c r="AZ35" s="85" t="s">
        <v>66</v>
      </c>
      <c r="BA35" s="85" t="s">
        <v>141</v>
      </c>
    </row>
    <row r="36" spans="2:53" x14ac:dyDescent="0.25">
      <c r="B36" s="85">
        <v>2024</v>
      </c>
      <c r="C36" s="85">
        <v>891780111</v>
      </c>
      <c r="D36" s="86" t="s">
        <v>64</v>
      </c>
      <c r="E36" s="87" t="s">
        <v>2242</v>
      </c>
      <c r="F36" s="87" t="s">
        <v>2241</v>
      </c>
      <c r="G36" s="88">
        <v>0</v>
      </c>
      <c r="H36" s="88" t="s">
        <v>72</v>
      </c>
      <c r="I36" s="86" t="s">
        <v>154</v>
      </c>
      <c r="J36" s="89" t="s">
        <v>2240</v>
      </c>
      <c r="K36" s="87">
        <v>39285224</v>
      </c>
      <c r="L36" s="85" t="s">
        <v>67</v>
      </c>
      <c r="M36" s="89" t="s">
        <v>2239</v>
      </c>
      <c r="N36" s="90" t="s">
        <v>2238</v>
      </c>
      <c r="O36" s="91">
        <v>381</v>
      </c>
      <c r="P36" s="138">
        <v>45338</v>
      </c>
      <c r="Q36" s="87">
        <v>269581278</v>
      </c>
      <c r="R36" s="138">
        <v>45349</v>
      </c>
      <c r="S36" s="87">
        <v>39285224</v>
      </c>
      <c r="T36" s="88" t="s">
        <v>203</v>
      </c>
      <c r="U36" s="91">
        <v>72175282</v>
      </c>
      <c r="V36" s="89" t="s">
        <v>1822</v>
      </c>
      <c r="W36" s="235">
        <v>45349</v>
      </c>
      <c r="X36" s="138">
        <v>45349</v>
      </c>
      <c r="Y36" s="138" t="s">
        <v>74</v>
      </c>
      <c r="Z36" s="138">
        <v>45470</v>
      </c>
      <c r="AA36" s="93">
        <f t="shared" si="0"/>
        <v>121</v>
      </c>
      <c r="AB36" s="87">
        <v>0</v>
      </c>
      <c r="AC36" s="87">
        <v>0</v>
      </c>
      <c r="AD36" s="87">
        <v>0</v>
      </c>
      <c r="AE36" s="95" t="s">
        <v>74</v>
      </c>
      <c r="AF36" s="93">
        <f t="shared" si="1"/>
        <v>0</v>
      </c>
      <c r="AG36" s="87">
        <v>0</v>
      </c>
      <c r="AH36" s="87">
        <v>0</v>
      </c>
      <c r="AI36" s="95" t="s">
        <v>74</v>
      </c>
      <c r="AJ36" s="88">
        <v>0</v>
      </c>
      <c r="AK36" s="95" t="s">
        <v>74</v>
      </c>
      <c r="AL36" s="95" t="s">
        <v>74</v>
      </c>
      <c r="AM36" s="93">
        <f t="shared" si="2"/>
        <v>0</v>
      </c>
      <c r="AN36" s="93">
        <f>+K36+AC36-AH36</f>
        <v>39285224</v>
      </c>
      <c r="AO36" s="88" t="s">
        <v>66</v>
      </c>
      <c r="AP36" s="87">
        <v>39285224</v>
      </c>
      <c r="AQ36" s="85" t="s">
        <v>85</v>
      </c>
      <c r="AR36" s="87">
        <v>0</v>
      </c>
      <c r="AS36" s="95" t="s">
        <v>74</v>
      </c>
      <c r="AT36" s="97">
        <v>0</v>
      </c>
      <c r="AU36" s="126">
        <f t="shared" si="3"/>
        <v>39285224</v>
      </c>
      <c r="AV36" s="99">
        <f t="shared" si="4"/>
        <v>0</v>
      </c>
      <c r="AW36" s="95" t="s">
        <v>74</v>
      </c>
      <c r="AX36" s="88" t="s">
        <v>86</v>
      </c>
      <c r="AY36" s="89" t="s">
        <v>2237</v>
      </c>
      <c r="AZ36" s="85" t="s">
        <v>66</v>
      </c>
      <c r="BA36" s="85" t="s">
        <v>141</v>
      </c>
    </row>
    <row r="37" spans="2:53" x14ac:dyDescent="0.25">
      <c r="B37" s="85">
        <v>2024</v>
      </c>
      <c r="C37" s="85">
        <v>891780111</v>
      </c>
      <c r="D37" s="86" t="s">
        <v>64</v>
      </c>
      <c r="E37" s="87" t="s">
        <v>2236</v>
      </c>
      <c r="F37" s="87" t="s">
        <v>2235</v>
      </c>
      <c r="G37" s="88">
        <v>0</v>
      </c>
      <c r="H37" s="88" t="s">
        <v>72</v>
      </c>
      <c r="I37" s="86" t="s">
        <v>154</v>
      </c>
      <c r="J37" s="89" t="s">
        <v>2234</v>
      </c>
      <c r="K37" s="87">
        <v>8348107</v>
      </c>
      <c r="L37" s="85" t="s">
        <v>67</v>
      </c>
      <c r="M37" s="89" t="s">
        <v>2233</v>
      </c>
      <c r="N37" s="90" t="s">
        <v>2232</v>
      </c>
      <c r="O37" s="91">
        <v>381</v>
      </c>
      <c r="P37" s="138">
        <v>45338</v>
      </c>
      <c r="Q37" s="87">
        <v>269581278</v>
      </c>
      <c r="R37" s="138">
        <v>45349</v>
      </c>
      <c r="S37" s="87">
        <v>8348107</v>
      </c>
      <c r="T37" s="88" t="s">
        <v>203</v>
      </c>
      <c r="U37" s="91">
        <v>72175282</v>
      </c>
      <c r="V37" s="89" t="s">
        <v>1822</v>
      </c>
      <c r="W37" s="235">
        <v>45349</v>
      </c>
      <c r="X37" s="138">
        <v>45349</v>
      </c>
      <c r="Y37" s="138" t="s">
        <v>74</v>
      </c>
      <c r="Z37" s="138">
        <v>45470</v>
      </c>
      <c r="AA37" s="93">
        <f t="shared" si="0"/>
        <v>121</v>
      </c>
      <c r="AB37" s="87">
        <v>0</v>
      </c>
      <c r="AC37" s="87">
        <v>0</v>
      </c>
      <c r="AD37" s="87">
        <v>0</v>
      </c>
      <c r="AE37" s="95" t="s">
        <v>74</v>
      </c>
      <c r="AF37" s="93">
        <f t="shared" si="1"/>
        <v>0</v>
      </c>
      <c r="AG37" s="87">
        <v>0</v>
      </c>
      <c r="AH37" s="87">
        <v>0</v>
      </c>
      <c r="AI37" s="95" t="s">
        <v>74</v>
      </c>
      <c r="AJ37" s="88">
        <v>0</v>
      </c>
      <c r="AK37" s="95" t="s">
        <v>74</v>
      </c>
      <c r="AL37" s="95" t="s">
        <v>74</v>
      </c>
      <c r="AM37" s="93">
        <f t="shared" si="2"/>
        <v>0</v>
      </c>
      <c r="AN37" s="93">
        <f>+K37+AC37-AH37</f>
        <v>8348107</v>
      </c>
      <c r="AO37" s="88" t="s">
        <v>66</v>
      </c>
      <c r="AP37" s="87">
        <v>8348107</v>
      </c>
      <c r="AQ37" s="85" t="s">
        <v>85</v>
      </c>
      <c r="AR37" s="87">
        <v>0</v>
      </c>
      <c r="AS37" s="95" t="s">
        <v>74</v>
      </c>
      <c r="AT37" s="97">
        <v>0</v>
      </c>
      <c r="AU37" s="126">
        <f t="shared" si="3"/>
        <v>8348107</v>
      </c>
      <c r="AV37" s="99">
        <f t="shared" si="4"/>
        <v>0</v>
      </c>
      <c r="AW37" s="95" t="s">
        <v>74</v>
      </c>
      <c r="AX37" s="88" t="s">
        <v>86</v>
      </c>
      <c r="AY37" s="89" t="s">
        <v>2231</v>
      </c>
      <c r="AZ37" s="85" t="s">
        <v>66</v>
      </c>
      <c r="BA37" s="85" t="s">
        <v>141</v>
      </c>
    </row>
    <row r="38" spans="2:53" x14ac:dyDescent="0.25">
      <c r="B38" s="85">
        <v>2024</v>
      </c>
      <c r="C38" s="85">
        <v>891780111</v>
      </c>
      <c r="D38" s="86" t="s">
        <v>64</v>
      </c>
      <c r="E38" s="87" t="s">
        <v>2230</v>
      </c>
      <c r="F38" s="87" t="s">
        <v>2229</v>
      </c>
      <c r="G38" s="88">
        <v>0</v>
      </c>
      <c r="H38" s="88" t="s">
        <v>72</v>
      </c>
      <c r="I38" s="86" t="s">
        <v>154</v>
      </c>
      <c r="J38" s="89" t="s">
        <v>2228</v>
      </c>
      <c r="K38" s="87">
        <v>12104640</v>
      </c>
      <c r="L38" s="85" t="s">
        <v>67</v>
      </c>
      <c r="M38" s="89" t="s">
        <v>830</v>
      </c>
      <c r="N38" s="90" t="s">
        <v>2227</v>
      </c>
      <c r="O38" s="91">
        <v>382</v>
      </c>
      <c r="P38" s="138">
        <v>45338</v>
      </c>
      <c r="Q38" s="87">
        <v>12104640</v>
      </c>
      <c r="R38" s="138">
        <v>45349</v>
      </c>
      <c r="S38" s="87">
        <v>12104640</v>
      </c>
      <c r="T38" s="88" t="s">
        <v>203</v>
      </c>
      <c r="U38" s="91">
        <v>72175282</v>
      </c>
      <c r="V38" s="89" t="s">
        <v>1822</v>
      </c>
      <c r="W38" s="235">
        <v>45349</v>
      </c>
      <c r="X38" s="138">
        <v>45350</v>
      </c>
      <c r="Y38" s="138" t="s">
        <v>74</v>
      </c>
      <c r="Z38" s="138">
        <v>45471</v>
      </c>
      <c r="AA38" s="93">
        <f t="shared" si="0"/>
        <v>121</v>
      </c>
      <c r="AB38" s="87">
        <v>0</v>
      </c>
      <c r="AC38" s="87">
        <v>0</v>
      </c>
      <c r="AD38" s="87">
        <v>0</v>
      </c>
      <c r="AE38" s="95" t="s">
        <v>74</v>
      </c>
      <c r="AF38" s="93">
        <f t="shared" si="1"/>
        <v>0</v>
      </c>
      <c r="AG38" s="87">
        <v>0</v>
      </c>
      <c r="AH38" s="87">
        <v>0</v>
      </c>
      <c r="AI38" s="95" t="s">
        <v>74</v>
      </c>
      <c r="AJ38" s="88">
        <v>0</v>
      </c>
      <c r="AK38" s="95" t="s">
        <v>74</v>
      </c>
      <c r="AL38" s="95" t="s">
        <v>74</v>
      </c>
      <c r="AM38" s="93">
        <f t="shared" si="2"/>
        <v>0</v>
      </c>
      <c r="AN38" s="93">
        <f>+K38+AC38-AH38</f>
        <v>12104640</v>
      </c>
      <c r="AO38" s="88" t="s">
        <v>66</v>
      </c>
      <c r="AP38" s="87">
        <v>12104640</v>
      </c>
      <c r="AQ38" s="85" t="s">
        <v>85</v>
      </c>
      <c r="AR38" s="87">
        <v>0</v>
      </c>
      <c r="AS38" s="95" t="s">
        <v>74</v>
      </c>
      <c r="AT38" s="97">
        <v>0</v>
      </c>
      <c r="AU38" s="126">
        <f t="shared" si="3"/>
        <v>12104640</v>
      </c>
      <c r="AV38" s="99">
        <f t="shared" si="4"/>
        <v>0</v>
      </c>
      <c r="AW38" s="95" t="s">
        <v>74</v>
      </c>
      <c r="AX38" s="88" t="s">
        <v>86</v>
      </c>
      <c r="AY38" s="89" t="s">
        <v>2226</v>
      </c>
      <c r="AZ38" s="85" t="s">
        <v>66</v>
      </c>
      <c r="BA38" s="85" t="s">
        <v>141</v>
      </c>
    </row>
    <row r="39" spans="2:53" x14ac:dyDescent="0.25">
      <c r="B39" s="85">
        <v>2024</v>
      </c>
      <c r="C39" s="85">
        <v>891780111</v>
      </c>
      <c r="D39" s="86" t="s">
        <v>64</v>
      </c>
      <c r="E39" s="87" t="s">
        <v>2225</v>
      </c>
      <c r="F39" s="87" t="s">
        <v>2224</v>
      </c>
      <c r="G39" s="88">
        <v>0</v>
      </c>
      <c r="H39" s="88" t="s">
        <v>72</v>
      </c>
      <c r="I39" s="86" t="s">
        <v>154</v>
      </c>
      <c r="J39" s="89" t="s">
        <v>2223</v>
      </c>
      <c r="K39" s="87">
        <v>8000000</v>
      </c>
      <c r="L39" s="85" t="s">
        <v>67</v>
      </c>
      <c r="M39" s="89" t="s">
        <v>2222</v>
      </c>
      <c r="N39" s="90" t="s">
        <v>2221</v>
      </c>
      <c r="O39" s="91">
        <v>381</v>
      </c>
      <c r="P39" s="138">
        <v>45338</v>
      </c>
      <c r="Q39" s="87">
        <v>269581278</v>
      </c>
      <c r="R39" s="138">
        <v>45349</v>
      </c>
      <c r="S39" s="87">
        <v>8000000</v>
      </c>
      <c r="T39" s="88" t="s">
        <v>203</v>
      </c>
      <c r="U39" s="91">
        <v>72175282</v>
      </c>
      <c r="V39" s="89" t="s">
        <v>1822</v>
      </c>
      <c r="W39" s="235">
        <v>45349</v>
      </c>
      <c r="X39" s="138">
        <v>45349</v>
      </c>
      <c r="Y39" s="138" t="s">
        <v>74</v>
      </c>
      <c r="Z39" s="138">
        <v>45470</v>
      </c>
      <c r="AA39" s="93">
        <f t="shared" si="0"/>
        <v>121</v>
      </c>
      <c r="AB39" s="87">
        <v>0</v>
      </c>
      <c r="AC39" s="87">
        <v>0</v>
      </c>
      <c r="AD39" s="87">
        <v>0</v>
      </c>
      <c r="AE39" s="95" t="s">
        <v>74</v>
      </c>
      <c r="AF39" s="93">
        <f t="shared" si="1"/>
        <v>0</v>
      </c>
      <c r="AG39" s="87">
        <v>0</v>
      </c>
      <c r="AH39" s="87">
        <v>0</v>
      </c>
      <c r="AI39" s="95" t="s">
        <v>74</v>
      </c>
      <c r="AJ39" s="88">
        <v>0</v>
      </c>
      <c r="AK39" s="95" t="s">
        <v>74</v>
      </c>
      <c r="AL39" s="95" t="s">
        <v>74</v>
      </c>
      <c r="AM39" s="93">
        <f t="shared" si="2"/>
        <v>0</v>
      </c>
      <c r="AN39" s="93">
        <f>+K39+AC39-AH39</f>
        <v>8000000</v>
      </c>
      <c r="AO39" s="88" t="s">
        <v>66</v>
      </c>
      <c r="AP39" s="87">
        <v>8000000</v>
      </c>
      <c r="AQ39" s="85" t="s">
        <v>85</v>
      </c>
      <c r="AR39" s="87">
        <v>0</v>
      </c>
      <c r="AS39" s="95" t="s">
        <v>74</v>
      </c>
      <c r="AT39" s="97">
        <v>0</v>
      </c>
      <c r="AU39" s="126">
        <f t="shared" si="3"/>
        <v>8000000</v>
      </c>
      <c r="AV39" s="99">
        <f t="shared" si="4"/>
        <v>0</v>
      </c>
      <c r="AW39" s="95" t="s">
        <v>74</v>
      </c>
      <c r="AX39" s="88" t="s">
        <v>86</v>
      </c>
      <c r="AY39" s="89" t="s">
        <v>2220</v>
      </c>
      <c r="AZ39" s="85" t="s">
        <v>66</v>
      </c>
      <c r="BA39" s="85" t="s">
        <v>141</v>
      </c>
    </row>
    <row r="40" spans="2:53" x14ac:dyDescent="0.25">
      <c r="B40" s="85">
        <v>2024</v>
      </c>
      <c r="C40" s="85">
        <v>891780111</v>
      </c>
      <c r="D40" s="86" t="s">
        <v>64</v>
      </c>
      <c r="E40" s="87" t="s">
        <v>2219</v>
      </c>
      <c r="F40" s="87" t="s">
        <v>2218</v>
      </c>
      <c r="G40" s="88">
        <v>0</v>
      </c>
      <c r="H40" s="88" t="s">
        <v>72</v>
      </c>
      <c r="I40" s="86" t="s">
        <v>154</v>
      </c>
      <c r="J40" s="89" t="s">
        <v>2217</v>
      </c>
      <c r="K40" s="87">
        <v>35200000</v>
      </c>
      <c r="L40" s="85" t="s">
        <v>67</v>
      </c>
      <c r="M40" s="89" t="s">
        <v>2216</v>
      </c>
      <c r="N40" s="90" t="s">
        <v>2215</v>
      </c>
      <c r="O40" s="91">
        <v>381</v>
      </c>
      <c r="P40" s="138">
        <v>45338</v>
      </c>
      <c r="Q40" s="87">
        <v>269581278</v>
      </c>
      <c r="R40" s="138">
        <v>45350</v>
      </c>
      <c r="S40" s="87">
        <v>35200000</v>
      </c>
      <c r="T40" s="88" t="s">
        <v>203</v>
      </c>
      <c r="U40" s="91">
        <v>72175282</v>
      </c>
      <c r="V40" s="89" t="s">
        <v>1822</v>
      </c>
      <c r="W40" s="235">
        <v>45350</v>
      </c>
      <c r="X40" s="138">
        <v>45350</v>
      </c>
      <c r="Y40" s="138" t="s">
        <v>74</v>
      </c>
      <c r="Z40" s="138">
        <v>45471</v>
      </c>
      <c r="AA40" s="93">
        <f t="shared" ref="AA40:AA71" si="5">+IF(Y40="1800-01-01",Z40-X40,Z40-Y40)</f>
        <v>121</v>
      </c>
      <c r="AB40" s="87">
        <v>0</v>
      </c>
      <c r="AC40" s="87">
        <v>0</v>
      </c>
      <c r="AD40" s="87">
        <v>0</v>
      </c>
      <c r="AE40" s="95" t="s">
        <v>74</v>
      </c>
      <c r="AF40" s="93">
        <f t="shared" ref="AF40:AF71" si="6">+IF(AE40="1800-01-01",0,AE40-Z40)</f>
        <v>0</v>
      </c>
      <c r="AG40" s="87">
        <v>0</v>
      </c>
      <c r="AH40" s="87">
        <v>0</v>
      </c>
      <c r="AI40" s="95" t="s">
        <v>74</v>
      </c>
      <c r="AJ40" s="88">
        <v>0</v>
      </c>
      <c r="AK40" s="95" t="s">
        <v>74</v>
      </c>
      <c r="AL40" s="95" t="s">
        <v>74</v>
      </c>
      <c r="AM40" s="93">
        <f t="shared" ref="AM40:AM71" si="7">+IF(AK40="1800-01-01",0,AL40-AK40)</f>
        <v>0</v>
      </c>
      <c r="AN40" s="93">
        <f>+K40+AC40-AH40</f>
        <v>35200000</v>
      </c>
      <c r="AO40" s="88" t="s">
        <v>66</v>
      </c>
      <c r="AP40" s="87">
        <v>35200000</v>
      </c>
      <c r="AQ40" s="85" t="s">
        <v>85</v>
      </c>
      <c r="AR40" s="87">
        <v>0</v>
      </c>
      <c r="AS40" s="95" t="s">
        <v>74</v>
      </c>
      <c r="AT40" s="97">
        <v>0</v>
      </c>
      <c r="AU40" s="126">
        <f t="shared" ref="AU40:AU71" si="8">AN40-AT40</f>
        <v>35200000</v>
      </c>
      <c r="AV40" s="99">
        <f t="shared" ref="AV40:AV71" si="9">+IFERROR(AT40/AN40,"_")</f>
        <v>0</v>
      </c>
      <c r="AW40" s="95" t="s">
        <v>74</v>
      </c>
      <c r="AX40" s="88" t="s">
        <v>86</v>
      </c>
      <c r="AY40" s="89" t="s">
        <v>2214</v>
      </c>
      <c r="AZ40" s="85" t="s">
        <v>66</v>
      </c>
      <c r="BA40" s="85" t="s">
        <v>141</v>
      </c>
    </row>
    <row r="41" spans="2:53" x14ac:dyDescent="0.25">
      <c r="B41" s="85">
        <v>2024</v>
      </c>
      <c r="C41" s="85">
        <v>891780111</v>
      </c>
      <c r="D41" s="86" t="s">
        <v>64</v>
      </c>
      <c r="E41" s="87" t="s">
        <v>2213</v>
      </c>
      <c r="F41" s="87" t="s">
        <v>2212</v>
      </c>
      <c r="G41" s="88">
        <v>0</v>
      </c>
      <c r="H41" s="88" t="s">
        <v>72</v>
      </c>
      <c r="I41" s="86" t="s">
        <v>154</v>
      </c>
      <c r="J41" s="89" t="s">
        <v>2211</v>
      </c>
      <c r="K41" s="87">
        <v>22826866</v>
      </c>
      <c r="L41" s="85" t="s">
        <v>67</v>
      </c>
      <c r="M41" s="89" t="s">
        <v>2210</v>
      </c>
      <c r="N41" s="90" t="s">
        <v>2209</v>
      </c>
      <c r="O41" s="91">
        <v>381</v>
      </c>
      <c r="P41" s="138">
        <v>45338</v>
      </c>
      <c r="Q41" s="87">
        <v>269581278</v>
      </c>
      <c r="R41" s="138">
        <v>45350</v>
      </c>
      <c r="S41" s="87">
        <v>22826866</v>
      </c>
      <c r="T41" s="88" t="s">
        <v>203</v>
      </c>
      <c r="U41" s="91">
        <v>72175282</v>
      </c>
      <c r="V41" s="89" t="s">
        <v>1822</v>
      </c>
      <c r="W41" s="235">
        <v>45350</v>
      </c>
      <c r="X41" s="138">
        <v>45350</v>
      </c>
      <c r="Y41" s="138" t="s">
        <v>74</v>
      </c>
      <c r="Z41" s="138">
        <v>45471</v>
      </c>
      <c r="AA41" s="93">
        <f t="shared" si="5"/>
        <v>121</v>
      </c>
      <c r="AB41" s="87">
        <v>0</v>
      </c>
      <c r="AC41" s="87">
        <v>0</v>
      </c>
      <c r="AD41" s="87">
        <v>0</v>
      </c>
      <c r="AE41" s="95" t="s">
        <v>74</v>
      </c>
      <c r="AF41" s="93">
        <f t="shared" si="6"/>
        <v>0</v>
      </c>
      <c r="AG41" s="87">
        <v>0</v>
      </c>
      <c r="AH41" s="87">
        <v>0</v>
      </c>
      <c r="AI41" s="95" t="s">
        <v>74</v>
      </c>
      <c r="AJ41" s="88">
        <v>0</v>
      </c>
      <c r="AK41" s="95" t="s">
        <v>74</v>
      </c>
      <c r="AL41" s="95" t="s">
        <v>74</v>
      </c>
      <c r="AM41" s="93">
        <f t="shared" si="7"/>
        <v>0</v>
      </c>
      <c r="AN41" s="93">
        <f>+K41+AC41-AH41</f>
        <v>22826866</v>
      </c>
      <c r="AO41" s="88" t="s">
        <v>66</v>
      </c>
      <c r="AP41" s="87">
        <v>22826866</v>
      </c>
      <c r="AQ41" s="85" t="s">
        <v>85</v>
      </c>
      <c r="AR41" s="87">
        <v>0</v>
      </c>
      <c r="AS41" s="95" t="s">
        <v>74</v>
      </c>
      <c r="AT41" s="97">
        <v>0</v>
      </c>
      <c r="AU41" s="126">
        <f t="shared" si="8"/>
        <v>22826866</v>
      </c>
      <c r="AV41" s="99">
        <f t="shared" si="9"/>
        <v>0</v>
      </c>
      <c r="AW41" s="95" t="s">
        <v>74</v>
      </c>
      <c r="AX41" s="88" t="s">
        <v>86</v>
      </c>
      <c r="AY41" s="89" t="s">
        <v>2208</v>
      </c>
      <c r="AZ41" s="85" t="s">
        <v>66</v>
      </c>
      <c r="BA41" s="85" t="s">
        <v>141</v>
      </c>
    </row>
    <row r="42" spans="2:53" x14ac:dyDescent="0.25">
      <c r="B42" s="85">
        <v>2024</v>
      </c>
      <c r="C42" s="85">
        <v>891780111</v>
      </c>
      <c r="D42" s="86" t="s">
        <v>64</v>
      </c>
      <c r="E42" s="87" t="s">
        <v>2207</v>
      </c>
      <c r="F42" s="87" t="s">
        <v>2206</v>
      </c>
      <c r="G42" s="88">
        <v>0</v>
      </c>
      <c r="H42" s="88" t="s">
        <v>72</v>
      </c>
      <c r="I42" s="86" t="s">
        <v>154</v>
      </c>
      <c r="J42" s="89" t="s">
        <v>2205</v>
      </c>
      <c r="K42" s="87">
        <v>14731961</v>
      </c>
      <c r="L42" s="85" t="s">
        <v>67</v>
      </c>
      <c r="M42" s="89" t="s">
        <v>2204</v>
      </c>
      <c r="N42" s="90" t="s">
        <v>2203</v>
      </c>
      <c r="O42" s="91">
        <v>381</v>
      </c>
      <c r="P42" s="138">
        <v>45338</v>
      </c>
      <c r="Q42" s="87">
        <v>269581278</v>
      </c>
      <c r="R42" s="138">
        <v>45351</v>
      </c>
      <c r="S42" s="87">
        <v>14731961</v>
      </c>
      <c r="T42" s="88" t="s">
        <v>203</v>
      </c>
      <c r="U42" s="91">
        <v>72175282</v>
      </c>
      <c r="V42" s="89" t="s">
        <v>1822</v>
      </c>
      <c r="W42" s="235">
        <v>45351</v>
      </c>
      <c r="X42" s="138">
        <v>45351</v>
      </c>
      <c r="Y42" s="138" t="s">
        <v>74</v>
      </c>
      <c r="Z42" s="138">
        <v>45472</v>
      </c>
      <c r="AA42" s="93">
        <f t="shared" si="5"/>
        <v>121</v>
      </c>
      <c r="AB42" s="87">
        <v>0</v>
      </c>
      <c r="AC42" s="87">
        <v>0</v>
      </c>
      <c r="AD42" s="87">
        <v>0</v>
      </c>
      <c r="AE42" s="95" t="s">
        <v>74</v>
      </c>
      <c r="AF42" s="93">
        <f t="shared" si="6"/>
        <v>0</v>
      </c>
      <c r="AG42" s="87">
        <v>0</v>
      </c>
      <c r="AH42" s="87">
        <v>0</v>
      </c>
      <c r="AI42" s="95" t="s">
        <v>74</v>
      </c>
      <c r="AJ42" s="88">
        <v>0</v>
      </c>
      <c r="AK42" s="95" t="s">
        <v>74</v>
      </c>
      <c r="AL42" s="95" t="s">
        <v>74</v>
      </c>
      <c r="AM42" s="93">
        <f t="shared" si="7"/>
        <v>0</v>
      </c>
      <c r="AN42" s="93">
        <f>+K42+AC42-AH42</f>
        <v>14731961</v>
      </c>
      <c r="AO42" s="88" t="s">
        <v>66</v>
      </c>
      <c r="AP42" s="87">
        <v>14731961</v>
      </c>
      <c r="AQ42" s="85" t="s">
        <v>85</v>
      </c>
      <c r="AR42" s="87">
        <v>0</v>
      </c>
      <c r="AS42" s="95" t="s">
        <v>74</v>
      </c>
      <c r="AT42" s="97">
        <v>0</v>
      </c>
      <c r="AU42" s="126">
        <f t="shared" si="8"/>
        <v>14731961</v>
      </c>
      <c r="AV42" s="99">
        <f t="shared" si="9"/>
        <v>0</v>
      </c>
      <c r="AW42" s="95" t="s">
        <v>74</v>
      </c>
      <c r="AX42" s="88" t="s">
        <v>86</v>
      </c>
      <c r="AY42" s="89" t="s">
        <v>2202</v>
      </c>
      <c r="AZ42" s="85" t="s">
        <v>66</v>
      </c>
      <c r="BA42" s="85" t="s">
        <v>141</v>
      </c>
    </row>
    <row r="43" spans="2:53" x14ac:dyDescent="0.25">
      <c r="B43" s="85">
        <v>2024</v>
      </c>
      <c r="C43" s="85">
        <v>891780111</v>
      </c>
      <c r="D43" s="86" t="s">
        <v>64</v>
      </c>
      <c r="E43" s="87" t="s">
        <v>2201</v>
      </c>
      <c r="F43" s="87" t="s">
        <v>2200</v>
      </c>
      <c r="G43" s="88">
        <v>0</v>
      </c>
      <c r="H43" s="88" t="s">
        <v>72</v>
      </c>
      <c r="I43" s="86" t="s">
        <v>65</v>
      </c>
      <c r="J43" s="89" t="s">
        <v>2199</v>
      </c>
      <c r="K43" s="87">
        <v>53533000</v>
      </c>
      <c r="L43" s="85" t="s">
        <v>67</v>
      </c>
      <c r="M43" s="89" t="s">
        <v>2198</v>
      </c>
      <c r="N43" s="90" t="s">
        <v>2197</v>
      </c>
      <c r="O43" s="91">
        <v>390</v>
      </c>
      <c r="P43" s="138">
        <v>45338</v>
      </c>
      <c r="Q43" s="87">
        <v>53533000</v>
      </c>
      <c r="R43" s="138">
        <v>45351</v>
      </c>
      <c r="S43" s="87">
        <v>53533000</v>
      </c>
      <c r="T43" s="88" t="s">
        <v>203</v>
      </c>
      <c r="U43" s="91">
        <v>85459497</v>
      </c>
      <c r="V43" s="89" t="s">
        <v>1747</v>
      </c>
      <c r="W43" s="235">
        <v>45351</v>
      </c>
      <c r="X43" s="138">
        <v>45351</v>
      </c>
      <c r="Y43" s="138">
        <v>45351</v>
      </c>
      <c r="Z43" s="138">
        <v>45504</v>
      </c>
      <c r="AA43" s="93">
        <f t="shared" si="5"/>
        <v>153</v>
      </c>
      <c r="AB43" s="87">
        <v>0</v>
      </c>
      <c r="AC43" s="87">
        <v>0</v>
      </c>
      <c r="AD43" s="87">
        <v>0</v>
      </c>
      <c r="AE43" s="95" t="s">
        <v>74</v>
      </c>
      <c r="AF43" s="93">
        <f t="shared" si="6"/>
        <v>0</v>
      </c>
      <c r="AG43" s="87">
        <v>0</v>
      </c>
      <c r="AH43" s="87">
        <v>0</v>
      </c>
      <c r="AI43" s="95" t="s">
        <v>74</v>
      </c>
      <c r="AJ43" s="88">
        <v>0</v>
      </c>
      <c r="AK43" s="95" t="s">
        <v>74</v>
      </c>
      <c r="AL43" s="95" t="s">
        <v>74</v>
      </c>
      <c r="AM43" s="93">
        <f t="shared" si="7"/>
        <v>0</v>
      </c>
      <c r="AN43" s="93">
        <f>+K43+AC43-AH43</f>
        <v>53533000</v>
      </c>
      <c r="AO43" s="88" t="s">
        <v>66</v>
      </c>
      <c r="AP43" s="87">
        <v>53533000</v>
      </c>
      <c r="AQ43" s="85" t="s">
        <v>85</v>
      </c>
      <c r="AR43" s="87">
        <v>0</v>
      </c>
      <c r="AS43" s="95" t="s">
        <v>74</v>
      </c>
      <c r="AT43" s="97">
        <v>0</v>
      </c>
      <c r="AU43" s="126">
        <f t="shared" si="8"/>
        <v>53533000</v>
      </c>
      <c r="AV43" s="99">
        <f t="shared" si="9"/>
        <v>0</v>
      </c>
      <c r="AW43" s="95" t="s">
        <v>74</v>
      </c>
      <c r="AX43" s="88" t="s">
        <v>86</v>
      </c>
      <c r="AY43" s="89" t="s">
        <v>2196</v>
      </c>
      <c r="AZ43" s="85" t="s">
        <v>66</v>
      </c>
      <c r="BA43" s="85" t="s">
        <v>141</v>
      </c>
    </row>
    <row r="44" spans="2:53" x14ac:dyDescent="0.25">
      <c r="B44" s="85">
        <v>2024</v>
      </c>
      <c r="C44" s="85">
        <v>891780111</v>
      </c>
      <c r="D44" s="86" t="s">
        <v>64</v>
      </c>
      <c r="E44" s="87" t="s">
        <v>2195</v>
      </c>
      <c r="F44" s="87" t="s">
        <v>2194</v>
      </c>
      <c r="G44" s="88">
        <v>0</v>
      </c>
      <c r="H44" s="88" t="s">
        <v>72</v>
      </c>
      <c r="I44" s="86" t="s">
        <v>65</v>
      </c>
      <c r="J44" s="89" t="s">
        <v>2193</v>
      </c>
      <c r="K44" s="87">
        <v>22856000</v>
      </c>
      <c r="L44" s="85" t="s">
        <v>67</v>
      </c>
      <c r="M44" s="89" t="s">
        <v>2192</v>
      </c>
      <c r="N44" s="90" t="s">
        <v>2191</v>
      </c>
      <c r="O44" s="91">
        <v>429</v>
      </c>
      <c r="P44" s="138">
        <v>45349</v>
      </c>
      <c r="Q44" s="87">
        <v>22856000</v>
      </c>
      <c r="R44" s="138">
        <v>45355</v>
      </c>
      <c r="S44" s="87">
        <v>22856000</v>
      </c>
      <c r="T44" s="88" t="s">
        <v>203</v>
      </c>
      <c r="U44" s="91">
        <v>85465146</v>
      </c>
      <c r="V44" s="89" t="s">
        <v>1647</v>
      </c>
      <c r="W44" s="235">
        <v>45355</v>
      </c>
      <c r="X44" s="138">
        <v>45357</v>
      </c>
      <c r="Y44" s="138" t="s">
        <v>74</v>
      </c>
      <c r="Z44" s="138">
        <v>45662</v>
      </c>
      <c r="AA44" s="93">
        <f t="shared" si="5"/>
        <v>305</v>
      </c>
      <c r="AB44" s="87">
        <v>0</v>
      </c>
      <c r="AC44" s="87">
        <v>0</v>
      </c>
      <c r="AD44" s="87">
        <v>0</v>
      </c>
      <c r="AE44" s="95" t="s">
        <v>74</v>
      </c>
      <c r="AF44" s="93">
        <f t="shared" si="6"/>
        <v>0</v>
      </c>
      <c r="AG44" s="87">
        <v>0</v>
      </c>
      <c r="AH44" s="87">
        <v>0</v>
      </c>
      <c r="AI44" s="95" t="s">
        <v>74</v>
      </c>
      <c r="AJ44" s="88">
        <v>0</v>
      </c>
      <c r="AK44" s="95" t="s">
        <v>74</v>
      </c>
      <c r="AL44" s="95" t="s">
        <v>74</v>
      </c>
      <c r="AM44" s="93">
        <f t="shared" si="7"/>
        <v>0</v>
      </c>
      <c r="AN44" s="93">
        <f>+K44+AC44-AH44</f>
        <v>22856000</v>
      </c>
      <c r="AO44" s="88" t="s">
        <v>66</v>
      </c>
      <c r="AP44" s="93">
        <v>22856000</v>
      </c>
      <c r="AQ44" s="85" t="s">
        <v>85</v>
      </c>
      <c r="AR44" s="87">
        <v>0</v>
      </c>
      <c r="AS44" s="95" t="s">
        <v>74</v>
      </c>
      <c r="AT44" s="97">
        <v>0</v>
      </c>
      <c r="AU44" s="126">
        <f t="shared" si="8"/>
        <v>22856000</v>
      </c>
      <c r="AV44" s="99">
        <f t="shared" si="9"/>
        <v>0</v>
      </c>
      <c r="AW44" s="95" t="s">
        <v>74</v>
      </c>
      <c r="AX44" s="88" t="s">
        <v>86</v>
      </c>
      <c r="AY44" s="89" t="s">
        <v>2190</v>
      </c>
      <c r="AZ44" s="85" t="s">
        <v>66</v>
      </c>
      <c r="BA44" s="85" t="s">
        <v>141</v>
      </c>
    </row>
    <row r="45" spans="2:53" x14ac:dyDescent="0.25">
      <c r="B45" s="85">
        <v>2024</v>
      </c>
      <c r="C45" s="85">
        <v>891780111</v>
      </c>
      <c r="D45" s="86" t="s">
        <v>64</v>
      </c>
      <c r="E45" s="87" t="s">
        <v>2189</v>
      </c>
      <c r="F45" s="87" t="s">
        <v>2188</v>
      </c>
      <c r="G45" s="88">
        <v>0</v>
      </c>
      <c r="H45" s="88" t="s">
        <v>72</v>
      </c>
      <c r="I45" s="86" t="s">
        <v>65</v>
      </c>
      <c r="J45" s="89" t="s">
        <v>2187</v>
      </c>
      <c r="K45" s="87">
        <v>226781120</v>
      </c>
      <c r="L45" s="85" t="s">
        <v>67</v>
      </c>
      <c r="M45" s="89" t="s">
        <v>2186</v>
      </c>
      <c r="N45" s="90" t="s">
        <v>2185</v>
      </c>
      <c r="O45" s="91">
        <v>491</v>
      </c>
      <c r="P45" s="138">
        <v>45349</v>
      </c>
      <c r="Q45" s="87">
        <v>226781120</v>
      </c>
      <c r="R45" s="138">
        <v>45355</v>
      </c>
      <c r="S45" s="87">
        <v>226781120</v>
      </c>
      <c r="T45" s="88" t="s">
        <v>203</v>
      </c>
      <c r="U45" s="91">
        <v>85465146</v>
      </c>
      <c r="V45" s="89" t="s">
        <v>1647</v>
      </c>
      <c r="W45" s="235">
        <v>45355</v>
      </c>
      <c r="X45" s="138">
        <v>45355</v>
      </c>
      <c r="Y45" s="138">
        <v>45355</v>
      </c>
      <c r="Z45" s="138">
        <v>45356</v>
      </c>
      <c r="AA45" s="93">
        <f t="shared" si="5"/>
        <v>1</v>
      </c>
      <c r="AB45" s="87">
        <v>0</v>
      </c>
      <c r="AC45" s="87">
        <v>0</v>
      </c>
      <c r="AD45" s="87">
        <v>0</v>
      </c>
      <c r="AE45" s="95" t="s">
        <v>74</v>
      </c>
      <c r="AF45" s="93">
        <f t="shared" si="6"/>
        <v>0</v>
      </c>
      <c r="AG45" s="87">
        <v>0</v>
      </c>
      <c r="AH45" s="87">
        <v>0</v>
      </c>
      <c r="AI45" s="95" t="s">
        <v>74</v>
      </c>
      <c r="AJ45" s="88">
        <v>0</v>
      </c>
      <c r="AK45" s="95" t="s">
        <v>74</v>
      </c>
      <c r="AL45" s="95" t="s">
        <v>74</v>
      </c>
      <c r="AM45" s="93">
        <f t="shared" si="7"/>
        <v>0</v>
      </c>
      <c r="AN45" s="93">
        <f>+K45+AC45-AH45</f>
        <v>226781120</v>
      </c>
      <c r="AO45" s="88" t="s">
        <v>66</v>
      </c>
      <c r="AP45" s="93">
        <v>226781120</v>
      </c>
      <c r="AQ45" s="85" t="s">
        <v>85</v>
      </c>
      <c r="AR45" s="87">
        <v>0</v>
      </c>
      <c r="AS45" s="95" t="s">
        <v>74</v>
      </c>
      <c r="AT45" s="97">
        <v>0</v>
      </c>
      <c r="AU45" s="126">
        <f t="shared" si="8"/>
        <v>226781120</v>
      </c>
      <c r="AV45" s="99">
        <f t="shared" si="9"/>
        <v>0</v>
      </c>
      <c r="AW45" s="95" t="s">
        <v>74</v>
      </c>
      <c r="AX45" s="88" t="s">
        <v>86</v>
      </c>
      <c r="AY45" s="89" t="s">
        <v>2184</v>
      </c>
      <c r="AZ45" s="85" t="s">
        <v>66</v>
      </c>
      <c r="BA45" s="85" t="s">
        <v>141</v>
      </c>
    </row>
    <row r="46" spans="2:53" x14ac:dyDescent="0.25">
      <c r="B46" s="85">
        <v>2024</v>
      </c>
      <c r="C46" s="85">
        <v>891780111</v>
      </c>
      <c r="D46" s="86" t="s">
        <v>64</v>
      </c>
      <c r="E46" s="87" t="s">
        <v>2183</v>
      </c>
      <c r="F46" s="87" t="s">
        <v>2182</v>
      </c>
      <c r="G46" s="88">
        <v>0</v>
      </c>
      <c r="H46" s="88" t="s">
        <v>72</v>
      </c>
      <c r="I46" s="86" t="s">
        <v>65</v>
      </c>
      <c r="J46" s="89" t="s">
        <v>2181</v>
      </c>
      <c r="K46" s="87">
        <v>57900000</v>
      </c>
      <c r="L46" s="85" t="s">
        <v>67</v>
      </c>
      <c r="M46" s="89" t="s">
        <v>2180</v>
      </c>
      <c r="N46" s="90" t="s">
        <v>2179</v>
      </c>
      <c r="O46" s="91">
        <v>408</v>
      </c>
      <c r="P46" s="138">
        <v>45341</v>
      </c>
      <c r="Q46" s="87">
        <v>57900000</v>
      </c>
      <c r="R46" s="138">
        <v>45355</v>
      </c>
      <c r="S46" s="87">
        <v>57900000</v>
      </c>
      <c r="T46" s="88" t="s">
        <v>203</v>
      </c>
      <c r="U46" s="91">
        <v>85459497</v>
      </c>
      <c r="V46" s="89" t="s">
        <v>1747</v>
      </c>
      <c r="W46" s="235">
        <v>45355</v>
      </c>
      <c r="X46" s="138">
        <v>45356</v>
      </c>
      <c r="Y46" s="138">
        <v>45356</v>
      </c>
      <c r="Z46" s="138">
        <v>45657</v>
      </c>
      <c r="AA46" s="93">
        <f t="shared" si="5"/>
        <v>301</v>
      </c>
      <c r="AB46" s="87">
        <v>0</v>
      </c>
      <c r="AC46" s="87">
        <v>0</v>
      </c>
      <c r="AD46" s="87">
        <v>0</v>
      </c>
      <c r="AE46" s="95" t="s">
        <v>74</v>
      </c>
      <c r="AF46" s="93">
        <f t="shared" si="6"/>
        <v>0</v>
      </c>
      <c r="AG46" s="87">
        <v>0</v>
      </c>
      <c r="AH46" s="87">
        <v>0</v>
      </c>
      <c r="AI46" s="95" t="s">
        <v>74</v>
      </c>
      <c r="AJ46" s="88">
        <v>0</v>
      </c>
      <c r="AK46" s="95" t="s">
        <v>74</v>
      </c>
      <c r="AL46" s="95" t="s">
        <v>74</v>
      </c>
      <c r="AM46" s="93">
        <f t="shared" si="7"/>
        <v>0</v>
      </c>
      <c r="AN46" s="93">
        <f>+K46+AC46-AH46</f>
        <v>57900000</v>
      </c>
      <c r="AO46" s="88" t="s">
        <v>66</v>
      </c>
      <c r="AP46" s="93">
        <v>57900000</v>
      </c>
      <c r="AQ46" s="85" t="s">
        <v>85</v>
      </c>
      <c r="AR46" s="87">
        <v>0</v>
      </c>
      <c r="AS46" s="95" t="s">
        <v>74</v>
      </c>
      <c r="AT46" s="97">
        <v>0</v>
      </c>
      <c r="AU46" s="126">
        <f t="shared" si="8"/>
        <v>57900000</v>
      </c>
      <c r="AV46" s="99">
        <f t="shared" si="9"/>
        <v>0</v>
      </c>
      <c r="AW46" s="95" t="s">
        <v>74</v>
      </c>
      <c r="AX46" s="88" t="s">
        <v>86</v>
      </c>
      <c r="AY46" s="89" t="s">
        <v>2178</v>
      </c>
      <c r="AZ46" s="85" t="s">
        <v>66</v>
      </c>
      <c r="BA46" s="85" t="s">
        <v>141</v>
      </c>
    </row>
    <row r="47" spans="2:53" x14ac:dyDescent="0.25">
      <c r="B47" s="85">
        <v>2024</v>
      </c>
      <c r="C47" s="85">
        <v>891780111</v>
      </c>
      <c r="D47" s="86" t="s">
        <v>64</v>
      </c>
      <c r="E47" s="87" t="s">
        <v>2177</v>
      </c>
      <c r="F47" s="87" t="s">
        <v>2176</v>
      </c>
      <c r="G47" s="88">
        <v>0</v>
      </c>
      <c r="H47" s="88" t="s">
        <v>72</v>
      </c>
      <c r="I47" s="86" t="s">
        <v>65</v>
      </c>
      <c r="J47" s="89" t="s">
        <v>2175</v>
      </c>
      <c r="K47" s="87">
        <v>127000000</v>
      </c>
      <c r="L47" s="85" t="s">
        <v>67</v>
      </c>
      <c r="M47" s="89" t="s">
        <v>196</v>
      </c>
      <c r="N47" s="90" t="s">
        <v>1748</v>
      </c>
      <c r="O47" s="91">
        <v>366</v>
      </c>
      <c r="P47" s="138">
        <v>45337</v>
      </c>
      <c r="Q47" s="87">
        <v>127000000</v>
      </c>
      <c r="R47" s="138">
        <v>45355</v>
      </c>
      <c r="S47" s="87">
        <v>127000000</v>
      </c>
      <c r="T47" s="88" t="s">
        <v>203</v>
      </c>
      <c r="U47" s="91">
        <v>72175282</v>
      </c>
      <c r="V47" s="89" t="s">
        <v>1822</v>
      </c>
      <c r="W47" s="235">
        <v>45355</v>
      </c>
      <c r="X47" s="138">
        <v>45358</v>
      </c>
      <c r="Y47" s="138">
        <v>45355</v>
      </c>
      <c r="Z47" s="138">
        <v>45657</v>
      </c>
      <c r="AA47" s="93">
        <f t="shared" si="5"/>
        <v>302</v>
      </c>
      <c r="AB47" s="87">
        <v>0</v>
      </c>
      <c r="AC47" s="87">
        <v>0</v>
      </c>
      <c r="AD47" s="87">
        <v>0</v>
      </c>
      <c r="AE47" s="95" t="s">
        <v>74</v>
      </c>
      <c r="AF47" s="93">
        <f t="shared" si="6"/>
        <v>0</v>
      </c>
      <c r="AG47" s="87">
        <v>0</v>
      </c>
      <c r="AH47" s="87">
        <v>0</v>
      </c>
      <c r="AI47" s="95" t="s">
        <v>74</v>
      </c>
      <c r="AJ47" s="88">
        <v>0</v>
      </c>
      <c r="AK47" s="95" t="s">
        <v>74</v>
      </c>
      <c r="AL47" s="95" t="s">
        <v>74</v>
      </c>
      <c r="AM47" s="93">
        <f t="shared" si="7"/>
        <v>0</v>
      </c>
      <c r="AN47" s="93">
        <f>+K47+AC47-AH47</f>
        <v>127000000</v>
      </c>
      <c r="AO47" s="88" t="s">
        <v>66</v>
      </c>
      <c r="AP47" s="93">
        <v>127000000</v>
      </c>
      <c r="AQ47" s="85" t="s">
        <v>85</v>
      </c>
      <c r="AR47" s="87">
        <v>0</v>
      </c>
      <c r="AS47" s="95" t="s">
        <v>74</v>
      </c>
      <c r="AT47" s="97">
        <v>0</v>
      </c>
      <c r="AU47" s="126">
        <f t="shared" si="8"/>
        <v>127000000</v>
      </c>
      <c r="AV47" s="99">
        <f t="shared" si="9"/>
        <v>0</v>
      </c>
      <c r="AW47" s="95" t="s">
        <v>74</v>
      </c>
      <c r="AX47" s="88" t="s">
        <v>86</v>
      </c>
      <c r="AY47" s="89" t="s">
        <v>2174</v>
      </c>
      <c r="AZ47" s="85" t="s">
        <v>66</v>
      </c>
      <c r="BA47" s="85" t="s">
        <v>141</v>
      </c>
    </row>
    <row r="48" spans="2:53" x14ac:dyDescent="0.25">
      <c r="B48" s="85">
        <v>2024</v>
      </c>
      <c r="C48" s="85">
        <v>891780111</v>
      </c>
      <c r="D48" s="86" t="s">
        <v>64</v>
      </c>
      <c r="E48" s="87" t="s">
        <v>2173</v>
      </c>
      <c r="F48" s="87" t="s">
        <v>2172</v>
      </c>
      <c r="G48" s="88">
        <v>0</v>
      </c>
      <c r="H48" s="88" t="s">
        <v>72</v>
      </c>
      <c r="I48" s="86" t="s">
        <v>154</v>
      </c>
      <c r="J48" s="89" t="s">
        <v>2171</v>
      </c>
      <c r="K48" s="87">
        <v>10000000</v>
      </c>
      <c r="L48" s="85" t="s">
        <v>67</v>
      </c>
      <c r="M48" s="89" t="s">
        <v>2170</v>
      </c>
      <c r="N48" s="90" t="s">
        <v>2169</v>
      </c>
      <c r="O48" s="91">
        <v>381</v>
      </c>
      <c r="P48" s="138">
        <v>45338</v>
      </c>
      <c r="Q48" s="87">
        <v>269581278</v>
      </c>
      <c r="R48" s="138">
        <v>45355</v>
      </c>
      <c r="S48" s="87">
        <v>10000000</v>
      </c>
      <c r="T48" s="88" t="s">
        <v>203</v>
      </c>
      <c r="U48" s="91">
        <v>72175282</v>
      </c>
      <c r="V48" s="89" t="s">
        <v>1822</v>
      </c>
      <c r="W48" s="235">
        <v>45355</v>
      </c>
      <c r="X48" s="138">
        <v>45355</v>
      </c>
      <c r="Y48" s="138" t="s">
        <v>74</v>
      </c>
      <c r="Z48" s="138">
        <v>45477</v>
      </c>
      <c r="AA48" s="93">
        <f t="shared" si="5"/>
        <v>122</v>
      </c>
      <c r="AB48" s="87">
        <v>0</v>
      </c>
      <c r="AC48" s="87">
        <v>0</v>
      </c>
      <c r="AD48" s="87">
        <v>0</v>
      </c>
      <c r="AE48" s="95" t="s">
        <v>74</v>
      </c>
      <c r="AF48" s="93">
        <f t="shared" si="6"/>
        <v>0</v>
      </c>
      <c r="AG48" s="87">
        <v>0</v>
      </c>
      <c r="AH48" s="87">
        <v>0</v>
      </c>
      <c r="AI48" s="95" t="s">
        <v>74</v>
      </c>
      <c r="AJ48" s="88">
        <v>0</v>
      </c>
      <c r="AK48" s="95" t="s">
        <v>74</v>
      </c>
      <c r="AL48" s="95" t="s">
        <v>74</v>
      </c>
      <c r="AM48" s="93">
        <f t="shared" si="7"/>
        <v>0</v>
      </c>
      <c r="AN48" s="93">
        <f>+K48+AC48-AH48</f>
        <v>10000000</v>
      </c>
      <c r="AO48" s="88" t="s">
        <v>66</v>
      </c>
      <c r="AP48" s="93">
        <v>10000000</v>
      </c>
      <c r="AQ48" s="88" t="s">
        <v>66</v>
      </c>
      <c r="AR48" s="87">
        <v>4000000</v>
      </c>
      <c r="AS48" s="95" t="s">
        <v>74</v>
      </c>
      <c r="AT48" s="97">
        <v>0</v>
      </c>
      <c r="AU48" s="126">
        <f t="shared" si="8"/>
        <v>10000000</v>
      </c>
      <c r="AV48" s="99">
        <f t="shared" si="9"/>
        <v>0</v>
      </c>
      <c r="AW48" s="95" t="s">
        <v>74</v>
      </c>
      <c r="AX48" s="88" t="s">
        <v>86</v>
      </c>
      <c r="AY48" s="89" t="s">
        <v>2168</v>
      </c>
      <c r="AZ48" s="85" t="s">
        <v>66</v>
      </c>
      <c r="BA48" s="85" t="s">
        <v>141</v>
      </c>
    </row>
    <row r="49" spans="2:53" x14ac:dyDescent="0.25">
      <c r="B49" s="85">
        <v>2024</v>
      </c>
      <c r="C49" s="85">
        <v>891780111</v>
      </c>
      <c r="D49" s="86" t="s">
        <v>64</v>
      </c>
      <c r="E49" s="87" t="s">
        <v>2167</v>
      </c>
      <c r="F49" s="87" t="s">
        <v>2166</v>
      </c>
      <c r="G49" s="88">
        <v>0</v>
      </c>
      <c r="H49" s="88" t="s">
        <v>72</v>
      </c>
      <c r="I49" s="86" t="s">
        <v>65</v>
      </c>
      <c r="J49" s="89" t="s">
        <v>2165</v>
      </c>
      <c r="K49" s="87">
        <v>11594000</v>
      </c>
      <c r="L49" s="85" t="s">
        <v>67</v>
      </c>
      <c r="M49" s="89" t="s">
        <v>2016</v>
      </c>
      <c r="N49" s="90" t="s">
        <v>2015</v>
      </c>
      <c r="O49" s="91">
        <v>352</v>
      </c>
      <c r="P49" s="138">
        <v>45336</v>
      </c>
      <c r="Q49" s="87">
        <v>11594000</v>
      </c>
      <c r="R49" s="138">
        <v>45355</v>
      </c>
      <c r="S49" s="87">
        <v>11594000</v>
      </c>
      <c r="T49" s="88" t="s">
        <v>203</v>
      </c>
      <c r="U49" s="91">
        <v>21400608</v>
      </c>
      <c r="V49" s="89" t="s">
        <v>2164</v>
      </c>
      <c r="W49" s="235">
        <v>45355</v>
      </c>
      <c r="X49" s="138">
        <v>45397</v>
      </c>
      <c r="Y49" s="138">
        <v>45488</v>
      </c>
      <c r="Z49" s="138">
        <v>45488</v>
      </c>
      <c r="AA49" s="93">
        <f t="shared" si="5"/>
        <v>0</v>
      </c>
      <c r="AB49" s="87">
        <v>0</v>
      </c>
      <c r="AC49" s="87">
        <v>0</v>
      </c>
      <c r="AD49" s="87">
        <v>0</v>
      </c>
      <c r="AE49" s="95" t="s">
        <v>74</v>
      </c>
      <c r="AF49" s="93">
        <f t="shared" si="6"/>
        <v>0</v>
      </c>
      <c r="AG49" s="87">
        <v>0</v>
      </c>
      <c r="AH49" s="87">
        <v>0</v>
      </c>
      <c r="AI49" s="95" t="s">
        <v>74</v>
      </c>
      <c r="AJ49" s="88">
        <v>0</v>
      </c>
      <c r="AK49" s="95" t="s">
        <v>74</v>
      </c>
      <c r="AL49" s="95" t="s">
        <v>74</v>
      </c>
      <c r="AM49" s="93">
        <f t="shared" si="7"/>
        <v>0</v>
      </c>
      <c r="AN49" s="93">
        <f>+K49+AC49-AH49</f>
        <v>11594000</v>
      </c>
      <c r="AO49" s="88" t="s">
        <v>66</v>
      </c>
      <c r="AP49" s="93">
        <v>11594000</v>
      </c>
      <c r="AQ49" s="85" t="s">
        <v>85</v>
      </c>
      <c r="AR49" s="87">
        <v>0</v>
      </c>
      <c r="AS49" s="95" t="s">
        <v>74</v>
      </c>
      <c r="AT49" s="97">
        <v>0</v>
      </c>
      <c r="AU49" s="126">
        <f t="shared" si="8"/>
        <v>11594000</v>
      </c>
      <c r="AV49" s="99">
        <f t="shared" si="9"/>
        <v>0</v>
      </c>
      <c r="AW49" s="95" t="s">
        <v>74</v>
      </c>
      <c r="AX49" s="88" t="s">
        <v>86</v>
      </c>
      <c r="AY49" s="89" t="s">
        <v>2163</v>
      </c>
      <c r="AZ49" s="85" t="s">
        <v>66</v>
      </c>
      <c r="BA49" s="85" t="s">
        <v>141</v>
      </c>
    </row>
    <row r="50" spans="2:53" x14ac:dyDescent="0.25">
      <c r="B50" s="85">
        <v>2024</v>
      </c>
      <c r="C50" s="85">
        <v>891780111</v>
      </c>
      <c r="D50" s="86" t="s">
        <v>64</v>
      </c>
      <c r="E50" s="87" t="s">
        <v>2162</v>
      </c>
      <c r="F50" s="87" t="s">
        <v>2161</v>
      </c>
      <c r="G50" s="88">
        <v>0</v>
      </c>
      <c r="H50" s="88" t="s">
        <v>72</v>
      </c>
      <c r="I50" s="86" t="s">
        <v>154</v>
      </c>
      <c r="J50" s="89" t="s">
        <v>2160</v>
      </c>
      <c r="K50" s="87">
        <v>19182240</v>
      </c>
      <c r="L50" s="85" t="s">
        <v>67</v>
      </c>
      <c r="M50" s="89" t="s">
        <v>2159</v>
      </c>
      <c r="N50" s="90" t="s">
        <v>2158</v>
      </c>
      <c r="O50" s="91">
        <v>381</v>
      </c>
      <c r="P50" s="138">
        <v>45338</v>
      </c>
      <c r="Q50" s="87">
        <v>277581278</v>
      </c>
      <c r="R50" s="138">
        <v>45355</v>
      </c>
      <c r="S50" s="87">
        <v>19182240</v>
      </c>
      <c r="T50" s="88" t="s">
        <v>203</v>
      </c>
      <c r="U50" s="91">
        <v>72175282</v>
      </c>
      <c r="V50" s="89" t="s">
        <v>1822</v>
      </c>
      <c r="W50" s="235">
        <v>45355</v>
      </c>
      <c r="X50" s="138">
        <v>45355</v>
      </c>
      <c r="Y50" s="138" t="s">
        <v>74</v>
      </c>
      <c r="Z50" s="138">
        <v>45477</v>
      </c>
      <c r="AA50" s="93">
        <f t="shared" si="5"/>
        <v>122</v>
      </c>
      <c r="AB50" s="87">
        <v>0</v>
      </c>
      <c r="AC50" s="87">
        <v>0</v>
      </c>
      <c r="AD50" s="87">
        <v>0</v>
      </c>
      <c r="AE50" s="95" t="s">
        <v>74</v>
      </c>
      <c r="AF50" s="93">
        <f t="shared" si="6"/>
        <v>0</v>
      </c>
      <c r="AG50" s="87">
        <v>0</v>
      </c>
      <c r="AH50" s="87">
        <v>0</v>
      </c>
      <c r="AI50" s="95" t="s">
        <v>74</v>
      </c>
      <c r="AJ50" s="88">
        <v>0</v>
      </c>
      <c r="AK50" s="95" t="s">
        <v>74</v>
      </c>
      <c r="AL50" s="95" t="s">
        <v>74</v>
      </c>
      <c r="AM50" s="93">
        <f t="shared" si="7"/>
        <v>0</v>
      </c>
      <c r="AN50" s="93">
        <f>+K50+AC50-AH50</f>
        <v>19182240</v>
      </c>
      <c r="AO50" s="88" t="s">
        <v>66</v>
      </c>
      <c r="AP50" s="93">
        <v>19182240</v>
      </c>
      <c r="AQ50" s="85" t="s">
        <v>85</v>
      </c>
      <c r="AR50" s="87">
        <v>0</v>
      </c>
      <c r="AS50" s="95" t="s">
        <v>74</v>
      </c>
      <c r="AT50" s="97">
        <v>0</v>
      </c>
      <c r="AU50" s="126">
        <f t="shared" si="8"/>
        <v>19182240</v>
      </c>
      <c r="AV50" s="99">
        <f t="shared" si="9"/>
        <v>0</v>
      </c>
      <c r="AW50" s="95" t="s">
        <v>74</v>
      </c>
      <c r="AX50" s="88" t="s">
        <v>86</v>
      </c>
      <c r="AY50" s="89" t="s">
        <v>2157</v>
      </c>
      <c r="AZ50" s="85" t="s">
        <v>66</v>
      </c>
      <c r="BA50" s="85" t="s">
        <v>141</v>
      </c>
    </row>
    <row r="51" spans="2:53" x14ac:dyDescent="0.25">
      <c r="B51" s="85">
        <v>2024</v>
      </c>
      <c r="C51" s="85">
        <v>891780111</v>
      </c>
      <c r="D51" s="86" t="s">
        <v>64</v>
      </c>
      <c r="E51" s="87" t="s">
        <v>2156</v>
      </c>
      <c r="F51" s="87" t="s">
        <v>2155</v>
      </c>
      <c r="G51" s="88">
        <v>0</v>
      </c>
      <c r="H51" s="88" t="s">
        <v>72</v>
      </c>
      <c r="I51" s="86" t="s">
        <v>65</v>
      </c>
      <c r="J51" s="89" t="s">
        <v>2154</v>
      </c>
      <c r="K51" s="87">
        <v>3427200</v>
      </c>
      <c r="L51" s="85" t="s">
        <v>67</v>
      </c>
      <c r="M51" s="89" t="s">
        <v>2079</v>
      </c>
      <c r="N51" s="90" t="s">
        <v>2078</v>
      </c>
      <c r="O51" s="91">
        <v>478</v>
      </c>
      <c r="P51" s="138">
        <v>45348</v>
      </c>
      <c r="Q51" s="87">
        <v>3427000</v>
      </c>
      <c r="R51" s="138">
        <v>45355</v>
      </c>
      <c r="S51" s="87">
        <v>3427000</v>
      </c>
      <c r="T51" s="88" t="s">
        <v>203</v>
      </c>
      <c r="U51" s="91">
        <v>1082863147</v>
      </c>
      <c r="V51" s="89" t="s">
        <v>1420</v>
      </c>
      <c r="W51" s="235">
        <v>45355</v>
      </c>
      <c r="X51" s="138">
        <v>45358</v>
      </c>
      <c r="Y51" s="138" t="s">
        <v>74</v>
      </c>
      <c r="Z51" s="138">
        <v>45722</v>
      </c>
      <c r="AA51" s="93">
        <f t="shared" si="5"/>
        <v>364</v>
      </c>
      <c r="AB51" s="87">
        <v>0</v>
      </c>
      <c r="AC51" s="87">
        <v>0</v>
      </c>
      <c r="AD51" s="87">
        <v>0</v>
      </c>
      <c r="AE51" s="95" t="s">
        <v>74</v>
      </c>
      <c r="AF51" s="93">
        <f t="shared" si="6"/>
        <v>0</v>
      </c>
      <c r="AG51" s="87">
        <v>0</v>
      </c>
      <c r="AH51" s="87">
        <v>0</v>
      </c>
      <c r="AI51" s="95" t="s">
        <v>74</v>
      </c>
      <c r="AJ51" s="88">
        <v>0</v>
      </c>
      <c r="AK51" s="95" t="s">
        <v>74</v>
      </c>
      <c r="AL51" s="95" t="s">
        <v>74</v>
      </c>
      <c r="AM51" s="93">
        <f t="shared" si="7"/>
        <v>0</v>
      </c>
      <c r="AN51" s="93">
        <f>+K51+AC51-AH51</f>
        <v>3427200</v>
      </c>
      <c r="AO51" s="88" t="s">
        <v>66</v>
      </c>
      <c r="AP51" s="93">
        <v>3427000</v>
      </c>
      <c r="AQ51" s="85" t="s">
        <v>85</v>
      </c>
      <c r="AR51" s="87">
        <v>0</v>
      </c>
      <c r="AS51" s="95" t="s">
        <v>74</v>
      </c>
      <c r="AT51" s="97">
        <v>0</v>
      </c>
      <c r="AU51" s="126">
        <f t="shared" si="8"/>
        <v>3427200</v>
      </c>
      <c r="AV51" s="99">
        <f t="shared" si="9"/>
        <v>0</v>
      </c>
      <c r="AW51" s="95" t="s">
        <v>74</v>
      </c>
      <c r="AX51" s="88" t="s">
        <v>86</v>
      </c>
      <c r="AY51" s="89" t="s">
        <v>2153</v>
      </c>
      <c r="AZ51" s="85" t="s">
        <v>66</v>
      </c>
      <c r="BA51" s="85" t="s">
        <v>141</v>
      </c>
    </row>
    <row r="52" spans="2:53" x14ac:dyDescent="0.25">
      <c r="B52" s="85">
        <v>2024</v>
      </c>
      <c r="C52" s="85">
        <v>891780111</v>
      </c>
      <c r="D52" s="86" t="s">
        <v>64</v>
      </c>
      <c r="E52" s="87" t="s">
        <v>2152</v>
      </c>
      <c r="F52" s="87" t="s">
        <v>2151</v>
      </c>
      <c r="G52" s="88">
        <v>0</v>
      </c>
      <c r="H52" s="88" t="s">
        <v>72</v>
      </c>
      <c r="I52" s="86" t="s">
        <v>154</v>
      </c>
      <c r="J52" s="89" t="s">
        <v>2150</v>
      </c>
      <c r="K52" s="87">
        <v>14731960</v>
      </c>
      <c r="L52" s="85" t="s">
        <v>67</v>
      </c>
      <c r="M52" s="89" t="s">
        <v>2149</v>
      </c>
      <c r="N52" s="90" t="s">
        <v>2148</v>
      </c>
      <c r="O52" s="91">
        <v>381</v>
      </c>
      <c r="P52" s="138">
        <v>45338</v>
      </c>
      <c r="Q52" s="87">
        <v>277581278</v>
      </c>
      <c r="R52" s="138">
        <v>45355</v>
      </c>
      <c r="S52" s="87">
        <v>14731960</v>
      </c>
      <c r="T52" s="88" t="s">
        <v>203</v>
      </c>
      <c r="U52" s="91">
        <v>72175282</v>
      </c>
      <c r="V52" s="89" t="s">
        <v>1822</v>
      </c>
      <c r="W52" s="235">
        <v>45355</v>
      </c>
      <c r="X52" s="138">
        <v>45355</v>
      </c>
      <c r="Y52" s="138" t="s">
        <v>74</v>
      </c>
      <c r="Z52" s="138">
        <v>45477</v>
      </c>
      <c r="AA52" s="93">
        <f t="shared" si="5"/>
        <v>122</v>
      </c>
      <c r="AB52" s="87">
        <v>0</v>
      </c>
      <c r="AC52" s="87">
        <v>0</v>
      </c>
      <c r="AD52" s="87">
        <v>0</v>
      </c>
      <c r="AE52" s="95" t="s">
        <v>74</v>
      </c>
      <c r="AF52" s="93">
        <f t="shared" si="6"/>
        <v>0</v>
      </c>
      <c r="AG52" s="87">
        <v>0</v>
      </c>
      <c r="AH52" s="87">
        <v>0</v>
      </c>
      <c r="AI52" s="95" t="s">
        <v>74</v>
      </c>
      <c r="AJ52" s="88">
        <v>0</v>
      </c>
      <c r="AK52" s="95" t="s">
        <v>74</v>
      </c>
      <c r="AL52" s="95" t="s">
        <v>74</v>
      </c>
      <c r="AM52" s="93">
        <f t="shared" si="7"/>
        <v>0</v>
      </c>
      <c r="AN52" s="93">
        <f>+K52+AC52-AH52</f>
        <v>14731960</v>
      </c>
      <c r="AO52" s="88" t="s">
        <v>66</v>
      </c>
      <c r="AP52" s="93">
        <v>14731960</v>
      </c>
      <c r="AQ52" s="85" t="s">
        <v>85</v>
      </c>
      <c r="AR52" s="87">
        <v>0</v>
      </c>
      <c r="AS52" s="95" t="s">
        <v>74</v>
      </c>
      <c r="AT52" s="97">
        <v>0</v>
      </c>
      <c r="AU52" s="126">
        <f t="shared" si="8"/>
        <v>14731960</v>
      </c>
      <c r="AV52" s="99">
        <f t="shared" si="9"/>
        <v>0</v>
      </c>
      <c r="AW52" s="95" t="s">
        <v>74</v>
      </c>
      <c r="AX52" s="88" t="s">
        <v>86</v>
      </c>
      <c r="AY52" s="89" t="s">
        <v>2147</v>
      </c>
      <c r="AZ52" s="85" t="s">
        <v>66</v>
      </c>
      <c r="BA52" s="85" t="s">
        <v>141</v>
      </c>
    </row>
    <row r="53" spans="2:53" x14ac:dyDescent="0.25">
      <c r="B53" s="85">
        <v>2024</v>
      </c>
      <c r="C53" s="85">
        <v>891780111</v>
      </c>
      <c r="D53" s="86" t="s">
        <v>64</v>
      </c>
      <c r="E53" s="87" t="s">
        <v>2146</v>
      </c>
      <c r="F53" s="87" t="s">
        <v>2145</v>
      </c>
      <c r="G53" s="88">
        <v>0</v>
      </c>
      <c r="H53" s="88" t="s">
        <v>72</v>
      </c>
      <c r="I53" s="86" t="s">
        <v>154</v>
      </c>
      <c r="J53" s="89" t="s">
        <v>2144</v>
      </c>
      <c r="K53" s="87">
        <v>22097940</v>
      </c>
      <c r="L53" s="85" t="s">
        <v>67</v>
      </c>
      <c r="M53" s="89" t="s">
        <v>2143</v>
      </c>
      <c r="N53" s="90" t="s">
        <v>2142</v>
      </c>
      <c r="O53" s="91">
        <v>381</v>
      </c>
      <c r="P53" s="138">
        <v>45338</v>
      </c>
      <c r="Q53" s="87">
        <v>269581278</v>
      </c>
      <c r="R53" s="138">
        <v>45356</v>
      </c>
      <c r="S53" s="87">
        <v>22097940</v>
      </c>
      <c r="T53" s="88" t="s">
        <v>203</v>
      </c>
      <c r="U53" s="91">
        <v>72175282</v>
      </c>
      <c r="V53" s="89" t="s">
        <v>1822</v>
      </c>
      <c r="W53" s="235">
        <v>45356</v>
      </c>
      <c r="X53" s="138">
        <v>45356</v>
      </c>
      <c r="Y53" s="138" t="s">
        <v>74</v>
      </c>
      <c r="Z53" s="138">
        <v>45478</v>
      </c>
      <c r="AA53" s="93">
        <f t="shared" si="5"/>
        <v>122</v>
      </c>
      <c r="AB53" s="87">
        <v>0</v>
      </c>
      <c r="AC53" s="87">
        <v>0</v>
      </c>
      <c r="AD53" s="87">
        <v>0</v>
      </c>
      <c r="AE53" s="95" t="s">
        <v>74</v>
      </c>
      <c r="AF53" s="93">
        <f t="shared" si="6"/>
        <v>0</v>
      </c>
      <c r="AG53" s="87">
        <v>0</v>
      </c>
      <c r="AH53" s="87">
        <v>0</v>
      </c>
      <c r="AI53" s="95" t="s">
        <v>74</v>
      </c>
      <c r="AJ53" s="88">
        <v>0</v>
      </c>
      <c r="AK53" s="95" t="s">
        <v>74</v>
      </c>
      <c r="AL53" s="95" t="s">
        <v>74</v>
      </c>
      <c r="AM53" s="93">
        <f t="shared" si="7"/>
        <v>0</v>
      </c>
      <c r="AN53" s="93">
        <f>+K53+AC53-AH53</f>
        <v>22097940</v>
      </c>
      <c r="AO53" s="88" t="s">
        <v>66</v>
      </c>
      <c r="AP53" s="93">
        <v>22097940</v>
      </c>
      <c r="AQ53" s="85" t="s">
        <v>85</v>
      </c>
      <c r="AR53" s="87">
        <v>0</v>
      </c>
      <c r="AS53" s="95" t="s">
        <v>74</v>
      </c>
      <c r="AT53" s="97">
        <v>0</v>
      </c>
      <c r="AU53" s="126">
        <f t="shared" si="8"/>
        <v>22097940</v>
      </c>
      <c r="AV53" s="99">
        <f t="shared" si="9"/>
        <v>0</v>
      </c>
      <c r="AW53" s="95" t="s">
        <v>74</v>
      </c>
      <c r="AX53" s="88" t="s">
        <v>86</v>
      </c>
      <c r="AY53" s="89" t="s">
        <v>2141</v>
      </c>
      <c r="AZ53" s="85" t="s">
        <v>66</v>
      </c>
      <c r="BA53" s="85" t="s">
        <v>141</v>
      </c>
    </row>
    <row r="54" spans="2:53" x14ac:dyDescent="0.25">
      <c r="B54" s="85">
        <v>2024</v>
      </c>
      <c r="C54" s="85">
        <v>891780111</v>
      </c>
      <c r="D54" s="86" t="s">
        <v>64</v>
      </c>
      <c r="E54" s="87" t="s">
        <v>2140</v>
      </c>
      <c r="F54" s="87" t="s">
        <v>2139</v>
      </c>
      <c r="G54" s="88">
        <v>0</v>
      </c>
      <c r="H54" s="88" t="s">
        <v>72</v>
      </c>
      <c r="I54" s="86" t="s">
        <v>154</v>
      </c>
      <c r="J54" s="89" t="s">
        <v>2138</v>
      </c>
      <c r="K54" s="87">
        <v>175092306</v>
      </c>
      <c r="L54" s="85" t="s">
        <v>67</v>
      </c>
      <c r="M54" s="89" t="s">
        <v>2137</v>
      </c>
      <c r="N54" s="90" t="s">
        <v>2136</v>
      </c>
      <c r="O54" s="91">
        <v>561</v>
      </c>
      <c r="P54" s="138">
        <v>45355</v>
      </c>
      <c r="Q54" s="87">
        <v>175092306</v>
      </c>
      <c r="R54" s="138">
        <v>45356</v>
      </c>
      <c r="S54" s="87">
        <v>175092306</v>
      </c>
      <c r="T54" s="88" t="s">
        <v>203</v>
      </c>
      <c r="U54" s="91">
        <v>85152695</v>
      </c>
      <c r="V54" s="89" t="s">
        <v>1753</v>
      </c>
      <c r="W54" s="235">
        <v>45356</v>
      </c>
      <c r="X54" s="138">
        <v>45357</v>
      </c>
      <c r="Y54" s="138">
        <v>45356</v>
      </c>
      <c r="Z54" s="138">
        <v>45366</v>
      </c>
      <c r="AA54" s="93">
        <f t="shared" si="5"/>
        <v>10</v>
      </c>
      <c r="AB54" s="87">
        <v>0</v>
      </c>
      <c r="AC54" s="87">
        <v>0</v>
      </c>
      <c r="AD54" s="87">
        <v>0</v>
      </c>
      <c r="AE54" s="95" t="s">
        <v>74</v>
      </c>
      <c r="AF54" s="93">
        <f t="shared" si="6"/>
        <v>0</v>
      </c>
      <c r="AG54" s="87">
        <v>0</v>
      </c>
      <c r="AH54" s="87">
        <v>0</v>
      </c>
      <c r="AI54" s="95" t="s">
        <v>74</v>
      </c>
      <c r="AJ54" s="88">
        <v>0</v>
      </c>
      <c r="AK54" s="95" t="s">
        <v>74</v>
      </c>
      <c r="AL54" s="95" t="s">
        <v>74</v>
      </c>
      <c r="AM54" s="93">
        <f t="shared" si="7"/>
        <v>0</v>
      </c>
      <c r="AN54" s="93">
        <f>+K54+AC54-AH54</f>
        <v>175092306</v>
      </c>
      <c r="AO54" s="88" t="s">
        <v>66</v>
      </c>
      <c r="AP54" s="93">
        <v>175092306</v>
      </c>
      <c r="AQ54" s="88" t="s">
        <v>66</v>
      </c>
      <c r="AR54" s="87">
        <v>87546153</v>
      </c>
      <c r="AS54" s="95" t="s">
        <v>74</v>
      </c>
      <c r="AT54" s="97">
        <v>0</v>
      </c>
      <c r="AU54" s="126">
        <f t="shared" si="8"/>
        <v>175092306</v>
      </c>
      <c r="AV54" s="99">
        <f t="shared" si="9"/>
        <v>0</v>
      </c>
      <c r="AW54" s="95" t="s">
        <v>74</v>
      </c>
      <c r="AX54" s="88" t="s">
        <v>86</v>
      </c>
      <c r="AY54" s="89" t="s">
        <v>2135</v>
      </c>
      <c r="AZ54" s="85" t="s">
        <v>66</v>
      </c>
      <c r="BA54" s="85" t="s">
        <v>141</v>
      </c>
    </row>
    <row r="55" spans="2:53" x14ac:dyDescent="0.25">
      <c r="B55" s="85">
        <v>2024</v>
      </c>
      <c r="C55" s="85">
        <v>891780111</v>
      </c>
      <c r="D55" s="86" t="s">
        <v>64</v>
      </c>
      <c r="E55" s="87" t="s">
        <v>2134</v>
      </c>
      <c r="F55" s="87" t="s">
        <v>2133</v>
      </c>
      <c r="G55" s="88">
        <v>0</v>
      </c>
      <c r="H55" s="88" t="s">
        <v>72</v>
      </c>
      <c r="I55" s="86" t="s">
        <v>65</v>
      </c>
      <c r="J55" s="89" t="s">
        <v>2132</v>
      </c>
      <c r="K55" s="87">
        <v>21608000</v>
      </c>
      <c r="L55" s="85" t="s">
        <v>67</v>
      </c>
      <c r="M55" s="89" t="s">
        <v>2121</v>
      </c>
      <c r="N55" s="90" t="s">
        <v>2120</v>
      </c>
      <c r="O55" s="91">
        <v>309</v>
      </c>
      <c r="P55" s="138">
        <v>45330</v>
      </c>
      <c r="Q55" s="87">
        <v>25684800</v>
      </c>
      <c r="R55" s="138">
        <v>45356</v>
      </c>
      <c r="S55" s="87">
        <v>21608000</v>
      </c>
      <c r="T55" s="88" t="s">
        <v>203</v>
      </c>
      <c r="U55" s="91">
        <v>72175282</v>
      </c>
      <c r="V55" s="89" t="s">
        <v>1822</v>
      </c>
      <c r="W55" s="235">
        <v>45356</v>
      </c>
      <c r="X55" s="138">
        <v>45356</v>
      </c>
      <c r="Y55" s="138" t="s">
        <v>74</v>
      </c>
      <c r="Z55" s="138">
        <v>45721</v>
      </c>
      <c r="AA55" s="93">
        <f t="shared" si="5"/>
        <v>365</v>
      </c>
      <c r="AB55" s="87">
        <v>0</v>
      </c>
      <c r="AC55" s="87">
        <v>0</v>
      </c>
      <c r="AD55" s="87">
        <v>0</v>
      </c>
      <c r="AE55" s="95" t="s">
        <v>74</v>
      </c>
      <c r="AF55" s="93">
        <f t="shared" si="6"/>
        <v>0</v>
      </c>
      <c r="AG55" s="87">
        <v>0</v>
      </c>
      <c r="AH55" s="87">
        <v>0</v>
      </c>
      <c r="AI55" s="95" t="s">
        <v>74</v>
      </c>
      <c r="AJ55" s="88">
        <v>0</v>
      </c>
      <c r="AK55" s="95" t="s">
        <v>74</v>
      </c>
      <c r="AL55" s="95" t="s">
        <v>74</v>
      </c>
      <c r="AM55" s="93">
        <f t="shared" si="7"/>
        <v>0</v>
      </c>
      <c r="AN55" s="93">
        <f>+K55+AC55-AH55</f>
        <v>21608000</v>
      </c>
      <c r="AO55" s="88" t="s">
        <v>66</v>
      </c>
      <c r="AP55" s="93">
        <v>21608000</v>
      </c>
      <c r="AQ55" s="85" t="s">
        <v>85</v>
      </c>
      <c r="AR55" s="87">
        <v>0</v>
      </c>
      <c r="AS55" s="95" t="s">
        <v>74</v>
      </c>
      <c r="AT55" s="97">
        <v>0</v>
      </c>
      <c r="AU55" s="126">
        <f t="shared" si="8"/>
        <v>21608000</v>
      </c>
      <c r="AV55" s="99">
        <f t="shared" si="9"/>
        <v>0</v>
      </c>
      <c r="AW55" s="95" t="s">
        <v>74</v>
      </c>
      <c r="AX55" s="88" t="s">
        <v>86</v>
      </c>
      <c r="AY55" s="89" t="s">
        <v>2131</v>
      </c>
      <c r="AZ55" s="85" t="s">
        <v>66</v>
      </c>
      <c r="BA55" s="85" t="s">
        <v>141</v>
      </c>
    </row>
    <row r="56" spans="2:53" x14ac:dyDescent="0.25">
      <c r="B56" s="85">
        <v>2024</v>
      </c>
      <c r="C56" s="85">
        <v>891780111</v>
      </c>
      <c r="D56" s="86" t="s">
        <v>64</v>
      </c>
      <c r="E56" s="87" t="s">
        <v>2130</v>
      </c>
      <c r="F56" s="87" t="s">
        <v>2129</v>
      </c>
      <c r="G56" s="88">
        <v>0</v>
      </c>
      <c r="H56" s="88" t="s">
        <v>72</v>
      </c>
      <c r="I56" s="86" t="s">
        <v>65</v>
      </c>
      <c r="J56" s="89" t="s">
        <v>2128</v>
      </c>
      <c r="K56" s="87">
        <v>112784000</v>
      </c>
      <c r="L56" s="85" t="s">
        <v>67</v>
      </c>
      <c r="M56" s="89" t="s">
        <v>2127</v>
      </c>
      <c r="N56" s="90" t="s">
        <v>2126</v>
      </c>
      <c r="O56" s="91">
        <v>513</v>
      </c>
      <c r="P56" s="138">
        <v>45350</v>
      </c>
      <c r="Q56" s="87">
        <v>112784000</v>
      </c>
      <c r="R56" s="138">
        <v>45357</v>
      </c>
      <c r="S56" s="87">
        <v>112784000</v>
      </c>
      <c r="T56" s="88" t="s">
        <v>203</v>
      </c>
      <c r="U56" s="91">
        <v>7633815</v>
      </c>
      <c r="V56" s="89" t="s">
        <v>1660</v>
      </c>
      <c r="W56" s="235">
        <v>45357</v>
      </c>
      <c r="X56" s="138">
        <v>45358</v>
      </c>
      <c r="Y56" s="138">
        <v>45362</v>
      </c>
      <c r="Z56" s="138">
        <v>45362</v>
      </c>
      <c r="AA56" s="93">
        <f t="shared" si="5"/>
        <v>0</v>
      </c>
      <c r="AB56" s="87">
        <v>0</v>
      </c>
      <c r="AC56" s="87">
        <v>0</v>
      </c>
      <c r="AD56" s="87">
        <v>0</v>
      </c>
      <c r="AE56" s="95" t="s">
        <v>74</v>
      </c>
      <c r="AF56" s="93">
        <f t="shared" si="6"/>
        <v>0</v>
      </c>
      <c r="AG56" s="87">
        <v>0</v>
      </c>
      <c r="AH56" s="87">
        <v>0</v>
      </c>
      <c r="AI56" s="95" t="s">
        <v>74</v>
      </c>
      <c r="AJ56" s="88">
        <v>0</v>
      </c>
      <c r="AK56" s="95" t="s">
        <v>74</v>
      </c>
      <c r="AL56" s="95" t="s">
        <v>74</v>
      </c>
      <c r="AM56" s="93">
        <f t="shared" si="7"/>
        <v>0</v>
      </c>
      <c r="AN56" s="93">
        <f>+K56+AC56-AH56</f>
        <v>112784000</v>
      </c>
      <c r="AO56" s="88" t="s">
        <v>66</v>
      </c>
      <c r="AP56" s="93">
        <v>112784000</v>
      </c>
      <c r="AQ56" s="85" t="s">
        <v>85</v>
      </c>
      <c r="AR56" s="87">
        <v>0</v>
      </c>
      <c r="AS56" s="95" t="s">
        <v>74</v>
      </c>
      <c r="AT56" s="97">
        <v>0</v>
      </c>
      <c r="AU56" s="126">
        <f t="shared" si="8"/>
        <v>112784000</v>
      </c>
      <c r="AV56" s="99">
        <f t="shared" si="9"/>
        <v>0</v>
      </c>
      <c r="AW56" s="95" t="s">
        <v>74</v>
      </c>
      <c r="AX56" s="88" t="s">
        <v>86</v>
      </c>
      <c r="AY56" s="89" t="s">
        <v>2125</v>
      </c>
      <c r="AZ56" s="85" t="s">
        <v>66</v>
      </c>
      <c r="BA56" s="85" t="s">
        <v>141</v>
      </c>
    </row>
    <row r="57" spans="2:53" x14ac:dyDescent="0.25">
      <c r="B57" s="85">
        <v>2024</v>
      </c>
      <c r="C57" s="85">
        <v>891780111</v>
      </c>
      <c r="D57" s="86" t="s">
        <v>64</v>
      </c>
      <c r="E57" s="87" t="s">
        <v>2124</v>
      </c>
      <c r="F57" s="87" t="s">
        <v>2123</v>
      </c>
      <c r="G57" s="88">
        <v>0</v>
      </c>
      <c r="H57" s="88" t="s">
        <v>72</v>
      </c>
      <c r="I57" s="86" t="s">
        <v>65</v>
      </c>
      <c r="J57" s="89" t="s">
        <v>2122</v>
      </c>
      <c r="K57" s="87">
        <v>7536000</v>
      </c>
      <c r="L57" s="85" t="s">
        <v>67</v>
      </c>
      <c r="M57" s="89" t="s">
        <v>2121</v>
      </c>
      <c r="N57" s="90" t="s">
        <v>2120</v>
      </c>
      <c r="O57" s="91">
        <v>514</v>
      </c>
      <c r="P57" s="138">
        <v>45350</v>
      </c>
      <c r="Q57" s="87">
        <v>7536000</v>
      </c>
      <c r="R57" s="138">
        <v>45357</v>
      </c>
      <c r="S57" s="87">
        <v>7536000</v>
      </c>
      <c r="T57" s="88" t="s">
        <v>203</v>
      </c>
      <c r="U57" s="91">
        <v>72175282</v>
      </c>
      <c r="V57" s="89" t="s">
        <v>1822</v>
      </c>
      <c r="W57" s="235">
        <v>45357</v>
      </c>
      <c r="X57" s="138">
        <v>45357</v>
      </c>
      <c r="Y57" s="138" t="s">
        <v>74</v>
      </c>
      <c r="Z57" s="138">
        <v>45722</v>
      </c>
      <c r="AA57" s="93">
        <f t="shared" si="5"/>
        <v>365</v>
      </c>
      <c r="AB57" s="87">
        <v>0</v>
      </c>
      <c r="AC57" s="87">
        <v>0</v>
      </c>
      <c r="AD57" s="87">
        <v>0</v>
      </c>
      <c r="AE57" s="95" t="s">
        <v>74</v>
      </c>
      <c r="AF57" s="93">
        <f t="shared" si="6"/>
        <v>0</v>
      </c>
      <c r="AG57" s="87">
        <v>0</v>
      </c>
      <c r="AH57" s="87">
        <v>0</v>
      </c>
      <c r="AI57" s="95" t="s">
        <v>74</v>
      </c>
      <c r="AJ57" s="88">
        <v>0</v>
      </c>
      <c r="AK57" s="95" t="s">
        <v>74</v>
      </c>
      <c r="AL57" s="95" t="s">
        <v>74</v>
      </c>
      <c r="AM57" s="93">
        <f t="shared" si="7"/>
        <v>0</v>
      </c>
      <c r="AN57" s="93">
        <f>+K57+AC57-AH57</f>
        <v>7536000</v>
      </c>
      <c r="AO57" s="88" t="s">
        <v>66</v>
      </c>
      <c r="AP57" s="93">
        <v>7536000</v>
      </c>
      <c r="AQ57" s="85" t="s">
        <v>85</v>
      </c>
      <c r="AR57" s="87">
        <v>0</v>
      </c>
      <c r="AS57" s="95" t="s">
        <v>74</v>
      </c>
      <c r="AT57" s="97">
        <v>0</v>
      </c>
      <c r="AU57" s="126">
        <f t="shared" si="8"/>
        <v>7536000</v>
      </c>
      <c r="AV57" s="99">
        <f t="shared" si="9"/>
        <v>0</v>
      </c>
      <c r="AW57" s="95" t="s">
        <v>74</v>
      </c>
      <c r="AX57" s="88" t="s">
        <v>86</v>
      </c>
      <c r="AY57" s="89" t="s">
        <v>2119</v>
      </c>
      <c r="AZ57" s="85" t="s">
        <v>66</v>
      </c>
      <c r="BA57" s="85" t="s">
        <v>141</v>
      </c>
    </row>
    <row r="58" spans="2:53" x14ac:dyDescent="0.25">
      <c r="B58" s="85">
        <v>2024</v>
      </c>
      <c r="C58" s="85">
        <v>891780111</v>
      </c>
      <c r="D58" s="86" t="s">
        <v>64</v>
      </c>
      <c r="E58" s="87" t="s">
        <v>2118</v>
      </c>
      <c r="F58" s="87" t="s">
        <v>2117</v>
      </c>
      <c r="G58" s="88">
        <v>0</v>
      </c>
      <c r="H58" s="88" t="s">
        <v>72</v>
      </c>
      <c r="I58" s="86" t="s">
        <v>65</v>
      </c>
      <c r="J58" s="89" t="s">
        <v>2116</v>
      </c>
      <c r="K58" s="87">
        <v>200000000</v>
      </c>
      <c r="L58" s="85" t="s">
        <v>67</v>
      </c>
      <c r="M58" s="89" t="s">
        <v>2115</v>
      </c>
      <c r="N58" s="90" t="s">
        <v>2114</v>
      </c>
      <c r="O58" s="91">
        <v>489</v>
      </c>
      <c r="P58" s="138">
        <v>45349</v>
      </c>
      <c r="Q58" s="87">
        <v>200000000</v>
      </c>
      <c r="R58" s="138">
        <v>45362</v>
      </c>
      <c r="S58" s="87">
        <v>200000000</v>
      </c>
      <c r="T58" s="88" t="s">
        <v>203</v>
      </c>
      <c r="U58" s="91">
        <v>85465146</v>
      </c>
      <c r="V58" s="89" t="s">
        <v>1647</v>
      </c>
      <c r="W58" s="235">
        <v>45362</v>
      </c>
      <c r="X58" s="138">
        <v>45362</v>
      </c>
      <c r="Y58" s="138">
        <v>45362</v>
      </c>
      <c r="Z58" s="138">
        <v>45504</v>
      </c>
      <c r="AA58" s="93">
        <f t="shared" si="5"/>
        <v>142</v>
      </c>
      <c r="AB58" s="87">
        <v>0</v>
      </c>
      <c r="AC58" s="87">
        <v>0</v>
      </c>
      <c r="AD58" s="87">
        <v>0</v>
      </c>
      <c r="AE58" s="95" t="s">
        <v>74</v>
      </c>
      <c r="AF58" s="93">
        <f t="shared" si="6"/>
        <v>0</v>
      </c>
      <c r="AG58" s="87">
        <v>0</v>
      </c>
      <c r="AH58" s="87">
        <v>0</v>
      </c>
      <c r="AI58" s="95" t="s">
        <v>74</v>
      </c>
      <c r="AJ58" s="88">
        <v>0</v>
      </c>
      <c r="AK58" s="95" t="s">
        <v>74</v>
      </c>
      <c r="AL58" s="95" t="s">
        <v>74</v>
      </c>
      <c r="AM58" s="93">
        <f t="shared" si="7"/>
        <v>0</v>
      </c>
      <c r="AN58" s="93">
        <f>+K58+AC58-AH58</f>
        <v>200000000</v>
      </c>
      <c r="AO58" s="88" t="s">
        <v>66</v>
      </c>
      <c r="AP58" s="93">
        <v>200000000</v>
      </c>
      <c r="AQ58" s="85" t="s">
        <v>85</v>
      </c>
      <c r="AR58" s="87">
        <v>0</v>
      </c>
      <c r="AS58" s="95" t="s">
        <v>74</v>
      </c>
      <c r="AT58" s="97">
        <v>0</v>
      </c>
      <c r="AU58" s="126">
        <f t="shared" si="8"/>
        <v>200000000</v>
      </c>
      <c r="AV58" s="99">
        <f t="shared" si="9"/>
        <v>0</v>
      </c>
      <c r="AW58" s="95" t="s">
        <v>74</v>
      </c>
      <c r="AX58" s="88" t="s">
        <v>86</v>
      </c>
      <c r="AY58" s="89" t="s">
        <v>2113</v>
      </c>
      <c r="AZ58" s="85" t="s">
        <v>66</v>
      </c>
      <c r="BA58" s="85" t="s">
        <v>141</v>
      </c>
    </row>
    <row r="59" spans="2:53" x14ac:dyDescent="0.25">
      <c r="B59" s="85">
        <v>2024</v>
      </c>
      <c r="C59" s="85">
        <v>891780111</v>
      </c>
      <c r="D59" s="86" t="s">
        <v>64</v>
      </c>
      <c r="E59" s="87" t="s">
        <v>2112</v>
      </c>
      <c r="F59" s="87" t="s">
        <v>2111</v>
      </c>
      <c r="G59" s="88">
        <v>0</v>
      </c>
      <c r="H59" s="88" t="s">
        <v>72</v>
      </c>
      <c r="I59" s="86" t="s">
        <v>65</v>
      </c>
      <c r="J59" s="89" t="s">
        <v>2110</v>
      </c>
      <c r="K59" s="87">
        <v>36855000</v>
      </c>
      <c r="L59" s="85" t="s">
        <v>67</v>
      </c>
      <c r="M59" s="89" t="s">
        <v>2109</v>
      </c>
      <c r="N59" s="90" t="s">
        <v>2108</v>
      </c>
      <c r="O59" s="91">
        <v>530</v>
      </c>
      <c r="P59" s="138">
        <v>45351</v>
      </c>
      <c r="Q59" s="87">
        <v>36855000</v>
      </c>
      <c r="R59" s="138">
        <v>45362</v>
      </c>
      <c r="S59" s="87">
        <v>36855000</v>
      </c>
      <c r="T59" s="88" t="s">
        <v>203</v>
      </c>
      <c r="U59" s="91">
        <v>7633815</v>
      </c>
      <c r="V59" s="89" t="s">
        <v>1660</v>
      </c>
      <c r="W59" s="235">
        <v>45362</v>
      </c>
      <c r="X59" s="138">
        <v>45362</v>
      </c>
      <c r="Y59" s="138">
        <v>45362</v>
      </c>
      <c r="Z59" s="138">
        <v>45366</v>
      </c>
      <c r="AA59" s="93">
        <f t="shared" si="5"/>
        <v>4</v>
      </c>
      <c r="AB59" s="87">
        <v>0</v>
      </c>
      <c r="AC59" s="87">
        <v>0</v>
      </c>
      <c r="AD59" s="87">
        <v>0</v>
      </c>
      <c r="AE59" s="95" t="s">
        <v>74</v>
      </c>
      <c r="AF59" s="93">
        <f t="shared" si="6"/>
        <v>0</v>
      </c>
      <c r="AG59" s="87">
        <v>0</v>
      </c>
      <c r="AH59" s="87">
        <v>0</v>
      </c>
      <c r="AI59" s="95" t="s">
        <v>74</v>
      </c>
      <c r="AJ59" s="88">
        <v>0</v>
      </c>
      <c r="AK59" s="95" t="s">
        <v>74</v>
      </c>
      <c r="AL59" s="95" t="s">
        <v>74</v>
      </c>
      <c r="AM59" s="93">
        <f t="shared" si="7"/>
        <v>0</v>
      </c>
      <c r="AN59" s="93">
        <f>+K59+AC59-AH59</f>
        <v>36855000</v>
      </c>
      <c r="AO59" s="88" t="s">
        <v>66</v>
      </c>
      <c r="AP59" s="93">
        <v>36855000</v>
      </c>
      <c r="AQ59" s="85" t="s">
        <v>85</v>
      </c>
      <c r="AR59" s="87">
        <v>0</v>
      </c>
      <c r="AS59" s="95" t="s">
        <v>74</v>
      </c>
      <c r="AT59" s="97">
        <v>0</v>
      </c>
      <c r="AU59" s="126">
        <f t="shared" si="8"/>
        <v>36855000</v>
      </c>
      <c r="AV59" s="99">
        <f t="shared" si="9"/>
        <v>0</v>
      </c>
      <c r="AW59" s="95" t="s">
        <v>74</v>
      </c>
      <c r="AX59" s="88" t="s">
        <v>86</v>
      </c>
      <c r="AY59" s="89" t="s">
        <v>2107</v>
      </c>
      <c r="AZ59" s="85" t="s">
        <v>66</v>
      </c>
      <c r="BA59" s="85" t="s">
        <v>141</v>
      </c>
    </row>
    <row r="60" spans="2:53" x14ac:dyDescent="0.25">
      <c r="B60" s="85">
        <v>2024</v>
      </c>
      <c r="C60" s="85">
        <v>891780111</v>
      </c>
      <c r="D60" s="86" t="s">
        <v>64</v>
      </c>
      <c r="E60" s="87" t="s">
        <v>2106</v>
      </c>
      <c r="F60" s="87" t="s">
        <v>2105</v>
      </c>
      <c r="G60" s="88">
        <v>0</v>
      </c>
      <c r="H60" s="88" t="s">
        <v>72</v>
      </c>
      <c r="I60" s="86" t="s">
        <v>65</v>
      </c>
      <c r="J60" s="89" t="s">
        <v>2104</v>
      </c>
      <c r="K60" s="87">
        <v>6030789</v>
      </c>
      <c r="L60" s="85" t="s">
        <v>67</v>
      </c>
      <c r="M60" s="89" t="s">
        <v>2103</v>
      </c>
      <c r="N60" s="90" t="s">
        <v>2102</v>
      </c>
      <c r="O60" s="91">
        <v>400</v>
      </c>
      <c r="P60" s="138">
        <v>45341</v>
      </c>
      <c r="Q60" s="87">
        <v>6030789</v>
      </c>
      <c r="R60" s="138">
        <v>45362</v>
      </c>
      <c r="S60" s="87">
        <v>6030789</v>
      </c>
      <c r="T60" s="88" t="s">
        <v>203</v>
      </c>
      <c r="U60" s="91">
        <v>85465146</v>
      </c>
      <c r="V60" s="89" t="s">
        <v>1647</v>
      </c>
      <c r="W60" s="235">
        <v>45362</v>
      </c>
      <c r="X60" s="138">
        <v>45362</v>
      </c>
      <c r="Y60" s="138" t="s">
        <v>74</v>
      </c>
      <c r="Z60" s="138">
        <v>45366</v>
      </c>
      <c r="AA60" s="93">
        <f t="shared" si="5"/>
        <v>4</v>
      </c>
      <c r="AB60" s="87">
        <v>0</v>
      </c>
      <c r="AC60" s="87">
        <v>0</v>
      </c>
      <c r="AD60" s="87">
        <v>0</v>
      </c>
      <c r="AE60" s="95" t="s">
        <v>74</v>
      </c>
      <c r="AF60" s="93">
        <f t="shared" si="6"/>
        <v>0</v>
      </c>
      <c r="AG60" s="87">
        <v>0</v>
      </c>
      <c r="AH60" s="87">
        <v>0</v>
      </c>
      <c r="AI60" s="95" t="s">
        <v>74</v>
      </c>
      <c r="AJ60" s="88">
        <v>0</v>
      </c>
      <c r="AK60" s="95" t="s">
        <v>74</v>
      </c>
      <c r="AL60" s="95" t="s">
        <v>74</v>
      </c>
      <c r="AM60" s="93">
        <f t="shared" si="7"/>
        <v>0</v>
      </c>
      <c r="AN60" s="93">
        <f>+K60+AC60-AH60</f>
        <v>6030789</v>
      </c>
      <c r="AO60" s="88" t="s">
        <v>66</v>
      </c>
      <c r="AP60" s="93">
        <v>6030789</v>
      </c>
      <c r="AQ60" s="85" t="s">
        <v>85</v>
      </c>
      <c r="AR60" s="87">
        <v>0</v>
      </c>
      <c r="AS60" s="95" t="s">
        <v>74</v>
      </c>
      <c r="AT60" s="97">
        <v>0</v>
      </c>
      <c r="AU60" s="126">
        <f t="shared" si="8"/>
        <v>6030789</v>
      </c>
      <c r="AV60" s="99">
        <f t="shared" si="9"/>
        <v>0</v>
      </c>
      <c r="AW60" s="95" t="s">
        <v>74</v>
      </c>
      <c r="AX60" s="88" t="s">
        <v>86</v>
      </c>
      <c r="AY60" s="89" t="s">
        <v>2101</v>
      </c>
      <c r="AZ60" s="85" t="s">
        <v>66</v>
      </c>
      <c r="BA60" s="85" t="s">
        <v>141</v>
      </c>
    </row>
    <row r="61" spans="2:53" x14ac:dyDescent="0.25">
      <c r="B61" s="85">
        <v>2024</v>
      </c>
      <c r="C61" s="85">
        <v>891780111</v>
      </c>
      <c r="D61" s="86" t="s">
        <v>64</v>
      </c>
      <c r="E61" s="87" t="s">
        <v>2100</v>
      </c>
      <c r="F61" s="87" t="s">
        <v>2099</v>
      </c>
      <c r="G61" s="88">
        <v>0</v>
      </c>
      <c r="H61" s="88" t="s">
        <v>72</v>
      </c>
      <c r="I61" s="86" t="s">
        <v>65</v>
      </c>
      <c r="J61" s="89" t="s">
        <v>2098</v>
      </c>
      <c r="K61" s="87">
        <v>29800000</v>
      </c>
      <c r="L61" s="85" t="s">
        <v>67</v>
      </c>
      <c r="M61" s="89" t="s">
        <v>2097</v>
      </c>
      <c r="N61" s="90" t="s">
        <v>2096</v>
      </c>
      <c r="O61" s="91">
        <v>521</v>
      </c>
      <c r="P61" s="138">
        <v>45351</v>
      </c>
      <c r="Q61" s="87">
        <v>29800000</v>
      </c>
      <c r="R61" s="138">
        <v>45363</v>
      </c>
      <c r="S61" s="87">
        <v>29800000</v>
      </c>
      <c r="T61" s="88" t="s">
        <v>203</v>
      </c>
      <c r="U61" s="91">
        <v>85459497</v>
      </c>
      <c r="V61" s="89" t="s">
        <v>1747</v>
      </c>
      <c r="W61" s="235">
        <v>45363</v>
      </c>
      <c r="X61" s="138">
        <v>45363</v>
      </c>
      <c r="Y61" s="138" t="s">
        <v>74</v>
      </c>
      <c r="Z61" s="138">
        <v>45657</v>
      </c>
      <c r="AA61" s="93">
        <f t="shared" si="5"/>
        <v>294</v>
      </c>
      <c r="AB61" s="87">
        <v>0</v>
      </c>
      <c r="AC61" s="87">
        <v>0</v>
      </c>
      <c r="AD61" s="87">
        <v>0</v>
      </c>
      <c r="AE61" s="95" t="s">
        <v>74</v>
      </c>
      <c r="AF61" s="93">
        <f t="shared" si="6"/>
        <v>0</v>
      </c>
      <c r="AG61" s="87">
        <v>0</v>
      </c>
      <c r="AH61" s="87">
        <v>0</v>
      </c>
      <c r="AI61" s="95" t="s">
        <v>74</v>
      </c>
      <c r="AJ61" s="88">
        <v>0</v>
      </c>
      <c r="AK61" s="95" t="s">
        <v>74</v>
      </c>
      <c r="AL61" s="95" t="s">
        <v>74</v>
      </c>
      <c r="AM61" s="93">
        <f t="shared" si="7"/>
        <v>0</v>
      </c>
      <c r="AN61" s="93">
        <f>+K61+AC61-AH61</f>
        <v>29800000</v>
      </c>
      <c r="AO61" s="88" t="s">
        <v>66</v>
      </c>
      <c r="AP61" s="93">
        <v>29800000</v>
      </c>
      <c r="AQ61" s="85" t="s">
        <v>85</v>
      </c>
      <c r="AR61" s="87">
        <v>0</v>
      </c>
      <c r="AS61" s="95" t="s">
        <v>74</v>
      </c>
      <c r="AT61" s="97">
        <v>0</v>
      </c>
      <c r="AU61" s="126">
        <f t="shared" si="8"/>
        <v>29800000</v>
      </c>
      <c r="AV61" s="99">
        <f t="shared" si="9"/>
        <v>0</v>
      </c>
      <c r="AW61" s="95" t="s">
        <v>74</v>
      </c>
      <c r="AX61" s="88" t="s">
        <v>86</v>
      </c>
      <c r="AY61" s="89" t="s">
        <v>2095</v>
      </c>
      <c r="AZ61" s="85" t="s">
        <v>66</v>
      </c>
      <c r="BA61" s="85" t="s">
        <v>141</v>
      </c>
    </row>
    <row r="62" spans="2:53" x14ac:dyDescent="0.25">
      <c r="B62" s="85">
        <v>2024</v>
      </c>
      <c r="C62" s="85">
        <v>891780111</v>
      </c>
      <c r="D62" s="86" t="s">
        <v>64</v>
      </c>
      <c r="E62" s="87" t="s">
        <v>2094</v>
      </c>
      <c r="F62" s="87" t="s">
        <v>2093</v>
      </c>
      <c r="G62" s="88">
        <v>0</v>
      </c>
      <c r="H62" s="88" t="s">
        <v>72</v>
      </c>
      <c r="I62" s="86" t="s">
        <v>154</v>
      </c>
      <c r="J62" s="89" t="s">
        <v>2092</v>
      </c>
      <c r="K62" s="87">
        <v>26000000</v>
      </c>
      <c r="L62" s="85" t="s">
        <v>67</v>
      </c>
      <c r="M62" s="89" t="s">
        <v>2091</v>
      </c>
      <c r="N62" s="90" t="s">
        <v>2090</v>
      </c>
      <c r="O62" s="91">
        <v>383</v>
      </c>
      <c r="P62" s="138">
        <v>45338</v>
      </c>
      <c r="Q62" s="87">
        <v>32360000</v>
      </c>
      <c r="R62" s="138">
        <v>45363</v>
      </c>
      <c r="S62" s="87">
        <v>26000000</v>
      </c>
      <c r="T62" s="88" t="s">
        <v>203</v>
      </c>
      <c r="U62" s="91">
        <v>72175282</v>
      </c>
      <c r="V62" s="89" t="s">
        <v>1822</v>
      </c>
      <c r="W62" s="235">
        <v>45363</v>
      </c>
      <c r="X62" s="138">
        <v>45363</v>
      </c>
      <c r="Y62" s="138" t="s">
        <v>74</v>
      </c>
      <c r="Z62" s="138">
        <v>45485</v>
      </c>
      <c r="AA62" s="93">
        <f t="shared" si="5"/>
        <v>122</v>
      </c>
      <c r="AB62" s="87">
        <v>0</v>
      </c>
      <c r="AC62" s="87">
        <v>0</v>
      </c>
      <c r="AD62" s="87">
        <v>0</v>
      </c>
      <c r="AE62" s="95" t="s">
        <v>74</v>
      </c>
      <c r="AF62" s="93">
        <f t="shared" si="6"/>
        <v>0</v>
      </c>
      <c r="AG62" s="87">
        <v>0</v>
      </c>
      <c r="AH62" s="87">
        <v>0</v>
      </c>
      <c r="AI62" s="95" t="s">
        <v>74</v>
      </c>
      <c r="AJ62" s="88">
        <v>0</v>
      </c>
      <c r="AK62" s="95" t="s">
        <v>74</v>
      </c>
      <c r="AL62" s="95" t="s">
        <v>74</v>
      </c>
      <c r="AM62" s="93">
        <f t="shared" si="7"/>
        <v>0</v>
      </c>
      <c r="AN62" s="93">
        <f>+K62+AC62-AH62</f>
        <v>26000000</v>
      </c>
      <c r="AO62" s="88" t="s">
        <v>66</v>
      </c>
      <c r="AP62" s="93">
        <v>26000000</v>
      </c>
      <c r="AQ62" s="85" t="s">
        <v>85</v>
      </c>
      <c r="AR62" s="87">
        <v>0</v>
      </c>
      <c r="AS62" s="95" t="s">
        <v>74</v>
      </c>
      <c r="AT62" s="97">
        <v>0</v>
      </c>
      <c r="AU62" s="126">
        <f t="shared" si="8"/>
        <v>26000000</v>
      </c>
      <c r="AV62" s="99">
        <f t="shared" si="9"/>
        <v>0</v>
      </c>
      <c r="AW62" s="95" t="s">
        <v>74</v>
      </c>
      <c r="AX62" s="88" t="s">
        <v>86</v>
      </c>
      <c r="AY62" s="89" t="s">
        <v>2089</v>
      </c>
      <c r="AZ62" s="85" t="s">
        <v>66</v>
      </c>
      <c r="BA62" s="85" t="s">
        <v>141</v>
      </c>
    </row>
    <row r="63" spans="2:53" x14ac:dyDescent="0.25">
      <c r="B63" s="85">
        <v>2024</v>
      </c>
      <c r="C63" s="85">
        <v>891780111</v>
      </c>
      <c r="D63" s="86" t="s">
        <v>64</v>
      </c>
      <c r="E63" s="87" t="s">
        <v>2088</v>
      </c>
      <c r="F63" s="87" t="s">
        <v>2087</v>
      </c>
      <c r="G63" s="88">
        <v>0</v>
      </c>
      <c r="H63" s="88" t="s">
        <v>72</v>
      </c>
      <c r="I63" s="86" t="s">
        <v>154</v>
      </c>
      <c r="J63" s="89" t="s">
        <v>2086</v>
      </c>
      <c r="K63" s="87">
        <v>6360000</v>
      </c>
      <c r="L63" s="85" t="s">
        <v>67</v>
      </c>
      <c r="M63" s="89" t="s">
        <v>2085</v>
      </c>
      <c r="N63" s="90" t="s">
        <v>2084</v>
      </c>
      <c r="O63" s="91">
        <v>383</v>
      </c>
      <c r="P63" s="138">
        <v>45338</v>
      </c>
      <c r="Q63" s="87">
        <v>32360000</v>
      </c>
      <c r="R63" s="138">
        <v>45363</v>
      </c>
      <c r="S63" s="87">
        <v>6360000</v>
      </c>
      <c r="T63" s="88" t="s">
        <v>203</v>
      </c>
      <c r="U63" s="91">
        <v>72175282</v>
      </c>
      <c r="V63" s="89" t="s">
        <v>1822</v>
      </c>
      <c r="W63" s="235">
        <v>45363</v>
      </c>
      <c r="X63" s="138">
        <v>45363</v>
      </c>
      <c r="Y63" s="138" t="s">
        <v>74</v>
      </c>
      <c r="Z63" s="138">
        <v>45596</v>
      </c>
      <c r="AA63" s="93">
        <f t="shared" si="5"/>
        <v>233</v>
      </c>
      <c r="AB63" s="87">
        <v>0</v>
      </c>
      <c r="AC63" s="87">
        <v>0</v>
      </c>
      <c r="AD63" s="87">
        <v>0</v>
      </c>
      <c r="AE63" s="95" t="s">
        <v>74</v>
      </c>
      <c r="AF63" s="93">
        <f t="shared" si="6"/>
        <v>0</v>
      </c>
      <c r="AG63" s="87">
        <v>0</v>
      </c>
      <c r="AH63" s="87">
        <v>0</v>
      </c>
      <c r="AI63" s="95" t="s">
        <v>74</v>
      </c>
      <c r="AJ63" s="88">
        <v>0</v>
      </c>
      <c r="AK63" s="95" t="s">
        <v>74</v>
      </c>
      <c r="AL63" s="95" t="s">
        <v>74</v>
      </c>
      <c r="AM63" s="93">
        <f t="shared" si="7"/>
        <v>0</v>
      </c>
      <c r="AN63" s="93">
        <f>+K63+AC63-AH63</f>
        <v>6360000</v>
      </c>
      <c r="AO63" s="88" t="s">
        <v>66</v>
      </c>
      <c r="AP63" s="93">
        <v>6360000</v>
      </c>
      <c r="AQ63" s="85" t="s">
        <v>85</v>
      </c>
      <c r="AR63" s="87">
        <v>0</v>
      </c>
      <c r="AS63" s="95" t="s">
        <v>74</v>
      </c>
      <c r="AT63" s="97">
        <v>0</v>
      </c>
      <c r="AU63" s="126">
        <f t="shared" si="8"/>
        <v>6360000</v>
      </c>
      <c r="AV63" s="99">
        <f t="shared" si="9"/>
        <v>0</v>
      </c>
      <c r="AW63" s="95" t="s">
        <v>74</v>
      </c>
      <c r="AX63" s="88" t="s">
        <v>86</v>
      </c>
      <c r="AY63" s="89" t="s">
        <v>2083</v>
      </c>
      <c r="AZ63" s="85" t="s">
        <v>66</v>
      </c>
      <c r="BA63" s="85" t="s">
        <v>141</v>
      </c>
    </row>
    <row r="64" spans="2:53" x14ac:dyDescent="0.25">
      <c r="B64" s="85">
        <v>2024</v>
      </c>
      <c r="C64" s="85">
        <v>891780111</v>
      </c>
      <c r="D64" s="86" t="s">
        <v>64</v>
      </c>
      <c r="E64" s="87" t="s">
        <v>2082</v>
      </c>
      <c r="F64" s="87" t="s">
        <v>2081</v>
      </c>
      <c r="G64" s="88">
        <v>0</v>
      </c>
      <c r="H64" s="88" t="s">
        <v>72</v>
      </c>
      <c r="I64" s="86" t="s">
        <v>65</v>
      </c>
      <c r="J64" s="89" t="s">
        <v>2080</v>
      </c>
      <c r="K64" s="87">
        <v>4284000</v>
      </c>
      <c r="L64" s="85" t="s">
        <v>67</v>
      </c>
      <c r="M64" s="89" t="s">
        <v>2079</v>
      </c>
      <c r="N64" s="90" t="s">
        <v>2078</v>
      </c>
      <c r="O64" s="91">
        <v>415</v>
      </c>
      <c r="P64" s="138">
        <v>45341</v>
      </c>
      <c r="Q64" s="87">
        <v>4284000</v>
      </c>
      <c r="R64" s="138">
        <v>45364</v>
      </c>
      <c r="S64" s="87">
        <v>4284000</v>
      </c>
      <c r="T64" s="88" t="s">
        <v>203</v>
      </c>
      <c r="U64" s="91">
        <v>1082863147</v>
      </c>
      <c r="V64" s="89" t="s">
        <v>1420</v>
      </c>
      <c r="W64" s="235">
        <v>45364</v>
      </c>
      <c r="X64" s="138">
        <v>45364</v>
      </c>
      <c r="Y64" s="138" t="s">
        <v>74</v>
      </c>
      <c r="Z64" s="138">
        <v>45728</v>
      </c>
      <c r="AA64" s="93">
        <f t="shared" si="5"/>
        <v>364</v>
      </c>
      <c r="AB64" s="87">
        <v>0</v>
      </c>
      <c r="AC64" s="87">
        <v>0</v>
      </c>
      <c r="AD64" s="87">
        <v>0</v>
      </c>
      <c r="AE64" s="95" t="s">
        <v>74</v>
      </c>
      <c r="AF64" s="93">
        <f t="shared" si="6"/>
        <v>0</v>
      </c>
      <c r="AG64" s="87">
        <v>0</v>
      </c>
      <c r="AH64" s="87">
        <v>0</v>
      </c>
      <c r="AI64" s="95" t="s">
        <v>74</v>
      </c>
      <c r="AJ64" s="88">
        <v>0</v>
      </c>
      <c r="AK64" s="95" t="s">
        <v>74</v>
      </c>
      <c r="AL64" s="95" t="s">
        <v>74</v>
      </c>
      <c r="AM64" s="93">
        <f t="shared" si="7"/>
        <v>0</v>
      </c>
      <c r="AN64" s="93">
        <f>+K64+AC64-AH64</f>
        <v>4284000</v>
      </c>
      <c r="AO64" s="88" t="s">
        <v>66</v>
      </c>
      <c r="AP64" s="93">
        <v>4284000</v>
      </c>
      <c r="AQ64" s="85" t="s">
        <v>85</v>
      </c>
      <c r="AR64" s="87">
        <v>0</v>
      </c>
      <c r="AS64" s="95" t="s">
        <v>74</v>
      </c>
      <c r="AT64" s="97">
        <v>0</v>
      </c>
      <c r="AU64" s="126">
        <f t="shared" si="8"/>
        <v>4284000</v>
      </c>
      <c r="AV64" s="99">
        <f t="shared" si="9"/>
        <v>0</v>
      </c>
      <c r="AW64" s="95" t="s">
        <v>74</v>
      </c>
      <c r="AX64" s="88" t="s">
        <v>86</v>
      </c>
      <c r="AY64" s="89" t="s">
        <v>2077</v>
      </c>
      <c r="AZ64" s="85" t="s">
        <v>66</v>
      </c>
      <c r="BA64" s="85" t="s">
        <v>141</v>
      </c>
    </row>
    <row r="65" spans="2:53" x14ac:dyDescent="0.25">
      <c r="B65" s="85">
        <v>2024</v>
      </c>
      <c r="C65" s="85">
        <v>891780111</v>
      </c>
      <c r="D65" s="86" t="s">
        <v>64</v>
      </c>
      <c r="E65" s="87" t="s">
        <v>2076</v>
      </c>
      <c r="F65" s="87" t="s">
        <v>2075</v>
      </c>
      <c r="G65" s="88">
        <v>0</v>
      </c>
      <c r="H65" s="88" t="s">
        <v>72</v>
      </c>
      <c r="I65" s="86" t="s">
        <v>65</v>
      </c>
      <c r="J65" s="89" t="s">
        <v>2074</v>
      </c>
      <c r="K65" s="87">
        <v>48983000</v>
      </c>
      <c r="L65" s="85" t="s">
        <v>67</v>
      </c>
      <c r="M65" s="89" t="s">
        <v>2051</v>
      </c>
      <c r="N65" s="90" t="s">
        <v>2050</v>
      </c>
      <c r="O65" s="91">
        <v>490</v>
      </c>
      <c r="P65" s="138">
        <v>45349</v>
      </c>
      <c r="Q65" s="87">
        <v>48983000</v>
      </c>
      <c r="R65" s="138">
        <v>45364</v>
      </c>
      <c r="S65" s="87">
        <v>48983000</v>
      </c>
      <c r="T65" s="88" t="s">
        <v>203</v>
      </c>
      <c r="U65" s="91">
        <v>85465146</v>
      </c>
      <c r="V65" s="89" t="s">
        <v>1647</v>
      </c>
      <c r="W65" s="235">
        <v>45364</v>
      </c>
      <c r="X65" s="138">
        <v>45365</v>
      </c>
      <c r="Y65" s="138">
        <v>45365</v>
      </c>
      <c r="Z65" s="138">
        <v>45371</v>
      </c>
      <c r="AA65" s="93">
        <f t="shared" si="5"/>
        <v>6</v>
      </c>
      <c r="AB65" s="87">
        <v>0</v>
      </c>
      <c r="AC65" s="87">
        <v>0</v>
      </c>
      <c r="AD65" s="87">
        <v>0</v>
      </c>
      <c r="AE65" s="95" t="s">
        <v>74</v>
      </c>
      <c r="AF65" s="93">
        <f t="shared" si="6"/>
        <v>0</v>
      </c>
      <c r="AG65" s="87">
        <v>0</v>
      </c>
      <c r="AH65" s="87">
        <v>0</v>
      </c>
      <c r="AI65" s="95" t="s">
        <v>74</v>
      </c>
      <c r="AJ65" s="88">
        <v>0</v>
      </c>
      <c r="AK65" s="95" t="s">
        <v>74</v>
      </c>
      <c r="AL65" s="95" t="s">
        <v>74</v>
      </c>
      <c r="AM65" s="93">
        <f t="shared" si="7"/>
        <v>0</v>
      </c>
      <c r="AN65" s="93">
        <f>+K65+AC65-AH65</f>
        <v>48983000</v>
      </c>
      <c r="AO65" s="88" t="s">
        <v>66</v>
      </c>
      <c r="AP65" s="93">
        <v>48983000</v>
      </c>
      <c r="AQ65" s="85" t="s">
        <v>85</v>
      </c>
      <c r="AR65" s="87">
        <v>0</v>
      </c>
      <c r="AS65" s="95" t="s">
        <v>74</v>
      </c>
      <c r="AT65" s="97">
        <v>0</v>
      </c>
      <c r="AU65" s="126">
        <f t="shared" si="8"/>
        <v>48983000</v>
      </c>
      <c r="AV65" s="99">
        <f t="shared" si="9"/>
        <v>0</v>
      </c>
      <c r="AW65" s="95" t="s">
        <v>74</v>
      </c>
      <c r="AX65" s="88" t="s">
        <v>86</v>
      </c>
      <c r="AY65" s="89" t="s">
        <v>2073</v>
      </c>
      <c r="AZ65" s="85" t="s">
        <v>66</v>
      </c>
      <c r="BA65" s="85" t="s">
        <v>141</v>
      </c>
    </row>
    <row r="66" spans="2:53" x14ac:dyDescent="0.25">
      <c r="B66" s="85">
        <v>2024</v>
      </c>
      <c r="C66" s="85">
        <v>891780111</v>
      </c>
      <c r="D66" s="86" t="s">
        <v>64</v>
      </c>
      <c r="E66" s="87" t="s">
        <v>2072</v>
      </c>
      <c r="F66" s="87" t="s">
        <v>2071</v>
      </c>
      <c r="G66" s="88">
        <v>0</v>
      </c>
      <c r="H66" s="88" t="s">
        <v>72</v>
      </c>
      <c r="I66" s="86" t="s">
        <v>65</v>
      </c>
      <c r="J66" s="89" t="s">
        <v>2070</v>
      </c>
      <c r="K66" s="87">
        <v>28000000</v>
      </c>
      <c r="L66" s="85" t="s">
        <v>67</v>
      </c>
      <c r="M66" s="89" t="s">
        <v>2069</v>
      </c>
      <c r="N66" s="90" t="s">
        <v>2068</v>
      </c>
      <c r="O66" s="91">
        <v>532</v>
      </c>
      <c r="P66" s="138">
        <v>45351</v>
      </c>
      <c r="Q66" s="87">
        <v>28000000</v>
      </c>
      <c r="R66" s="138">
        <v>45364</v>
      </c>
      <c r="S66" s="87">
        <v>28000000</v>
      </c>
      <c r="T66" s="88" t="s">
        <v>203</v>
      </c>
      <c r="U66" s="91">
        <v>85459497</v>
      </c>
      <c r="V66" s="89" t="s">
        <v>1747</v>
      </c>
      <c r="W66" s="235">
        <v>45364</v>
      </c>
      <c r="X66" s="138">
        <v>45364</v>
      </c>
      <c r="Y66" s="138" t="s">
        <v>74</v>
      </c>
      <c r="Z66" s="138">
        <v>45657</v>
      </c>
      <c r="AA66" s="93">
        <f t="shared" si="5"/>
        <v>293</v>
      </c>
      <c r="AB66" s="87">
        <v>0</v>
      </c>
      <c r="AC66" s="87">
        <v>0</v>
      </c>
      <c r="AD66" s="87">
        <v>0</v>
      </c>
      <c r="AE66" s="95" t="s">
        <v>74</v>
      </c>
      <c r="AF66" s="93">
        <f t="shared" si="6"/>
        <v>0</v>
      </c>
      <c r="AG66" s="87">
        <v>0</v>
      </c>
      <c r="AH66" s="87">
        <v>0</v>
      </c>
      <c r="AI66" s="95" t="s">
        <v>74</v>
      </c>
      <c r="AJ66" s="88">
        <v>0</v>
      </c>
      <c r="AK66" s="95" t="s">
        <v>74</v>
      </c>
      <c r="AL66" s="95" t="s">
        <v>74</v>
      </c>
      <c r="AM66" s="93">
        <f t="shared" si="7"/>
        <v>0</v>
      </c>
      <c r="AN66" s="93">
        <f>+K66+AC66-AH66</f>
        <v>28000000</v>
      </c>
      <c r="AO66" s="88" t="s">
        <v>66</v>
      </c>
      <c r="AP66" s="93">
        <v>28000000</v>
      </c>
      <c r="AQ66" s="85" t="s">
        <v>85</v>
      </c>
      <c r="AR66" s="87">
        <v>0</v>
      </c>
      <c r="AS66" s="95" t="s">
        <v>74</v>
      </c>
      <c r="AT66" s="97">
        <v>0</v>
      </c>
      <c r="AU66" s="126">
        <f t="shared" si="8"/>
        <v>28000000</v>
      </c>
      <c r="AV66" s="99">
        <f t="shared" si="9"/>
        <v>0</v>
      </c>
      <c r="AW66" s="95" t="s">
        <v>74</v>
      </c>
      <c r="AX66" s="88" t="s">
        <v>86</v>
      </c>
      <c r="AY66" s="89" t="s">
        <v>2067</v>
      </c>
      <c r="AZ66" s="85" t="s">
        <v>66</v>
      </c>
      <c r="BA66" s="85" t="s">
        <v>141</v>
      </c>
    </row>
    <row r="67" spans="2:53" x14ac:dyDescent="0.25">
      <c r="B67" s="85">
        <v>2024</v>
      </c>
      <c r="C67" s="85">
        <v>891780111</v>
      </c>
      <c r="D67" s="86" t="s">
        <v>64</v>
      </c>
      <c r="E67" s="87" t="s">
        <v>2066</v>
      </c>
      <c r="F67" s="87" t="s">
        <v>2065</v>
      </c>
      <c r="G67" s="88">
        <v>0</v>
      </c>
      <c r="H67" s="88" t="s">
        <v>72</v>
      </c>
      <c r="I67" s="86" t="s">
        <v>65</v>
      </c>
      <c r="J67" s="89" t="s">
        <v>2064</v>
      </c>
      <c r="K67" s="87">
        <v>37425000</v>
      </c>
      <c r="L67" s="85" t="s">
        <v>67</v>
      </c>
      <c r="M67" s="89" t="s">
        <v>2063</v>
      </c>
      <c r="N67" s="90" t="s">
        <v>2062</v>
      </c>
      <c r="O67" s="91">
        <v>520</v>
      </c>
      <c r="P67" s="138">
        <v>45351</v>
      </c>
      <c r="Q67" s="87">
        <v>37425000</v>
      </c>
      <c r="R67" s="138">
        <v>45365</v>
      </c>
      <c r="S67" s="87">
        <v>37425000</v>
      </c>
      <c r="T67" s="88" t="s">
        <v>203</v>
      </c>
      <c r="U67" s="91">
        <v>85459497</v>
      </c>
      <c r="V67" s="89" t="s">
        <v>1747</v>
      </c>
      <c r="W67" s="235">
        <v>45365</v>
      </c>
      <c r="X67" s="138">
        <v>45373</v>
      </c>
      <c r="Y67" s="138">
        <v>45365</v>
      </c>
      <c r="Z67" s="138">
        <v>45657</v>
      </c>
      <c r="AA67" s="93">
        <f t="shared" si="5"/>
        <v>292</v>
      </c>
      <c r="AB67" s="87">
        <v>0</v>
      </c>
      <c r="AC67" s="87">
        <v>0</v>
      </c>
      <c r="AD67" s="87">
        <v>0</v>
      </c>
      <c r="AE67" s="95" t="s">
        <v>74</v>
      </c>
      <c r="AF67" s="93">
        <f t="shared" si="6"/>
        <v>0</v>
      </c>
      <c r="AG67" s="87">
        <v>0</v>
      </c>
      <c r="AH67" s="87">
        <v>0</v>
      </c>
      <c r="AI67" s="95" t="s">
        <v>74</v>
      </c>
      <c r="AJ67" s="88">
        <v>0</v>
      </c>
      <c r="AK67" s="95" t="s">
        <v>74</v>
      </c>
      <c r="AL67" s="95" t="s">
        <v>74</v>
      </c>
      <c r="AM67" s="93">
        <f t="shared" si="7"/>
        <v>0</v>
      </c>
      <c r="AN67" s="93">
        <f>+K67+AC67-AH67</f>
        <v>37425000</v>
      </c>
      <c r="AO67" s="88" t="s">
        <v>66</v>
      </c>
      <c r="AP67" s="93">
        <v>37425000</v>
      </c>
      <c r="AQ67" s="88" t="s">
        <v>66</v>
      </c>
      <c r="AR67" s="87">
        <v>11227500</v>
      </c>
      <c r="AS67" s="95" t="s">
        <v>74</v>
      </c>
      <c r="AT67" s="97">
        <v>0</v>
      </c>
      <c r="AU67" s="126">
        <f t="shared" si="8"/>
        <v>37425000</v>
      </c>
      <c r="AV67" s="99">
        <f t="shared" si="9"/>
        <v>0</v>
      </c>
      <c r="AW67" s="95" t="s">
        <v>74</v>
      </c>
      <c r="AX67" s="88" t="s">
        <v>86</v>
      </c>
      <c r="AY67" s="89" t="s">
        <v>2061</v>
      </c>
      <c r="AZ67" s="85" t="s">
        <v>66</v>
      </c>
      <c r="BA67" s="85" t="s">
        <v>141</v>
      </c>
    </row>
    <row r="68" spans="2:53" x14ac:dyDescent="0.25">
      <c r="B68" s="85">
        <v>2024</v>
      </c>
      <c r="C68" s="85">
        <v>891780111</v>
      </c>
      <c r="D68" s="86" t="s">
        <v>64</v>
      </c>
      <c r="E68" s="87" t="s">
        <v>2060</v>
      </c>
      <c r="F68" s="87" t="s">
        <v>2059</v>
      </c>
      <c r="G68" s="88">
        <v>0</v>
      </c>
      <c r="H68" s="88" t="s">
        <v>72</v>
      </c>
      <c r="I68" s="86" t="s">
        <v>65</v>
      </c>
      <c r="J68" s="89" t="s">
        <v>2058</v>
      </c>
      <c r="K68" s="87">
        <v>80000000</v>
      </c>
      <c r="L68" s="85" t="s">
        <v>67</v>
      </c>
      <c r="M68" s="89" t="s">
        <v>2057</v>
      </c>
      <c r="N68" s="90" t="s">
        <v>2056</v>
      </c>
      <c r="O68" s="91">
        <v>495</v>
      </c>
      <c r="P68" s="138">
        <v>45349</v>
      </c>
      <c r="Q68" s="87">
        <v>80000000</v>
      </c>
      <c r="R68" s="138">
        <v>45365</v>
      </c>
      <c r="S68" s="87">
        <v>80000000</v>
      </c>
      <c r="T68" s="88" t="s">
        <v>203</v>
      </c>
      <c r="U68" s="91">
        <v>36665858</v>
      </c>
      <c r="V68" s="89" t="s">
        <v>1633</v>
      </c>
      <c r="W68" s="235">
        <v>45365</v>
      </c>
      <c r="X68" s="138">
        <v>45371</v>
      </c>
      <c r="Y68" s="138">
        <v>45371</v>
      </c>
      <c r="Z68" s="138">
        <v>45473</v>
      </c>
      <c r="AA68" s="93">
        <f t="shared" si="5"/>
        <v>102</v>
      </c>
      <c r="AB68" s="87">
        <v>0</v>
      </c>
      <c r="AC68" s="87">
        <v>0</v>
      </c>
      <c r="AD68" s="87">
        <v>0</v>
      </c>
      <c r="AE68" s="95" t="s">
        <v>74</v>
      </c>
      <c r="AF68" s="93">
        <f t="shared" si="6"/>
        <v>0</v>
      </c>
      <c r="AG68" s="87">
        <v>0</v>
      </c>
      <c r="AH68" s="87">
        <v>0</v>
      </c>
      <c r="AI68" s="95" t="s">
        <v>74</v>
      </c>
      <c r="AJ68" s="88">
        <v>0</v>
      </c>
      <c r="AK68" s="95" t="s">
        <v>74</v>
      </c>
      <c r="AL68" s="95" t="s">
        <v>74</v>
      </c>
      <c r="AM68" s="93">
        <f t="shared" si="7"/>
        <v>0</v>
      </c>
      <c r="AN68" s="93">
        <f>+K68+AC68-AH68</f>
        <v>80000000</v>
      </c>
      <c r="AO68" s="88" t="s">
        <v>66</v>
      </c>
      <c r="AP68" s="93">
        <v>80000000</v>
      </c>
      <c r="AQ68" s="85" t="s">
        <v>85</v>
      </c>
      <c r="AR68" s="87">
        <v>0</v>
      </c>
      <c r="AS68" s="95" t="s">
        <v>74</v>
      </c>
      <c r="AT68" s="97">
        <v>0</v>
      </c>
      <c r="AU68" s="126">
        <f t="shared" si="8"/>
        <v>80000000</v>
      </c>
      <c r="AV68" s="99">
        <f t="shared" si="9"/>
        <v>0</v>
      </c>
      <c r="AW68" s="95" t="s">
        <v>74</v>
      </c>
      <c r="AX68" s="88" t="s">
        <v>86</v>
      </c>
      <c r="AY68" s="89" t="s">
        <v>2055</v>
      </c>
      <c r="AZ68" s="85" t="s">
        <v>66</v>
      </c>
      <c r="BA68" s="85" t="s">
        <v>141</v>
      </c>
    </row>
    <row r="69" spans="2:53" x14ac:dyDescent="0.25">
      <c r="B69" s="85">
        <v>2024</v>
      </c>
      <c r="C69" s="85">
        <v>891780111</v>
      </c>
      <c r="D69" s="86" t="s">
        <v>64</v>
      </c>
      <c r="E69" s="87" t="s">
        <v>2054</v>
      </c>
      <c r="F69" s="87" t="s">
        <v>2053</v>
      </c>
      <c r="G69" s="88">
        <v>0</v>
      </c>
      <c r="H69" s="88" t="s">
        <v>72</v>
      </c>
      <c r="I69" s="86" t="s">
        <v>65</v>
      </c>
      <c r="J69" s="89" t="s">
        <v>2052</v>
      </c>
      <c r="K69" s="87">
        <v>184070000</v>
      </c>
      <c r="L69" s="85" t="s">
        <v>67</v>
      </c>
      <c r="M69" s="89" t="s">
        <v>2051</v>
      </c>
      <c r="N69" s="90" t="s">
        <v>2050</v>
      </c>
      <c r="O69" s="91">
        <v>638</v>
      </c>
      <c r="P69" s="138">
        <v>45362</v>
      </c>
      <c r="Q69" s="87">
        <v>184070000</v>
      </c>
      <c r="R69" s="138">
        <v>45366</v>
      </c>
      <c r="S69" s="87">
        <v>184070000</v>
      </c>
      <c r="T69" s="88" t="s">
        <v>203</v>
      </c>
      <c r="U69" s="91">
        <v>85465146</v>
      </c>
      <c r="V69" s="89" t="s">
        <v>1647</v>
      </c>
      <c r="W69" s="235">
        <v>45366</v>
      </c>
      <c r="X69" s="138">
        <v>45369</v>
      </c>
      <c r="Y69" s="138">
        <v>45369</v>
      </c>
      <c r="Z69" s="138">
        <v>45373</v>
      </c>
      <c r="AA69" s="93">
        <f t="shared" si="5"/>
        <v>4</v>
      </c>
      <c r="AB69" s="87">
        <v>0</v>
      </c>
      <c r="AC69" s="87">
        <v>0</v>
      </c>
      <c r="AD69" s="87">
        <v>0</v>
      </c>
      <c r="AE69" s="95" t="s">
        <v>74</v>
      </c>
      <c r="AF69" s="93">
        <f t="shared" si="6"/>
        <v>0</v>
      </c>
      <c r="AG69" s="87">
        <v>0</v>
      </c>
      <c r="AH69" s="87">
        <v>0</v>
      </c>
      <c r="AI69" s="95" t="s">
        <v>74</v>
      </c>
      <c r="AJ69" s="88">
        <v>0</v>
      </c>
      <c r="AK69" s="95" t="s">
        <v>74</v>
      </c>
      <c r="AL69" s="95" t="s">
        <v>74</v>
      </c>
      <c r="AM69" s="93">
        <f t="shared" si="7"/>
        <v>0</v>
      </c>
      <c r="AN69" s="93">
        <f>+K69+AC69-AH69</f>
        <v>184070000</v>
      </c>
      <c r="AO69" s="88" t="s">
        <v>66</v>
      </c>
      <c r="AP69" s="93">
        <v>184070000</v>
      </c>
      <c r="AQ69" s="85" t="s">
        <v>85</v>
      </c>
      <c r="AR69" s="87">
        <v>0</v>
      </c>
      <c r="AS69" s="95" t="s">
        <v>74</v>
      </c>
      <c r="AT69" s="97">
        <v>0</v>
      </c>
      <c r="AU69" s="126">
        <f t="shared" si="8"/>
        <v>184070000</v>
      </c>
      <c r="AV69" s="99">
        <f t="shared" si="9"/>
        <v>0</v>
      </c>
      <c r="AW69" s="95" t="s">
        <v>74</v>
      </c>
      <c r="AX69" s="88" t="s">
        <v>86</v>
      </c>
      <c r="AY69" s="89" t="s">
        <v>2049</v>
      </c>
      <c r="AZ69" s="85" t="s">
        <v>66</v>
      </c>
      <c r="BA69" s="85" t="s">
        <v>141</v>
      </c>
    </row>
    <row r="70" spans="2:53" x14ac:dyDescent="0.25">
      <c r="B70" s="85">
        <v>2024</v>
      </c>
      <c r="C70" s="85">
        <v>891780111</v>
      </c>
      <c r="D70" s="86" t="s">
        <v>64</v>
      </c>
      <c r="E70" s="87" t="s">
        <v>2048</v>
      </c>
      <c r="F70" s="87" t="s">
        <v>2047</v>
      </c>
      <c r="G70" s="88">
        <v>0</v>
      </c>
      <c r="H70" s="88" t="s">
        <v>72</v>
      </c>
      <c r="I70" s="86" t="s">
        <v>65</v>
      </c>
      <c r="J70" s="89" t="s">
        <v>2046</v>
      </c>
      <c r="K70" s="87">
        <v>150000000</v>
      </c>
      <c r="L70" s="85" t="s">
        <v>67</v>
      </c>
      <c r="M70" s="89" t="s">
        <v>2045</v>
      </c>
      <c r="N70" s="90" t="s">
        <v>2044</v>
      </c>
      <c r="O70" s="91">
        <v>596</v>
      </c>
      <c r="P70" s="138">
        <v>45357</v>
      </c>
      <c r="Q70" s="87">
        <v>150000000</v>
      </c>
      <c r="R70" s="138">
        <v>45366</v>
      </c>
      <c r="S70" s="87">
        <v>150000000</v>
      </c>
      <c r="T70" s="88" t="s">
        <v>203</v>
      </c>
      <c r="U70" s="91">
        <v>85467461</v>
      </c>
      <c r="V70" s="89" t="s">
        <v>1640</v>
      </c>
      <c r="W70" s="235">
        <v>45366</v>
      </c>
      <c r="X70" s="138">
        <v>45366</v>
      </c>
      <c r="Y70" s="138">
        <v>45366</v>
      </c>
      <c r="Z70" s="138">
        <v>45519</v>
      </c>
      <c r="AA70" s="93">
        <f t="shared" si="5"/>
        <v>153</v>
      </c>
      <c r="AB70" s="87">
        <v>0</v>
      </c>
      <c r="AC70" s="87">
        <v>0</v>
      </c>
      <c r="AD70" s="87">
        <v>0</v>
      </c>
      <c r="AE70" s="95" t="s">
        <v>74</v>
      </c>
      <c r="AF70" s="93">
        <f t="shared" si="6"/>
        <v>0</v>
      </c>
      <c r="AG70" s="87">
        <v>0</v>
      </c>
      <c r="AH70" s="87">
        <v>0</v>
      </c>
      <c r="AI70" s="95" t="s">
        <v>74</v>
      </c>
      <c r="AJ70" s="88">
        <v>0</v>
      </c>
      <c r="AK70" s="95" t="s">
        <v>74</v>
      </c>
      <c r="AL70" s="95" t="s">
        <v>74</v>
      </c>
      <c r="AM70" s="93">
        <f t="shared" si="7"/>
        <v>0</v>
      </c>
      <c r="AN70" s="93">
        <f>+K70+AC70-AH70</f>
        <v>150000000</v>
      </c>
      <c r="AO70" s="88" t="s">
        <v>66</v>
      </c>
      <c r="AP70" s="93">
        <v>150000000</v>
      </c>
      <c r="AQ70" s="85" t="s">
        <v>85</v>
      </c>
      <c r="AR70" s="87">
        <v>0</v>
      </c>
      <c r="AS70" s="95" t="s">
        <v>74</v>
      </c>
      <c r="AT70" s="97">
        <v>0</v>
      </c>
      <c r="AU70" s="126">
        <f t="shared" si="8"/>
        <v>150000000</v>
      </c>
      <c r="AV70" s="99">
        <f t="shared" si="9"/>
        <v>0</v>
      </c>
      <c r="AW70" s="95" t="s">
        <v>74</v>
      </c>
      <c r="AX70" s="88" t="s">
        <v>86</v>
      </c>
      <c r="AY70" s="89" t="s">
        <v>2043</v>
      </c>
      <c r="AZ70" s="85" t="s">
        <v>66</v>
      </c>
      <c r="BA70" s="85" t="s">
        <v>141</v>
      </c>
    </row>
    <row r="71" spans="2:53" x14ac:dyDescent="0.25">
      <c r="B71" s="85">
        <v>2024</v>
      </c>
      <c r="C71" s="85">
        <v>891780111</v>
      </c>
      <c r="D71" s="86" t="s">
        <v>64</v>
      </c>
      <c r="E71" s="87" t="s">
        <v>2042</v>
      </c>
      <c r="F71" s="87" t="s">
        <v>2041</v>
      </c>
      <c r="G71" s="88">
        <v>0</v>
      </c>
      <c r="H71" s="88" t="s">
        <v>72</v>
      </c>
      <c r="I71" s="86" t="s">
        <v>65</v>
      </c>
      <c r="J71" s="89" t="s">
        <v>2040</v>
      </c>
      <c r="K71" s="87">
        <v>94921147</v>
      </c>
      <c r="L71" s="85" t="s">
        <v>67</v>
      </c>
      <c r="M71" s="89" t="s">
        <v>2039</v>
      </c>
      <c r="N71" s="90" t="s">
        <v>2038</v>
      </c>
      <c r="O71" s="91">
        <v>598</v>
      </c>
      <c r="P71" s="138">
        <v>45357</v>
      </c>
      <c r="Q71" s="87">
        <v>94921147</v>
      </c>
      <c r="R71" s="138">
        <v>45370</v>
      </c>
      <c r="S71" s="87">
        <v>94921147</v>
      </c>
      <c r="T71" s="88" t="s">
        <v>203</v>
      </c>
      <c r="U71" s="91">
        <v>85467461</v>
      </c>
      <c r="V71" s="89" t="s">
        <v>1640</v>
      </c>
      <c r="W71" s="235">
        <v>45370</v>
      </c>
      <c r="X71" s="138">
        <v>45371</v>
      </c>
      <c r="Y71" s="138">
        <v>45371</v>
      </c>
      <c r="Z71" s="138">
        <v>45677</v>
      </c>
      <c r="AA71" s="93">
        <f t="shared" si="5"/>
        <v>306</v>
      </c>
      <c r="AB71" s="87">
        <v>0</v>
      </c>
      <c r="AC71" s="87">
        <v>0</v>
      </c>
      <c r="AD71" s="87">
        <v>0</v>
      </c>
      <c r="AE71" s="95" t="s">
        <v>74</v>
      </c>
      <c r="AF71" s="93">
        <f t="shared" si="6"/>
        <v>0</v>
      </c>
      <c r="AG71" s="87">
        <v>0</v>
      </c>
      <c r="AH71" s="87">
        <v>0</v>
      </c>
      <c r="AI71" s="95" t="s">
        <v>74</v>
      </c>
      <c r="AJ71" s="88">
        <v>0</v>
      </c>
      <c r="AK71" s="95" t="s">
        <v>74</v>
      </c>
      <c r="AL71" s="95" t="s">
        <v>74</v>
      </c>
      <c r="AM71" s="93">
        <f t="shared" si="7"/>
        <v>0</v>
      </c>
      <c r="AN71" s="93">
        <f>+K71+AC71-AH71</f>
        <v>94921147</v>
      </c>
      <c r="AO71" s="88" t="s">
        <v>66</v>
      </c>
      <c r="AP71" s="93">
        <v>94921147</v>
      </c>
      <c r="AQ71" s="85" t="s">
        <v>85</v>
      </c>
      <c r="AR71" s="87">
        <v>0</v>
      </c>
      <c r="AS71" s="95" t="s">
        <v>74</v>
      </c>
      <c r="AT71" s="97">
        <v>0</v>
      </c>
      <c r="AU71" s="126">
        <f t="shared" si="8"/>
        <v>94921147</v>
      </c>
      <c r="AV71" s="99">
        <f t="shared" si="9"/>
        <v>0</v>
      </c>
      <c r="AW71" s="95" t="s">
        <v>74</v>
      </c>
      <c r="AX71" s="88" t="s">
        <v>86</v>
      </c>
      <c r="AY71" s="89" t="s">
        <v>2037</v>
      </c>
      <c r="AZ71" s="85" t="s">
        <v>66</v>
      </c>
      <c r="BA71" s="85" t="s">
        <v>141</v>
      </c>
    </row>
    <row r="72" spans="2:53" x14ac:dyDescent="0.25">
      <c r="B72" s="85">
        <v>2024</v>
      </c>
      <c r="C72" s="85">
        <v>891780111</v>
      </c>
      <c r="D72" s="86" t="s">
        <v>64</v>
      </c>
      <c r="E72" s="87" t="s">
        <v>2036</v>
      </c>
      <c r="F72" s="87" t="s">
        <v>2035</v>
      </c>
      <c r="G72" s="88">
        <v>0</v>
      </c>
      <c r="H72" s="88" t="s">
        <v>72</v>
      </c>
      <c r="I72" s="86" t="s">
        <v>65</v>
      </c>
      <c r="J72" s="89" t="s">
        <v>2034</v>
      </c>
      <c r="K72" s="87">
        <v>49385000</v>
      </c>
      <c r="L72" s="85" t="s">
        <v>67</v>
      </c>
      <c r="M72" s="89" t="s">
        <v>2033</v>
      </c>
      <c r="N72" s="90" t="s">
        <v>2032</v>
      </c>
      <c r="O72" s="91">
        <v>679</v>
      </c>
      <c r="P72" s="138">
        <v>45365</v>
      </c>
      <c r="Q72" s="87">
        <v>49385000</v>
      </c>
      <c r="R72" s="138">
        <v>45370</v>
      </c>
      <c r="S72" s="87">
        <v>49385000</v>
      </c>
      <c r="T72" s="88" t="s">
        <v>203</v>
      </c>
      <c r="U72" s="91">
        <v>85465146</v>
      </c>
      <c r="V72" s="89" t="s">
        <v>1647</v>
      </c>
      <c r="W72" s="235">
        <v>45370</v>
      </c>
      <c r="X72" s="138">
        <v>45371</v>
      </c>
      <c r="Y72" s="138">
        <v>45371</v>
      </c>
      <c r="Z72" s="138">
        <v>45380</v>
      </c>
      <c r="AA72" s="93">
        <f t="shared" ref="AA72:AA103" si="10">+IF(Y72="1800-01-01",Z72-X72,Z72-Y72)</f>
        <v>9</v>
      </c>
      <c r="AB72" s="87">
        <v>0</v>
      </c>
      <c r="AC72" s="87">
        <v>0</v>
      </c>
      <c r="AD72" s="87">
        <v>0</v>
      </c>
      <c r="AE72" s="95" t="s">
        <v>74</v>
      </c>
      <c r="AF72" s="93">
        <f t="shared" ref="AF72:AF103" si="11">+IF(AE72="1800-01-01",0,AE72-Z72)</f>
        <v>0</v>
      </c>
      <c r="AG72" s="87">
        <v>0</v>
      </c>
      <c r="AH72" s="87">
        <v>0</v>
      </c>
      <c r="AI72" s="95" t="s">
        <v>74</v>
      </c>
      <c r="AJ72" s="88">
        <v>0</v>
      </c>
      <c r="AK72" s="95" t="s">
        <v>74</v>
      </c>
      <c r="AL72" s="95" t="s">
        <v>74</v>
      </c>
      <c r="AM72" s="93">
        <f t="shared" ref="AM72:AM103" si="12">+IF(AK72="1800-01-01",0,AL72-AK72)</f>
        <v>0</v>
      </c>
      <c r="AN72" s="93">
        <f>+K72+AC72-AH72</f>
        <v>49385000</v>
      </c>
      <c r="AO72" s="88" t="s">
        <v>66</v>
      </c>
      <c r="AP72" s="93">
        <v>49385000</v>
      </c>
      <c r="AQ72" s="85" t="s">
        <v>85</v>
      </c>
      <c r="AR72" s="87">
        <v>0</v>
      </c>
      <c r="AS72" s="95" t="s">
        <v>74</v>
      </c>
      <c r="AT72" s="97">
        <v>0</v>
      </c>
      <c r="AU72" s="126">
        <f t="shared" ref="AU72:AU103" si="13">AN72-AT72</f>
        <v>49385000</v>
      </c>
      <c r="AV72" s="99">
        <f t="shared" ref="AV72:AV103" si="14">+IFERROR(AT72/AN72,"_")</f>
        <v>0</v>
      </c>
      <c r="AW72" s="95" t="s">
        <v>74</v>
      </c>
      <c r="AX72" s="88" t="s">
        <v>86</v>
      </c>
      <c r="AY72" s="89" t="s">
        <v>2031</v>
      </c>
      <c r="AZ72" s="85" t="s">
        <v>66</v>
      </c>
      <c r="BA72" s="85" t="s">
        <v>141</v>
      </c>
    </row>
    <row r="73" spans="2:53" x14ac:dyDescent="0.25">
      <c r="B73" s="85">
        <v>2024</v>
      </c>
      <c r="C73" s="85">
        <v>891780111</v>
      </c>
      <c r="D73" s="86" t="s">
        <v>64</v>
      </c>
      <c r="E73" s="87" t="s">
        <v>2030</v>
      </c>
      <c r="F73" s="87" t="s">
        <v>2029</v>
      </c>
      <c r="G73" s="88">
        <v>0</v>
      </c>
      <c r="H73" s="88" t="s">
        <v>72</v>
      </c>
      <c r="I73" s="86" t="s">
        <v>65</v>
      </c>
      <c r="J73" s="89" t="s">
        <v>2028</v>
      </c>
      <c r="K73" s="87">
        <v>34257482</v>
      </c>
      <c r="L73" s="85" t="s">
        <v>67</v>
      </c>
      <c r="M73" s="89" t="s">
        <v>2027</v>
      </c>
      <c r="N73" s="90" t="s">
        <v>2026</v>
      </c>
      <c r="O73" s="91">
        <v>493</v>
      </c>
      <c r="P73" s="138">
        <v>45349</v>
      </c>
      <c r="Q73" s="87">
        <v>34257482</v>
      </c>
      <c r="R73" s="138">
        <v>45383</v>
      </c>
      <c r="S73" s="87">
        <v>34257482</v>
      </c>
      <c r="T73" s="88" t="s">
        <v>203</v>
      </c>
      <c r="U73" s="91">
        <v>85151631</v>
      </c>
      <c r="V73" s="89" t="s">
        <v>1760</v>
      </c>
      <c r="W73" s="235">
        <v>45383</v>
      </c>
      <c r="X73" s="138">
        <v>45390</v>
      </c>
      <c r="Y73" s="138">
        <v>45385</v>
      </c>
      <c r="Z73" s="138">
        <v>45657</v>
      </c>
      <c r="AA73" s="93">
        <f t="shared" si="10"/>
        <v>272</v>
      </c>
      <c r="AB73" s="87">
        <v>0</v>
      </c>
      <c r="AC73" s="87">
        <v>0</v>
      </c>
      <c r="AD73" s="87">
        <v>0</v>
      </c>
      <c r="AE73" s="95" t="s">
        <v>74</v>
      </c>
      <c r="AF73" s="93">
        <f t="shared" si="11"/>
        <v>0</v>
      </c>
      <c r="AG73" s="87">
        <v>0</v>
      </c>
      <c r="AH73" s="87">
        <v>0</v>
      </c>
      <c r="AI73" s="95" t="s">
        <v>74</v>
      </c>
      <c r="AJ73" s="88">
        <v>0</v>
      </c>
      <c r="AK73" s="95" t="s">
        <v>74</v>
      </c>
      <c r="AL73" s="95" t="s">
        <v>74</v>
      </c>
      <c r="AM73" s="93">
        <f t="shared" si="12"/>
        <v>0</v>
      </c>
      <c r="AN73" s="93">
        <f>+K73+AC73-AH73</f>
        <v>34257482</v>
      </c>
      <c r="AO73" s="88" t="s">
        <v>66</v>
      </c>
      <c r="AP73" s="93">
        <v>34257482</v>
      </c>
      <c r="AQ73" s="85" t="s">
        <v>1929</v>
      </c>
      <c r="AR73" s="87">
        <v>0</v>
      </c>
      <c r="AS73" s="95" t="s">
        <v>74</v>
      </c>
      <c r="AT73" s="97">
        <v>0</v>
      </c>
      <c r="AU73" s="126">
        <f t="shared" si="13"/>
        <v>34257482</v>
      </c>
      <c r="AV73" s="99">
        <f t="shared" si="14"/>
        <v>0</v>
      </c>
      <c r="AW73" s="95" t="s">
        <v>74</v>
      </c>
      <c r="AX73" s="88" t="s">
        <v>86</v>
      </c>
      <c r="AY73" s="89" t="s">
        <v>2025</v>
      </c>
      <c r="AZ73" s="85" t="s">
        <v>66</v>
      </c>
      <c r="BA73" s="85" t="s">
        <v>141</v>
      </c>
    </row>
    <row r="74" spans="2:53" x14ac:dyDescent="0.25">
      <c r="B74" s="85">
        <v>2024</v>
      </c>
      <c r="C74" s="85">
        <v>891780111</v>
      </c>
      <c r="D74" s="86" t="s">
        <v>64</v>
      </c>
      <c r="E74" s="87" t="s">
        <v>2024</v>
      </c>
      <c r="F74" s="87" t="s">
        <v>2023</v>
      </c>
      <c r="G74" s="88">
        <v>0</v>
      </c>
      <c r="H74" s="88" t="s">
        <v>72</v>
      </c>
      <c r="I74" s="86" t="s">
        <v>65</v>
      </c>
      <c r="J74" s="89" t="s">
        <v>2022</v>
      </c>
      <c r="K74" s="87">
        <v>49132558</v>
      </c>
      <c r="L74" s="85" t="s">
        <v>67</v>
      </c>
      <c r="M74" s="89" t="s">
        <v>196</v>
      </c>
      <c r="N74" s="90" t="s">
        <v>1748</v>
      </c>
      <c r="O74" s="91">
        <v>176</v>
      </c>
      <c r="P74" s="138">
        <v>45321</v>
      </c>
      <c r="Q74" s="87">
        <v>49132558</v>
      </c>
      <c r="R74" s="138">
        <v>45383</v>
      </c>
      <c r="S74" s="87">
        <v>49132558</v>
      </c>
      <c r="T74" s="88" t="s">
        <v>203</v>
      </c>
      <c r="U74" s="91">
        <v>57400977</v>
      </c>
      <c r="V74" s="89" t="s">
        <v>2021</v>
      </c>
      <c r="W74" s="235">
        <v>45383</v>
      </c>
      <c r="X74" s="138">
        <v>45390</v>
      </c>
      <c r="Y74" s="138">
        <v>45390</v>
      </c>
      <c r="Z74" s="138">
        <v>45657</v>
      </c>
      <c r="AA74" s="93">
        <f t="shared" si="10"/>
        <v>267</v>
      </c>
      <c r="AB74" s="87">
        <v>0</v>
      </c>
      <c r="AC74" s="87">
        <v>0</v>
      </c>
      <c r="AD74" s="87">
        <v>0</v>
      </c>
      <c r="AE74" s="95" t="s">
        <v>74</v>
      </c>
      <c r="AF74" s="93">
        <f t="shared" si="11"/>
        <v>0</v>
      </c>
      <c r="AG74" s="87">
        <v>0</v>
      </c>
      <c r="AH74" s="87">
        <v>0</v>
      </c>
      <c r="AI74" s="95" t="s">
        <v>74</v>
      </c>
      <c r="AJ74" s="88">
        <v>0</v>
      </c>
      <c r="AK74" s="95" t="s">
        <v>74</v>
      </c>
      <c r="AL74" s="95" t="s">
        <v>74</v>
      </c>
      <c r="AM74" s="93">
        <f t="shared" si="12"/>
        <v>0</v>
      </c>
      <c r="AN74" s="93">
        <f>+K74+AC74-AH74</f>
        <v>49132558</v>
      </c>
      <c r="AO74" s="88" t="s">
        <v>66</v>
      </c>
      <c r="AP74" s="93">
        <v>49132558</v>
      </c>
      <c r="AQ74" s="85" t="s">
        <v>1929</v>
      </c>
      <c r="AR74" s="87">
        <v>0</v>
      </c>
      <c r="AS74" s="95" t="s">
        <v>74</v>
      </c>
      <c r="AT74" s="97">
        <v>0</v>
      </c>
      <c r="AU74" s="126">
        <f t="shared" si="13"/>
        <v>49132558</v>
      </c>
      <c r="AV74" s="99">
        <f t="shared" si="14"/>
        <v>0</v>
      </c>
      <c r="AW74" s="95" t="s">
        <v>74</v>
      </c>
      <c r="AX74" s="88" t="s">
        <v>86</v>
      </c>
      <c r="AY74" s="89" t="s">
        <v>2020</v>
      </c>
      <c r="AZ74" s="85" t="s">
        <v>66</v>
      </c>
      <c r="BA74" s="85" t="s">
        <v>141</v>
      </c>
    </row>
    <row r="75" spans="2:53" x14ac:dyDescent="0.25">
      <c r="B75" s="85">
        <v>2024</v>
      </c>
      <c r="C75" s="85">
        <v>891780111</v>
      </c>
      <c r="D75" s="86" t="s">
        <v>64</v>
      </c>
      <c r="E75" s="87" t="s">
        <v>2019</v>
      </c>
      <c r="F75" s="87" t="s">
        <v>2018</v>
      </c>
      <c r="G75" s="88">
        <v>0</v>
      </c>
      <c r="H75" s="88" t="s">
        <v>72</v>
      </c>
      <c r="I75" s="86" t="s">
        <v>65</v>
      </c>
      <c r="J75" s="89" t="s">
        <v>2017</v>
      </c>
      <c r="K75" s="87">
        <v>12800000</v>
      </c>
      <c r="L75" s="85" t="s">
        <v>67</v>
      </c>
      <c r="M75" s="89" t="s">
        <v>2016</v>
      </c>
      <c r="N75" s="90" t="s">
        <v>2015</v>
      </c>
      <c r="O75" s="91">
        <v>536</v>
      </c>
      <c r="P75" s="138">
        <v>45350</v>
      </c>
      <c r="Q75" s="87">
        <v>12800000</v>
      </c>
      <c r="R75" s="138">
        <v>45384</v>
      </c>
      <c r="S75" s="87">
        <v>12800000</v>
      </c>
      <c r="T75" s="88" t="s">
        <v>203</v>
      </c>
      <c r="U75" s="91">
        <v>12560219</v>
      </c>
      <c r="V75" s="89" t="s">
        <v>2014</v>
      </c>
      <c r="W75" s="235">
        <v>45384</v>
      </c>
      <c r="X75" s="138">
        <v>45384</v>
      </c>
      <c r="Y75" s="138" t="s">
        <v>74</v>
      </c>
      <c r="Z75" s="138">
        <v>45474</v>
      </c>
      <c r="AA75" s="93">
        <f t="shared" si="10"/>
        <v>90</v>
      </c>
      <c r="AB75" s="87">
        <v>0</v>
      </c>
      <c r="AC75" s="87">
        <v>0</v>
      </c>
      <c r="AD75" s="87">
        <v>0</v>
      </c>
      <c r="AE75" s="95" t="s">
        <v>74</v>
      </c>
      <c r="AF75" s="93">
        <f t="shared" si="11"/>
        <v>0</v>
      </c>
      <c r="AG75" s="87">
        <v>0</v>
      </c>
      <c r="AH75" s="87">
        <v>0</v>
      </c>
      <c r="AI75" s="95" t="s">
        <v>74</v>
      </c>
      <c r="AJ75" s="88">
        <v>0</v>
      </c>
      <c r="AK75" s="95" t="s">
        <v>74</v>
      </c>
      <c r="AL75" s="95" t="s">
        <v>74</v>
      </c>
      <c r="AM75" s="93">
        <f t="shared" si="12"/>
        <v>0</v>
      </c>
      <c r="AN75" s="93">
        <f>+K75+AC75-AH75</f>
        <v>12800000</v>
      </c>
      <c r="AO75" s="88" t="s">
        <v>66</v>
      </c>
      <c r="AP75" s="93">
        <v>12800000</v>
      </c>
      <c r="AQ75" s="85" t="s">
        <v>1929</v>
      </c>
      <c r="AR75" s="87">
        <v>0</v>
      </c>
      <c r="AS75" s="95" t="s">
        <v>74</v>
      </c>
      <c r="AT75" s="97">
        <v>0</v>
      </c>
      <c r="AU75" s="126">
        <f t="shared" si="13"/>
        <v>12800000</v>
      </c>
      <c r="AV75" s="99">
        <f t="shared" si="14"/>
        <v>0</v>
      </c>
      <c r="AW75" s="95" t="s">
        <v>74</v>
      </c>
      <c r="AX75" s="88" t="s">
        <v>86</v>
      </c>
      <c r="AY75" s="89" t="s">
        <v>2013</v>
      </c>
      <c r="AZ75" s="85" t="s">
        <v>66</v>
      </c>
      <c r="BA75" s="85" t="s">
        <v>141</v>
      </c>
    </row>
    <row r="76" spans="2:53" x14ac:dyDescent="0.25">
      <c r="B76" s="85">
        <v>2024</v>
      </c>
      <c r="C76" s="85">
        <v>891780111</v>
      </c>
      <c r="D76" s="86" t="s">
        <v>64</v>
      </c>
      <c r="E76" s="87" t="s">
        <v>2012</v>
      </c>
      <c r="F76" s="87" t="s">
        <v>2011</v>
      </c>
      <c r="G76" s="88">
        <v>0</v>
      </c>
      <c r="H76" s="88" t="s">
        <v>72</v>
      </c>
      <c r="I76" s="86" t="s">
        <v>65</v>
      </c>
      <c r="J76" s="89" t="s">
        <v>2010</v>
      </c>
      <c r="K76" s="87">
        <v>65486808</v>
      </c>
      <c r="L76" s="85" t="s">
        <v>67</v>
      </c>
      <c r="M76" s="89" t="s">
        <v>2009</v>
      </c>
      <c r="N76" s="90" t="s">
        <v>2008</v>
      </c>
      <c r="O76" s="91">
        <v>637</v>
      </c>
      <c r="P76" s="138">
        <v>45362</v>
      </c>
      <c r="Q76" s="87">
        <v>65486808</v>
      </c>
      <c r="R76" s="138">
        <v>45384</v>
      </c>
      <c r="S76" s="87">
        <v>65486808</v>
      </c>
      <c r="T76" s="88" t="s">
        <v>203</v>
      </c>
      <c r="U76" s="91">
        <v>85465146</v>
      </c>
      <c r="V76" s="89" t="s">
        <v>1647</v>
      </c>
      <c r="W76" s="235">
        <v>45384</v>
      </c>
      <c r="X76" s="138">
        <v>45390</v>
      </c>
      <c r="Y76" s="138">
        <v>45390</v>
      </c>
      <c r="Z76" s="138">
        <v>45394</v>
      </c>
      <c r="AA76" s="93">
        <f t="shared" si="10"/>
        <v>4</v>
      </c>
      <c r="AB76" s="87">
        <v>0</v>
      </c>
      <c r="AC76" s="87">
        <v>0</v>
      </c>
      <c r="AD76" s="87">
        <v>0</v>
      </c>
      <c r="AE76" s="95" t="s">
        <v>74</v>
      </c>
      <c r="AF76" s="93">
        <f t="shared" si="11"/>
        <v>0</v>
      </c>
      <c r="AG76" s="87">
        <v>0</v>
      </c>
      <c r="AH76" s="87">
        <v>0</v>
      </c>
      <c r="AI76" s="95" t="s">
        <v>74</v>
      </c>
      <c r="AJ76" s="88">
        <v>0</v>
      </c>
      <c r="AK76" s="95" t="s">
        <v>74</v>
      </c>
      <c r="AL76" s="95" t="s">
        <v>74</v>
      </c>
      <c r="AM76" s="93">
        <f t="shared" si="12"/>
        <v>0</v>
      </c>
      <c r="AN76" s="93">
        <f>+K76+AC76-AH76</f>
        <v>65486808</v>
      </c>
      <c r="AO76" s="88" t="s">
        <v>66</v>
      </c>
      <c r="AP76" s="93">
        <v>65486808</v>
      </c>
      <c r="AQ76" s="85" t="s">
        <v>1929</v>
      </c>
      <c r="AR76" s="87">
        <v>0</v>
      </c>
      <c r="AS76" s="95" t="s">
        <v>74</v>
      </c>
      <c r="AT76" s="97">
        <v>0</v>
      </c>
      <c r="AU76" s="126">
        <f t="shared" si="13"/>
        <v>65486808</v>
      </c>
      <c r="AV76" s="99">
        <f t="shared" si="14"/>
        <v>0</v>
      </c>
      <c r="AW76" s="95" t="s">
        <v>74</v>
      </c>
      <c r="AX76" s="88" t="s">
        <v>156</v>
      </c>
      <c r="AY76" s="89" t="s">
        <v>2007</v>
      </c>
      <c r="AZ76" s="85" t="s">
        <v>66</v>
      </c>
      <c r="BA76" s="85" t="s">
        <v>141</v>
      </c>
    </row>
    <row r="77" spans="2:53" x14ac:dyDescent="0.25">
      <c r="B77" s="85">
        <v>2024</v>
      </c>
      <c r="C77" s="85">
        <v>891780111</v>
      </c>
      <c r="D77" s="86" t="s">
        <v>64</v>
      </c>
      <c r="E77" s="87" t="s">
        <v>2006</v>
      </c>
      <c r="F77" s="87" t="s">
        <v>2005</v>
      </c>
      <c r="G77" s="88">
        <v>0</v>
      </c>
      <c r="H77" s="88" t="s">
        <v>72</v>
      </c>
      <c r="I77" s="86" t="s">
        <v>65</v>
      </c>
      <c r="J77" s="89" t="s">
        <v>2004</v>
      </c>
      <c r="K77" s="87">
        <v>10452835</v>
      </c>
      <c r="L77" s="85" t="s">
        <v>67</v>
      </c>
      <c r="M77" s="89" t="s">
        <v>2003</v>
      </c>
      <c r="N77" s="90" t="s">
        <v>2002</v>
      </c>
      <c r="O77" s="91">
        <v>351</v>
      </c>
      <c r="P77" s="138">
        <v>45336</v>
      </c>
      <c r="Q77" s="87">
        <v>10452835</v>
      </c>
      <c r="R77" s="138">
        <v>45386</v>
      </c>
      <c r="S77" s="87">
        <v>10452835</v>
      </c>
      <c r="T77" s="88" t="s">
        <v>203</v>
      </c>
      <c r="U77" s="91">
        <v>85459497</v>
      </c>
      <c r="V77" s="89" t="s">
        <v>1747</v>
      </c>
      <c r="W77" s="235">
        <v>45386</v>
      </c>
      <c r="X77" s="138">
        <v>45387</v>
      </c>
      <c r="Y77" s="138" t="s">
        <v>74</v>
      </c>
      <c r="Z77" s="138">
        <v>45473</v>
      </c>
      <c r="AA77" s="93">
        <f t="shared" si="10"/>
        <v>86</v>
      </c>
      <c r="AB77" s="87">
        <v>0</v>
      </c>
      <c r="AC77" s="87">
        <v>0</v>
      </c>
      <c r="AD77" s="87">
        <v>0</v>
      </c>
      <c r="AE77" s="95" t="s">
        <v>74</v>
      </c>
      <c r="AF77" s="93">
        <f t="shared" si="11"/>
        <v>0</v>
      </c>
      <c r="AG77" s="87">
        <v>0</v>
      </c>
      <c r="AH77" s="87">
        <v>0</v>
      </c>
      <c r="AI77" s="95" t="s">
        <v>74</v>
      </c>
      <c r="AJ77" s="88">
        <v>0</v>
      </c>
      <c r="AK77" s="95" t="s">
        <v>74</v>
      </c>
      <c r="AL77" s="95" t="s">
        <v>74</v>
      </c>
      <c r="AM77" s="93">
        <f t="shared" si="12"/>
        <v>0</v>
      </c>
      <c r="AN77" s="93">
        <f>+K77+AC77-AH77</f>
        <v>10452835</v>
      </c>
      <c r="AO77" s="88" t="s">
        <v>66</v>
      </c>
      <c r="AP77" s="93">
        <v>10452835</v>
      </c>
      <c r="AQ77" s="85" t="s">
        <v>1929</v>
      </c>
      <c r="AR77" s="87">
        <v>4181134</v>
      </c>
      <c r="AS77" s="95" t="s">
        <v>74</v>
      </c>
      <c r="AT77" s="97">
        <v>0</v>
      </c>
      <c r="AU77" s="126">
        <f t="shared" si="13"/>
        <v>10452835</v>
      </c>
      <c r="AV77" s="99">
        <f t="shared" si="14"/>
        <v>0</v>
      </c>
      <c r="AW77" s="95" t="s">
        <v>74</v>
      </c>
      <c r="AX77" s="88" t="s">
        <v>86</v>
      </c>
      <c r="AY77" s="89" t="s">
        <v>2001</v>
      </c>
      <c r="AZ77" s="85" t="s">
        <v>66</v>
      </c>
      <c r="BA77" s="85" t="s">
        <v>141</v>
      </c>
    </row>
    <row r="78" spans="2:53" x14ac:dyDescent="0.25">
      <c r="B78" s="85">
        <v>2024</v>
      </c>
      <c r="C78" s="85">
        <v>891780111</v>
      </c>
      <c r="D78" s="86" t="s">
        <v>64</v>
      </c>
      <c r="E78" s="87" t="s">
        <v>2000</v>
      </c>
      <c r="F78" s="87" t="s">
        <v>1999</v>
      </c>
      <c r="G78" s="88">
        <v>0</v>
      </c>
      <c r="H78" s="88" t="s">
        <v>72</v>
      </c>
      <c r="I78" s="86" t="s">
        <v>65</v>
      </c>
      <c r="J78" s="89" t="s">
        <v>1998</v>
      </c>
      <c r="K78" s="87">
        <v>149906680</v>
      </c>
      <c r="L78" s="85" t="s">
        <v>67</v>
      </c>
      <c r="M78" s="89" t="s">
        <v>1924</v>
      </c>
      <c r="N78" s="90" t="s">
        <v>1923</v>
      </c>
      <c r="O78" s="91">
        <v>660</v>
      </c>
      <c r="P78" s="138">
        <v>45364</v>
      </c>
      <c r="Q78" s="87">
        <v>149906680</v>
      </c>
      <c r="R78" s="138">
        <v>45387</v>
      </c>
      <c r="S78" s="87">
        <v>149906680</v>
      </c>
      <c r="T78" s="88" t="s">
        <v>203</v>
      </c>
      <c r="U78" s="91">
        <v>85467461</v>
      </c>
      <c r="V78" s="89" t="s">
        <v>1640</v>
      </c>
      <c r="W78" s="235">
        <v>45387</v>
      </c>
      <c r="X78" s="138">
        <v>45390</v>
      </c>
      <c r="Y78" s="138">
        <v>45390</v>
      </c>
      <c r="Z78" s="138">
        <v>45512</v>
      </c>
      <c r="AA78" s="93">
        <f t="shared" si="10"/>
        <v>122</v>
      </c>
      <c r="AB78" s="87">
        <v>0</v>
      </c>
      <c r="AC78" s="87">
        <v>0</v>
      </c>
      <c r="AD78" s="87">
        <v>0</v>
      </c>
      <c r="AE78" s="95" t="s">
        <v>74</v>
      </c>
      <c r="AF78" s="93">
        <f t="shared" si="11"/>
        <v>0</v>
      </c>
      <c r="AG78" s="87">
        <v>0</v>
      </c>
      <c r="AH78" s="87">
        <v>0</v>
      </c>
      <c r="AI78" s="95" t="s">
        <v>74</v>
      </c>
      <c r="AJ78" s="88">
        <v>0</v>
      </c>
      <c r="AK78" s="95" t="s">
        <v>74</v>
      </c>
      <c r="AL78" s="95" t="s">
        <v>74</v>
      </c>
      <c r="AM78" s="93">
        <f t="shared" si="12"/>
        <v>0</v>
      </c>
      <c r="AN78" s="93">
        <f>+K78+AC78-AH78</f>
        <v>149906680</v>
      </c>
      <c r="AO78" s="88" t="s">
        <v>66</v>
      </c>
      <c r="AP78" s="93">
        <v>149906680</v>
      </c>
      <c r="AQ78" s="85" t="s">
        <v>1929</v>
      </c>
      <c r="AR78" s="87">
        <v>0</v>
      </c>
      <c r="AS78" s="95" t="s">
        <v>74</v>
      </c>
      <c r="AT78" s="97">
        <v>0</v>
      </c>
      <c r="AU78" s="126">
        <f t="shared" si="13"/>
        <v>149906680</v>
      </c>
      <c r="AV78" s="99">
        <f t="shared" si="14"/>
        <v>0</v>
      </c>
      <c r="AW78" s="95" t="s">
        <v>74</v>
      </c>
      <c r="AX78" s="88" t="s">
        <v>86</v>
      </c>
      <c r="AY78" s="89" t="s">
        <v>1997</v>
      </c>
      <c r="AZ78" s="85" t="s">
        <v>66</v>
      </c>
      <c r="BA78" s="85" t="s">
        <v>141</v>
      </c>
    </row>
    <row r="79" spans="2:53" x14ac:dyDescent="0.25">
      <c r="B79" s="85">
        <v>2024</v>
      </c>
      <c r="C79" s="85">
        <v>891780111</v>
      </c>
      <c r="D79" s="86" t="s">
        <v>64</v>
      </c>
      <c r="E79" s="87" t="s">
        <v>1996</v>
      </c>
      <c r="F79" s="87" t="s">
        <v>1995</v>
      </c>
      <c r="G79" s="88">
        <v>0</v>
      </c>
      <c r="H79" s="88" t="s">
        <v>72</v>
      </c>
      <c r="I79" s="86" t="s">
        <v>65</v>
      </c>
      <c r="J79" s="89" t="s">
        <v>1994</v>
      </c>
      <c r="K79" s="87">
        <v>19299930</v>
      </c>
      <c r="L79" s="85" t="s">
        <v>67</v>
      </c>
      <c r="M79" s="89" t="s">
        <v>1993</v>
      </c>
      <c r="N79" s="90" t="s">
        <v>1992</v>
      </c>
      <c r="O79" s="91">
        <v>628</v>
      </c>
      <c r="P79" s="138">
        <v>45362</v>
      </c>
      <c r="Q79" s="87">
        <v>19299930</v>
      </c>
      <c r="R79" s="138">
        <v>45390</v>
      </c>
      <c r="S79" s="87">
        <v>19299930</v>
      </c>
      <c r="T79" s="88" t="s">
        <v>203</v>
      </c>
      <c r="U79" s="91">
        <v>7633815</v>
      </c>
      <c r="V79" s="89" t="s">
        <v>1660</v>
      </c>
      <c r="W79" s="235">
        <v>45390</v>
      </c>
      <c r="X79" s="138">
        <v>45397</v>
      </c>
      <c r="Y79" s="138">
        <v>45397</v>
      </c>
      <c r="Z79" s="138">
        <v>45401</v>
      </c>
      <c r="AA79" s="93">
        <f t="shared" si="10"/>
        <v>4</v>
      </c>
      <c r="AB79" s="87">
        <v>0</v>
      </c>
      <c r="AC79" s="87">
        <v>0</v>
      </c>
      <c r="AD79" s="87">
        <v>0</v>
      </c>
      <c r="AE79" s="95" t="s">
        <v>74</v>
      </c>
      <c r="AF79" s="93">
        <f t="shared" si="11"/>
        <v>0</v>
      </c>
      <c r="AG79" s="87">
        <v>0</v>
      </c>
      <c r="AH79" s="87">
        <v>0</v>
      </c>
      <c r="AI79" s="95" t="s">
        <v>74</v>
      </c>
      <c r="AJ79" s="88">
        <v>0</v>
      </c>
      <c r="AK79" s="95" t="s">
        <v>74</v>
      </c>
      <c r="AL79" s="95" t="s">
        <v>74</v>
      </c>
      <c r="AM79" s="93">
        <f t="shared" si="12"/>
        <v>0</v>
      </c>
      <c r="AN79" s="93">
        <f>+K79+AC79-AH79</f>
        <v>19299930</v>
      </c>
      <c r="AO79" s="88" t="s">
        <v>66</v>
      </c>
      <c r="AP79" s="93">
        <v>19299930</v>
      </c>
      <c r="AQ79" s="85" t="s">
        <v>1929</v>
      </c>
      <c r="AR79" s="87">
        <v>0</v>
      </c>
      <c r="AS79" s="95" t="s">
        <v>74</v>
      </c>
      <c r="AT79" s="97">
        <v>0</v>
      </c>
      <c r="AU79" s="126">
        <f t="shared" si="13"/>
        <v>19299930</v>
      </c>
      <c r="AV79" s="99">
        <f t="shared" si="14"/>
        <v>0</v>
      </c>
      <c r="AW79" s="95" t="s">
        <v>74</v>
      </c>
      <c r="AX79" s="88" t="s">
        <v>156</v>
      </c>
      <c r="AY79" s="89" t="s">
        <v>1991</v>
      </c>
      <c r="AZ79" s="85" t="s">
        <v>66</v>
      </c>
      <c r="BA79" s="85" t="s">
        <v>141</v>
      </c>
    </row>
    <row r="80" spans="2:53" x14ac:dyDescent="0.25">
      <c r="B80" s="85">
        <v>2024</v>
      </c>
      <c r="C80" s="85">
        <v>891780111</v>
      </c>
      <c r="D80" s="86" t="s">
        <v>64</v>
      </c>
      <c r="E80" s="87" t="s">
        <v>1990</v>
      </c>
      <c r="F80" s="87" t="s">
        <v>1989</v>
      </c>
      <c r="G80" s="88">
        <v>0</v>
      </c>
      <c r="H80" s="88" t="s">
        <v>72</v>
      </c>
      <c r="I80" s="86" t="s">
        <v>65</v>
      </c>
      <c r="J80" s="89" t="s">
        <v>1988</v>
      </c>
      <c r="K80" s="87">
        <v>18000000</v>
      </c>
      <c r="L80" s="85" t="s">
        <v>67</v>
      </c>
      <c r="M80" s="89" t="s">
        <v>1987</v>
      </c>
      <c r="N80" s="90" t="s">
        <v>1986</v>
      </c>
      <c r="O80" s="91">
        <v>633</v>
      </c>
      <c r="P80" s="138">
        <v>45362</v>
      </c>
      <c r="Q80" s="87">
        <v>60000000</v>
      </c>
      <c r="R80" s="138">
        <v>45393</v>
      </c>
      <c r="S80" s="87">
        <v>18000000</v>
      </c>
      <c r="T80" s="88" t="s">
        <v>203</v>
      </c>
      <c r="U80" s="91">
        <v>57444673</v>
      </c>
      <c r="V80" s="89" t="s">
        <v>1985</v>
      </c>
      <c r="W80" s="235">
        <v>45393</v>
      </c>
      <c r="X80" s="138">
        <v>45393</v>
      </c>
      <c r="Y80" s="138" t="s">
        <v>74</v>
      </c>
      <c r="Z80" s="138">
        <v>45657</v>
      </c>
      <c r="AA80" s="93">
        <f t="shared" si="10"/>
        <v>264</v>
      </c>
      <c r="AB80" s="87">
        <v>0</v>
      </c>
      <c r="AC80" s="87">
        <v>0</v>
      </c>
      <c r="AD80" s="87">
        <v>0</v>
      </c>
      <c r="AE80" s="95" t="s">
        <v>74</v>
      </c>
      <c r="AF80" s="93">
        <f t="shared" si="11"/>
        <v>0</v>
      </c>
      <c r="AG80" s="87">
        <v>0</v>
      </c>
      <c r="AH80" s="87">
        <v>0</v>
      </c>
      <c r="AI80" s="95" t="s">
        <v>74</v>
      </c>
      <c r="AJ80" s="88">
        <v>0</v>
      </c>
      <c r="AK80" s="95" t="s">
        <v>74</v>
      </c>
      <c r="AL80" s="95" t="s">
        <v>74</v>
      </c>
      <c r="AM80" s="93">
        <f t="shared" si="12"/>
        <v>0</v>
      </c>
      <c r="AN80" s="93">
        <f>+K80+AC80-AH80</f>
        <v>18000000</v>
      </c>
      <c r="AO80" s="88" t="s">
        <v>66</v>
      </c>
      <c r="AP80" s="93">
        <v>18000000</v>
      </c>
      <c r="AQ80" s="85" t="s">
        <v>1929</v>
      </c>
      <c r="AR80" s="87">
        <v>0</v>
      </c>
      <c r="AS80" s="95" t="s">
        <v>74</v>
      </c>
      <c r="AT80" s="97">
        <v>0</v>
      </c>
      <c r="AU80" s="126">
        <f t="shared" si="13"/>
        <v>18000000</v>
      </c>
      <c r="AV80" s="99">
        <f t="shared" si="14"/>
        <v>0</v>
      </c>
      <c r="AW80" s="95" t="s">
        <v>74</v>
      </c>
      <c r="AX80" s="88" t="s">
        <v>86</v>
      </c>
      <c r="AY80" s="89" t="s">
        <v>1984</v>
      </c>
      <c r="AZ80" s="85" t="s">
        <v>66</v>
      </c>
      <c r="BA80" s="85" t="s">
        <v>141</v>
      </c>
    </row>
    <row r="81" spans="2:53" x14ac:dyDescent="0.25">
      <c r="B81" s="85">
        <v>2024</v>
      </c>
      <c r="C81" s="85">
        <v>891780111</v>
      </c>
      <c r="D81" s="86" t="s">
        <v>64</v>
      </c>
      <c r="E81" s="87" t="s">
        <v>1983</v>
      </c>
      <c r="F81" s="87" t="s">
        <v>1982</v>
      </c>
      <c r="G81" s="88">
        <v>0</v>
      </c>
      <c r="H81" s="88" t="s">
        <v>72</v>
      </c>
      <c r="I81" s="86" t="s">
        <v>65</v>
      </c>
      <c r="J81" s="89" t="s">
        <v>1981</v>
      </c>
      <c r="K81" s="87">
        <v>40000000</v>
      </c>
      <c r="L81" s="85" t="s">
        <v>67</v>
      </c>
      <c r="M81" s="89" t="s">
        <v>1980</v>
      </c>
      <c r="N81" s="90" t="s">
        <v>1979</v>
      </c>
      <c r="O81" s="91">
        <v>624</v>
      </c>
      <c r="P81" s="138">
        <v>45359</v>
      </c>
      <c r="Q81" s="87">
        <v>180000000</v>
      </c>
      <c r="R81" s="138">
        <v>45399</v>
      </c>
      <c r="S81" s="87">
        <v>40000000</v>
      </c>
      <c r="T81" s="88" t="s">
        <v>203</v>
      </c>
      <c r="U81" s="91">
        <v>85459497</v>
      </c>
      <c r="V81" s="89" t="s">
        <v>1747</v>
      </c>
      <c r="W81" s="235">
        <v>45399</v>
      </c>
      <c r="X81" s="138">
        <v>45399</v>
      </c>
      <c r="Y81" s="138" t="s">
        <v>74</v>
      </c>
      <c r="Z81" s="138">
        <v>45657</v>
      </c>
      <c r="AA81" s="93">
        <f t="shared" si="10"/>
        <v>258</v>
      </c>
      <c r="AB81" s="87">
        <v>0</v>
      </c>
      <c r="AC81" s="87">
        <v>0</v>
      </c>
      <c r="AD81" s="87">
        <v>0</v>
      </c>
      <c r="AE81" s="95" t="s">
        <v>74</v>
      </c>
      <c r="AF81" s="93">
        <f t="shared" si="11"/>
        <v>0</v>
      </c>
      <c r="AG81" s="87">
        <v>0</v>
      </c>
      <c r="AH81" s="87">
        <v>0</v>
      </c>
      <c r="AI81" s="95" t="s">
        <v>74</v>
      </c>
      <c r="AJ81" s="88">
        <v>0</v>
      </c>
      <c r="AK81" s="95" t="s">
        <v>74</v>
      </c>
      <c r="AL81" s="95" t="s">
        <v>74</v>
      </c>
      <c r="AM81" s="93">
        <f t="shared" si="12"/>
        <v>0</v>
      </c>
      <c r="AN81" s="93">
        <f>+K81+AC81-AH81</f>
        <v>40000000</v>
      </c>
      <c r="AO81" s="88" t="s">
        <v>66</v>
      </c>
      <c r="AP81" s="93">
        <v>40000000</v>
      </c>
      <c r="AQ81" s="85" t="s">
        <v>1929</v>
      </c>
      <c r="AR81" s="87">
        <v>0</v>
      </c>
      <c r="AS81" s="95" t="s">
        <v>74</v>
      </c>
      <c r="AT81" s="97">
        <v>0</v>
      </c>
      <c r="AU81" s="126">
        <f t="shared" si="13"/>
        <v>40000000</v>
      </c>
      <c r="AV81" s="99">
        <f t="shared" si="14"/>
        <v>0</v>
      </c>
      <c r="AW81" s="95" t="s">
        <v>74</v>
      </c>
      <c r="AX81" s="88" t="s">
        <v>86</v>
      </c>
      <c r="AY81" s="89" t="s">
        <v>1978</v>
      </c>
      <c r="AZ81" s="85" t="s">
        <v>66</v>
      </c>
      <c r="BA81" s="85" t="s">
        <v>141</v>
      </c>
    </row>
    <row r="82" spans="2:53" x14ac:dyDescent="0.25">
      <c r="B82" s="85">
        <v>2024</v>
      </c>
      <c r="C82" s="85">
        <v>891780111</v>
      </c>
      <c r="D82" s="86" t="s">
        <v>64</v>
      </c>
      <c r="E82" s="87" t="s">
        <v>1977</v>
      </c>
      <c r="F82" s="87" t="s">
        <v>1976</v>
      </c>
      <c r="G82" s="88">
        <v>0</v>
      </c>
      <c r="H82" s="88" t="s">
        <v>72</v>
      </c>
      <c r="I82" s="86" t="s">
        <v>65</v>
      </c>
      <c r="J82" s="89" t="s">
        <v>1975</v>
      </c>
      <c r="K82" s="87">
        <v>70000000</v>
      </c>
      <c r="L82" s="85" t="s">
        <v>67</v>
      </c>
      <c r="M82" s="89" t="s">
        <v>1974</v>
      </c>
      <c r="N82" s="90" t="s">
        <v>1973</v>
      </c>
      <c r="O82" s="91">
        <v>624</v>
      </c>
      <c r="P82" s="138">
        <v>45359</v>
      </c>
      <c r="Q82" s="87">
        <v>180000000</v>
      </c>
      <c r="R82" s="138">
        <v>45400</v>
      </c>
      <c r="S82" s="87">
        <v>70000000</v>
      </c>
      <c r="T82" s="88" t="s">
        <v>203</v>
      </c>
      <c r="U82" s="91">
        <v>85459497</v>
      </c>
      <c r="V82" s="89" t="s">
        <v>1747</v>
      </c>
      <c r="W82" s="235">
        <v>45400</v>
      </c>
      <c r="X82" s="138">
        <v>45400</v>
      </c>
      <c r="Y82" s="138" t="s">
        <v>74</v>
      </c>
      <c r="Z82" s="138">
        <v>45657</v>
      </c>
      <c r="AA82" s="93">
        <f t="shared" si="10"/>
        <v>257</v>
      </c>
      <c r="AB82" s="87">
        <v>0</v>
      </c>
      <c r="AC82" s="87">
        <v>0</v>
      </c>
      <c r="AD82" s="87">
        <v>0</v>
      </c>
      <c r="AE82" s="95" t="s">
        <v>74</v>
      </c>
      <c r="AF82" s="93">
        <f t="shared" si="11"/>
        <v>0</v>
      </c>
      <c r="AG82" s="87">
        <v>0</v>
      </c>
      <c r="AH82" s="87">
        <v>0</v>
      </c>
      <c r="AI82" s="95" t="s">
        <v>74</v>
      </c>
      <c r="AJ82" s="88">
        <v>0</v>
      </c>
      <c r="AK82" s="95" t="s">
        <v>74</v>
      </c>
      <c r="AL82" s="95" t="s">
        <v>74</v>
      </c>
      <c r="AM82" s="93">
        <f t="shared" si="12"/>
        <v>0</v>
      </c>
      <c r="AN82" s="93">
        <f>+K82+AC82-AH82</f>
        <v>70000000</v>
      </c>
      <c r="AO82" s="88" t="s">
        <v>66</v>
      </c>
      <c r="AP82" s="93">
        <v>70000000</v>
      </c>
      <c r="AQ82" s="85" t="s">
        <v>1929</v>
      </c>
      <c r="AR82" s="87">
        <v>0</v>
      </c>
      <c r="AS82" s="95" t="s">
        <v>74</v>
      </c>
      <c r="AT82" s="97">
        <v>0</v>
      </c>
      <c r="AU82" s="126">
        <f t="shared" si="13"/>
        <v>70000000</v>
      </c>
      <c r="AV82" s="99">
        <f t="shared" si="14"/>
        <v>0</v>
      </c>
      <c r="AW82" s="95" t="s">
        <v>74</v>
      </c>
      <c r="AX82" s="88" t="s">
        <v>86</v>
      </c>
      <c r="AY82" s="89" t="s">
        <v>1972</v>
      </c>
      <c r="AZ82" s="85" t="s">
        <v>66</v>
      </c>
      <c r="BA82" s="85" t="s">
        <v>141</v>
      </c>
    </row>
    <row r="83" spans="2:53" x14ac:dyDescent="0.25">
      <c r="B83" s="85">
        <v>2024</v>
      </c>
      <c r="C83" s="85">
        <v>891780111</v>
      </c>
      <c r="D83" s="86" t="s">
        <v>64</v>
      </c>
      <c r="E83" s="87" t="s">
        <v>1971</v>
      </c>
      <c r="F83" s="87" t="s">
        <v>1970</v>
      </c>
      <c r="G83" s="88">
        <v>0</v>
      </c>
      <c r="H83" s="88" t="s">
        <v>72</v>
      </c>
      <c r="I83" s="86" t="s">
        <v>65</v>
      </c>
      <c r="J83" s="89" t="s">
        <v>1969</v>
      </c>
      <c r="K83" s="87">
        <v>70000000</v>
      </c>
      <c r="L83" s="85" t="s">
        <v>67</v>
      </c>
      <c r="M83" s="89" t="s">
        <v>1968</v>
      </c>
      <c r="N83" s="90" t="s">
        <v>1967</v>
      </c>
      <c r="O83" s="91">
        <v>624</v>
      </c>
      <c r="P83" s="138">
        <v>45359</v>
      </c>
      <c r="Q83" s="87">
        <v>180000000</v>
      </c>
      <c r="R83" s="138">
        <v>45400</v>
      </c>
      <c r="S83" s="87">
        <v>70000000</v>
      </c>
      <c r="T83" s="88" t="s">
        <v>203</v>
      </c>
      <c r="U83" s="91">
        <v>85459497</v>
      </c>
      <c r="V83" s="89" t="s">
        <v>1747</v>
      </c>
      <c r="W83" s="235">
        <v>45400</v>
      </c>
      <c r="X83" s="138">
        <v>45400</v>
      </c>
      <c r="Y83" s="138" t="s">
        <v>74</v>
      </c>
      <c r="Z83" s="138">
        <v>45657</v>
      </c>
      <c r="AA83" s="93">
        <f t="shared" si="10"/>
        <v>257</v>
      </c>
      <c r="AB83" s="87">
        <v>0</v>
      </c>
      <c r="AC83" s="87">
        <v>0</v>
      </c>
      <c r="AD83" s="87">
        <v>0</v>
      </c>
      <c r="AE83" s="95" t="s">
        <v>74</v>
      </c>
      <c r="AF83" s="93">
        <f t="shared" si="11"/>
        <v>0</v>
      </c>
      <c r="AG83" s="87">
        <v>0</v>
      </c>
      <c r="AH83" s="87">
        <v>0</v>
      </c>
      <c r="AI83" s="95" t="s">
        <v>74</v>
      </c>
      <c r="AJ83" s="88">
        <v>0</v>
      </c>
      <c r="AK83" s="95" t="s">
        <v>74</v>
      </c>
      <c r="AL83" s="95" t="s">
        <v>74</v>
      </c>
      <c r="AM83" s="93">
        <f t="shared" si="12"/>
        <v>0</v>
      </c>
      <c r="AN83" s="93">
        <f>+K83+AC83-AH83</f>
        <v>70000000</v>
      </c>
      <c r="AO83" s="88" t="s">
        <v>66</v>
      </c>
      <c r="AP83" s="93">
        <v>70000000</v>
      </c>
      <c r="AQ83" s="85" t="s">
        <v>1929</v>
      </c>
      <c r="AR83" s="87">
        <v>0</v>
      </c>
      <c r="AS83" s="95" t="s">
        <v>74</v>
      </c>
      <c r="AT83" s="97">
        <v>0</v>
      </c>
      <c r="AU83" s="126">
        <f t="shared" si="13"/>
        <v>70000000</v>
      </c>
      <c r="AV83" s="99">
        <f t="shared" si="14"/>
        <v>0</v>
      </c>
      <c r="AW83" s="95" t="s">
        <v>74</v>
      </c>
      <c r="AX83" s="88" t="s">
        <v>86</v>
      </c>
      <c r="AY83" s="89" t="s">
        <v>1966</v>
      </c>
      <c r="AZ83" s="85" t="s">
        <v>66</v>
      </c>
      <c r="BA83" s="85" t="s">
        <v>141</v>
      </c>
    </row>
    <row r="84" spans="2:53" x14ac:dyDescent="0.25">
      <c r="B84" s="85">
        <v>2024</v>
      </c>
      <c r="C84" s="85">
        <v>891780111</v>
      </c>
      <c r="D84" s="86" t="s">
        <v>64</v>
      </c>
      <c r="E84" s="87" t="s">
        <v>1965</v>
      </c>
      <c r="F84" s="87" t="s">
        <v>1964</v>
      </c>
      <c r="G84" s="88">
        <v>0</v>
      </c>
      <c r="H84" s="88" t="s">
        <v>72</v>
      </c>
      <c r="I84" s="86" t="s">
        <v>65</v>
      </c>
      <c r="J84" s="89" t="s">
        <v>1963</v>
      </c>
      <c r="K84" s="87">
        <v>35000000</v>
      </c>
      <c r="L84" s="85" t="s">
        <v>67</v>
      </c>
      <c r="M84" s="89" t="s">
        <v>1962</v>
      </c>
      <c r="N84" s="90" t="s">
        <v>1961</v>
      </c>
      <c r="O84" s="91">
        <v>956</v>
      </c>
      <c r="P84" s="138">
        <v>45398</v>
      </c>
      <c r="Q84" s="87">
        <v>35000000</v>
      </c>
      <c r="R84" s="138">
        <v>45405</v>
      </c>
      <c r="S84" s="87">
        <v>35000000</v>
      </c>
      <c r="T84" s="88" t="s">
        <v>203</v>
      </c>
      <c r="U84" s="91">
        <v>85465146</v>
      </c>
      <c r="V84" s="89" t="s">
        <v>1647</v>
      </c>
      <c r="W84" s="235">
        <v>45405</v>
      </c>
      <c r="X84" s="235">
        <v>45405</v>
      </c>
      <c r="Y84" s="235">
        <v>45405</v>
      </c>
      <c r="Z84" s="235">
        <v>45409</v>
      </c>
      <c r="AA84" s="93">
        <f t="shared" si="10"/>
        <v>4</v>
      </c>
      <c r="AB84" s="87">
        <v>0</v>
      </c>
      <c r="AC84" s="87">
        <v>0</v>
      </c>
      <c r="AD84" s="87">
        <v>0</v>
      </c>
      <c r="AE84" s="95" t="s">
        <v>74</v>
      </c>
      <c r="AF84" s="93">
        <f t="shared" si="11"/>
        <v>0</v>
      </c>
      <c r="AG84" s="87">
        <v>0</v>
      </c>
      <c r="AH84" s="87">
        <v>0</v>
      </c>
      <c r="AI84" s="95" t="s">
        <v>74</v>
      </c>
      <c r="AJ84" s="88">
        <v>0</v>
      </c>
      <c r="AK84" s="95" t="s">
        <v>74</v>
      </c>
      <c r="AL84" s="95" t="s">
        <v>74</v>
      </c>
      <c r="AM84" s="93">
        <f t="shared" si="12"/>
        <v>0</v>
      </c>
      <c r="AN84" s="93">
        <f>+K84+AC84-AH84</f>
        <v>35000000</v>
      </c>
      <c r="AO84" s="88" t="s">
        <v>66</v>
      </c>
      <c r="AP84" s="93">
        <v>35000000</v>
      </c>
      <c r="AQ84" s="85" t="s">
        <v>1929</v>
      </c>
      <c r="AR84" s="87">
        <v>0</v>
      </c>
      <c r="AS84" s="95" t="s">
        <v>74</v>
      </c>
      <c r="AT84" s="97">
        <v>0</v>
      </c>
      <c r="AU84" s="126">
        <f t="shared" si="13"/>
        <v>35000000</v>
      </c>
      <c r="AV84" s="99">
        <f t="shared" si="14"/>
        <v>0</v>
      </c>
      <c r="AW84" s="95" t="s">
        <v>74</v>
      </c>
      <c r="AX84" s="88" t="s">
        <v>156</v>
      </c>
      <c r="AY84" s="89" t="s">
        <v>1960</v>
      </c>
      <c r="AZ84" s="85" t="s">
        <v>66</v>
      </c>
      <c r="BA84" s="85" t="s">
        <v>141</v>
      </c>
    </row>
    <row r="85" spans="2:53" x14ac:dyDescent="0.25">
      <c r="B85" s="85">
        <v>2024</v>
      </c>
      <c r="C85" s="85">
        <v>891780111</v>
      </c>
      <c r="D85" s="86" t="s">
        <v>64</v>
      </c>
      <c r="E85" s="87" t="s">
        <v>1959</v>
      </c>
      <c r="F85" s="87" t="s">
        <v>1958</v>
      </c>
      <c r="G85" s="88">
        <v>0</v>
      </c>
      <c r="H85" s="88" t="s">
        <v>72</v>
      </c>
      <c r="I85" s="86" t="s">
        <v>65</v>
      </c>
      <c r="J85" s="89" t="s">
        <v>1957</v>
      </c>
      <c r="K85" s="87">
        <v>25000000</v>
      </c>
      <c r="L85" s="85" t="s">
        <v>67</v>
      </c>
      <c r="M85" s="89" t="s">
        <v>1956</v>
      </c>
      <c r="N85" s="90" t="s">
        <v>1955</v>
      </c>
      <c r="O85" s="91">
        <v>837</v>
      </c>
      <c r="P85" s="138">
        <v>45386</v>
      </c>
      <c r="Q85" s="87">
        <v>25000000</v>
      </c>
      <c r="R85" s="138">
        <v>45406</v>
      </c>
      <c r="S85" s="87">
        <v>25000000</v>
      </c>
      <c r="T85" s="88" t="s">
        <v>203</v>
      </c>
      <c r="U85" s="91">
        <v>7633815</v>
      </c>
      <c r="V85" s="89" t="s">
        <v>1660</v>
      </c>
      <c r="W85" s="235">
        <v>45406</v>
      </c>
      <c r="X85" s="235">
        <v>45408</v>
      </c>
      <c r="Y85" s="235">
        <v>45408</v>
      </c>
      <c r="Z85" s="235">
        <v>45415</v>
      </c>
      <c r="AA85" s="93">
        <f t="shared" si="10"/>
        <v>7</v>
      </c>
      <c r="AB85" s="87">
        <v>0</v>
      </c>
      <c r="AC85" s="87">
        <v>0</v>
      </c>
      <c r="AD85" s="87">
        <v>0</v>
      </c>
      <c r="AE85" s="95" t="s">
        <v>74</v>
      </c>
      <c r="AF85" s="93">
        <f t="shared" si="11"/>
        <v>0</v>
      </c>
      <c r="AG85" s="87">
        <v>0</v>
      </c>
      <c r="AH85" s="87">
        <v>0</v>
      </c>
      <c r="AI85" s="95" t="s">
        <v>74</v>
      </c>
      <c r="AJ85" s="88">
        <v>0</v>
      </c>
      <c r="AK85" s="95" t="s">
        <v>74</v>
      </c>
      <c r="AL85" s="95" t="s">
        <v>74</v>
      </c>
      <c r="AM85" s="93">
        <f t="shared" si="12"/>
        <v>0</v>
      </c>
      <c r="AN85" s="93">
        <f>+K85+AC85-AH85</f>
        <v>25000000</v>
      </c>
      <c r="AO85" s="88" t="s">
        <v>66</v>
      </c>
      <c r="AP85" s="93">
        <v>25000000</v>
      </c>
      <c r="AQ85" s="85" t="s">
        <v>1929</v>
      </c>
      <c r="AR85" s="87">
        <v>0</v>
      </c>
      <c r="AS85" s="95" t="s">
        <v>74</v>
      </c>
      <c r="AT85" s="97">
        <v>0</v>
      </c>
      <c r="AU85" s="126">
        <f t="shared" si="13"/>
        <v>25000000</v>
      </c>
      <c r="AV85" s="99">
        <f t="shared" si="14"/>
        <v>0</v>
      </c>
      <c r="AW85" s="95" t="s">
        <v>74</v>
      </c>
      <c r="AX85" s="88" t="s">
        <v>156</v>
      </c>
      <c r="AY85" s="89" t="s">
        <v>1954</v>
      </c>
      <c r="AZ85" s="85" t="s">
        <v>66</v>
      </c>
      <c r="BA85" s="85" t="s">
        <v>141</v>
      </c>
    </row>
    <row r="86" spans="2:53" x14ac:dyDescent="0.25">
      <c r="B86" s="85">
        <v>2024</v>
      </c>
      <c r="C86" s="85">
        <v>891780111</v>
      </c>
      <c r="D86" s="86" t="s">
        <v>64</v>
      </c>
      <c r="E86" s="87" t="s">
        <v>1953</v>
      </c>
      <c r="F86" s="87" t="s">
        <v>1952</v>
      </c>
      <c r="G86" s="88">
        <v>0</v>
      </c>
      <c r="H86" s="88" t="s">
        <v>72</v>
      </c>
      <c r="I86" s="86" t="s">
        <v>65</v>
      </c>
      <c r="J86" s="89" t="s">
        <v>1951</v>
      </c>
      <c r="K86" s="87">
        <v>69567341</v>
      </c>
      <c r="L86" s="85" t="s">
        <v>67</v>
      </c>
      <c r="M86" s="89" t="s">
        <v>1950</v>
      </c>
      <c r="N86" s="90" t="s">
        <v>1949</v>
      </c>
      <c r="O86" s="91">
        <v>866</v>
      </c>
      <c r="P86" s="138">
        <v>45390</v>
      </c>
      <c r="Q86" s="87">
        <v>69567341</v>
      </c>
      <c r="R86" s="138">
        <v>45407</v>
      </c>
      <c r="S86" s="87">
        <v>69567341</v>
      </c>
      <c r="T86" s="88" t="s">
        <v>203</v>
      </c>
      <c r="U86" s="91">
        <v>85473390</v>
      </c>
      <c r="V86" s="89" t="s">
        <v>1930</v>
      </c>
      <c r="W86" s="235">
        <v>45407</v>
      </c>
      <c r="X86" s="138" t="s">
        <v>74</v>
      </c>
      <c r="Y86" s="138" t="s">
        <v>74</v>
      </c>
      <c r="Z86" s="138" t="s">
        <v>74</v>
      </c>
      <c r="AA86" s="93" t="e">
        <f t="shared" si="10"/>
        <v>#VALUE!</v>
      </c>
      <c r="AB86" s="87">
        <v>0</v>
      </c>
      <c r="AC86" s="87">
        <v>0</v>
      </c>
      <c r="AD86" s="87">
        <v>0</v>
      </c>
      <c r="AE86" s="95" t="s">
        <v>74</v>
      </c>
      <c r="AF86" s="93">
        <f t="shared" si="11"/>
        <v>0</v>
      </c>
      <c r="AG86" s="87">
        <v>0</v>
      </c>
      <c r="AH86" s="87">
        <v>0</v>
      </c>
      <c r="AI86" s="95" t="s">
        <v>74</v>
      </c>
      <c r="AJ86" s="88">
        <v>0</v>
      </c>
      <c r="AK86" s="95" t="s">
        <v>74</v>
      </c>
      <c r="AL86" s="95" t="s">
        <v>74</v>
      </c>
      <c r="AM86" s="93">
        <f t="shared" si="12"/>
        <v>0</v>
      </c>
      <c r="AN86" s="93">
        <f>+K86+AC86-AH86</f>
        <v>69567341</v>
      </c>
      <c r="AO86" s="88" t="s">
        <v>66</v>
      </c>
      <c r="AP86" s="93">
        <v>69567341</v>
      </c>
      <c r="AQ86" s="85" t="s">
        <v>1929</v>
      </c>
      <c r="AR86" s="87">
        <v>0</v>
      </c>
      <c r="AS86" s="95" t="s">
        <v>74</v>
      </c>
      <c r="AT86" s="97">
        <v>0</v>
      </c>
      <c r="AU86" s="126">
        <f t="shared" si="13"/>
        <v>69567341</v>
      </c>
      <c r="AV86" s="99">
        <f t="shared" si="14"/>
        <v>0</v>
      </c>
      <c r="AW86" s="95" t="s">
        <v>74</v>
      </c>
      <c r="AX86" s="88" t="s">
        <v>86</v>
      </c>
      <c r="AY86" s="89" t="s">
        <v>1948</v>
      </c>
      <c r="AZ86" s="85" t="s">
        <v>66</v>
      </c>
      <c r="BA86" s="85" t="s">
        <v>141</v>
      </c>
    </row>
    <row r="87" spans="2:53" x14ac:dyDescent="0.25">
      <c r="B87" s="85">
        <v>2024</v>
      </c>
      <c r="C87" s="85">
        <v>891780111</v>
      </c>
      <c r="D87" s="86" t="s">
        <v>64</v>
      </c>
      <c r="E87" s="87" t="s">
        <v>1947</v>
      </c>
      <c r="F87" s="87" t="s">
        <v>1946</v>
      </c>
      <c r="G87" s="88">
        <v>0</v>
      </c>
      <c r="H87" s="88" t="s">
        <v>72</v>
      </c>
      <c r="I87" s="86" t="s">
        <v>65</v>
      </c>
      <c r="J87" s="89" t="s">
        <v>1945</v>
      </c>
      <c r="K87" s="87">
        <v>23500000</v>
      </c>
      <c r="L87" s="85" t="s">
        <v>67</v>
      </c>
      <c r="M87" s="89" t="s">
        <v>1944</v>
      </c>
      <c r="N87" s="90" t="s">
        <v>1943</v>
      </c>
      <c r="O87" s="91">
        <v>915</v>
      </c>
      <c r="P87" s="138">
        <v>45393</v>
      </c>
      <c r="Q87" s="87">
        <v>23500000</v>
      </c>
      <c r="R87" s="138">
        <v>45408</v>
      </c>
      <c r="S87" s="87">
        <v>23500000</v>
      </c>
      <c r="T87" s="88" t="s">
        <v>203</v>
      </c>
      <c r="U87" s="91">
        <v>85465146</v>
      </c>
      <c r="V87" s="89" t="s">
        <v>1647</v>
      </c>
      <c r="W87" s="235">
        <v>45408</v>
      </c>
      <c r="X87" s="138" t="s">
        <v>74</v>
      </c>
      <c r="Y87" s="138" t="s">
        <v>74</v>
      </c>
      <c r="Z87" s="138" t="s">
        <v>74</v>
      </c>
      <c r="AA87" s="93" t="e">
        <f t="shared" si="10"/>
        <v>#VALUE!</v>
      </c>
      <c r="AB87" s="87">
        <v>0</v>
      </c>
      <c r="AC87" s="87">
        <v>0</v>
      </c>
      <c r="AD87" s="87">
        <v>0</v>
      </c>
      <c r="AE87" s="95" t="s">
        <v>74</v>
      </c>
      <c r="AF87" s="93">
        <f t="shared" si="11"/>
        <v>0</v>
      </c>
      <c r="AG87" s="87">
        <v>0</v>
      </c>
      <c r="AH87" s="87">
        <v>0</v>
      </c>
      <c r="AI87" s="95" t="s">
        <v>74</v>
      </c>
      <c r="AJ87" s="88">
        <v>0</v>
      </c>
      <c r="AK87" s="95" t="s">
        <v>74</v>
      </c>
      <c r="AL87" s="95" t="s">
        <v>74</v>
      </c>
      <c r="AM87" s="93">
        <f t="shared" si="12"/>
        <v>0</v>
      </c>
      <c r="AN87" s="93">
        <f>+K87+AC87-AH87</f>
        <v>23500000</v>
      </c>
      <c r="AO87" s="88" t="s">
        <v>66</v>
      </c>
      <c r="AP87" s="93">
        <v>23500000</v>
      </c>
      <c r="AQ87" s="85" t="s">
        <v>203</v>
      </c>
      <c r="AR87" s="87">
        <v>11750000</v>
      </c>
      <c r="AS87" s="95" t="s">
        <v>74</v>
      </c>
      <c r="AT87" s="97">
        <v>0</v>
      </c>
      <c r="AU87" s="126">
        <f t="shared" si="13"/>
        <v>23500000</v>
      </c>
      <c r="AV87" s="99">
        <f t="shared" si="14"/>
        <v>0</v>
      </c>
      <c r="AW87" s="95" t="s">
        <v>74</v>
      </c>
      <c r="AX87" s="88" t="s">
        <v>86</v>
      </c>
      <c r="AY87" s="89" t="s">
        <v>1942</v>
      </c>
      <c r="AZ87" s="85" t="s">
        <v>66</v>
      </c>
      <c r="BA87" s="85" t="s">
        <v>141</v>
      </c>
    </row>
    <row r="88" spans="2:53" x14ac:dyDescent="0.25">
      <c r="B88" s="85">
        <v>2024</v>
      </c>
      <c r="C88" s="85">
        <v>891780111</v>
      </c>
      <c r="D88" s="86" t="s">
        <v>64</v>
      </c>
      <c r="E88" s="87" t="s">
        <v>1941</v>
      </c>
      <c r="F88" s="87" t="s">
        <v>1940</v>
      </c>
      <c r="G88" s="88">
        <v>0</v>
      </c>
      <c r="H88" s="88" t="s">
        <v>72</v>
      </c>
      <c r="I88" s="86" t="s">
        <v>65</v>
      </c>
      <c r="J88" s="89" t="s">
        <v>1939</v>
      </c>
      <c r="K88" s="87">
        <v>26644100</v>
      </c>
      <c r="L88" s="85" t="s">
        <v>67</v>
      </c>
      <c r="M88" s="89" t="s">
        <v>1938</v>
      </c>
      <c r="N88" s="90" t="s">
        <v>1937</v>
      </c>
      <c r="O88" s="91">
        <v>903</v>
      </c>
      <c r="P88" s="138">
        <v>45392</v>
      </c>
      <c r="Q88" s="87">
        <v>26644100</v>
      </c>
      <c r="R88" s="138">
        <v>45412</v>
      </c>
      <c r="S88" s="87">
        <v>26644100</v>
      </c>
      <c r="T88" s="88" t="s">
        <v>203</v>
      </c>
      <c r="U88" s="91">
        <v>85473390</v>
      </c>
      <c r="V88" s="89" t="s">
        <v>1930</v>
      </c>
      <c r="W88" s="235">
        <v>45412</v>
      </c>
      <c r="X88" s="138" t="s">
        <v>74</v>
      </c>
      <c r="Y88" s="138" t="s">
        <v>74</v>
      </c>
      <c r="Z88" s="138" t="s">
        <v>74</v>
      </c>
      <c r="AA88" s="93" t="e">
        <f t="shared" si="10"/>
        <v>#VALUE!</v>
      </c>
      <c r="AB88" s="87">
        <v>0</v>
      </c>
      <c r="AC88" s="87">
        <v>0</v>
      </c>
      <c r="AD88" s="87">
        <v>0</v>
      </c>
      <c r="AE88" s="95" t="s">
        <v>74</v>
      </c>
      <c r="AF88" s="93">
        <f t="shared" si="11"/>
        <v>0</v>
      </c>
      <c r="AG88" s="87">
        <v>0</v>
      </c>
      <c r="AH88" s="87">
        <v>0</v>
      </c>
      <c r="AI88" s="95" t="s">
        <v>74</v>
      </c>
      <c r="AJ88" s="88">
        <v>0</v>
      </c>
      <c r="AK88" s="95" t="s">
        <v>74</v>
      </c>
      <c r="AL88" s="95" t="s">
        <v>74</v>
      </c>
      <c r="AM88" s="93">
        <f t="shared" si="12"/>
        <v>0</v>
      </c>
      <c r="AN88" s="93">
        <f>+K88+AC88-AH88</f>
        <v>26644100</v>
      </c>
      <c r="AO88" s="88" t="s">
        <v>66</v>
      </c>
      <c r="AP88" s="93">
        <v>26644100</v>
      </c>
      <c r="AQ88" s="85" t="s">
        <v>1929</v>
      </c>
      <c r="AR88" s="87">
        <v>0</v>
      </c>
      <c r="AS88" s="95" t="s">
        <v>74</v>
      </c>
      <c r="AT88" s="97">
        <v>0</v>
      </c>
      <c r="AU88" s="126">
        <f t="shared" si="13"/>
        <v>26644100</v>
      </c>
      <c r="AV88" s="99">
        <f t="shared" si="14"/>
        <v>0</v>
      </c>
      <c r="AW88" s="95" t="s">
        <v>74</v>
      </c>
      <c r="AX88" s="88" t="s">
        <v>86</v>
      </c>
      <c r="AY88" s="89" t="s">
        <v>1936</v>
      </c>
      <c r="AZ88" s="85" t="s">
        <v>66</v>
      </c>
      <c r="BA88" s="85" t="s">
        <v>141</v>
      </c>
    </row>
    <row r="89" spans="2:53" x14ac:dyDescent="0.25">
      <c r="B89" s="85">
        <v>2024</v>
      </c>
      <c r="C89" s="85">
        <v>891780111</v>
      </c>
      <c r="D89" s="86" t="s">
        <v>64</v>
      </c>
      <c r="E89" s="87" t="s">
        <v>1935</v>
      </c>
      <c r="F89" s="87" t="s">
        <v>1934</v>
      </c>
      <c r="G89" s="88">
        <v>0</v>
      </c>
      <c r="H89" s="88" t="s">
        <v>72</v>
      </c>
      <c r="I89" s="86" t="s">
        <v>65</v>
      </c>
      <c r="J89" s="89" t="s">
        <v>1933</v>
      </c>
      <c r="K89" s="87">
        <v>136534888</v>
      </c>
      <c r="L89" s="85" t="s">
        <v>67</v>
      </c>
      <c r="M89" s="89" t="s">
        <v>1932</v>
      </c>
      <c r="N89" s="90" t="s">
        <v>1931</v>
      </c>
      <c r="O89" s="91">
        <v>906</v>
      </c>
      <c r="P89" s="138">
        <v>45392</v>
      </c>
      <c r="Q89" s="87">
        <v>136534888</v>
      </c>
      <c r="R89" s="138">
        <v>45412</v>
      </c>
      <c r="S89" s="87">
        <v>136534888</v>
      </c>
      <c r="T89" s="88" t="s">
        <v>203</v>
      </c>
      <c r="U89" s="91">
        <v>85473390</v>
      </c>
      <c r="V89" s="89" t="s">
        <v>1930</v>
      </c>
      <c r="W89" s="235">
        <v>45412</v>
      </c>
      <c r="X89" s="138" t="s">
        <v>74</v>
      </c>
      <c r="Y89" s="138" t="s">
        <v>74</v>
      </c>
      <c r="Z89" s="138" t="s">
        <v>74</v>
      </c>
      <c r="AA89" s="93" t="e">
        <f t="shared" si="10"/>
        <v>#VALUE!</v>
      </c>
      <c r="AB89" s="87">
        <v>0</v>
      </c>
      <c r="AC89" s="87">
        <v>0</v>
      </c>
      <c r="AD89" s="87">
        <v>0</v>
      </c>
      <c r="AE89" s="95" t="s">
        <v>74</v>
      </c>
      <c r="AF89" s="93">
        <f t="shared" si="11"/>
        <v>0</v>
      </c>
      <c r="AG89" s="87">
        <v>0</v>
      </c>
      <c r="AH89" s="87">
        <v>0</v>
      </c>
      <c r="AI89" s="95" t="s">
        <v>74</v>
      </c>
      <c r="AJ89" s="88">
        <v>0</v>
      </c>
      <c r="AK89" s="95" t="s">
        <v>74</v>
      </c>
      <c r="AL89" s="95" t="s">
        <v>74</v>
      </c>
      <c r="AM89" s="93">
        <f t="shared" si="12"/>
        <v>0</v>
      </c>
      <c r="AN89" s="93">
        <f>+K89+AC89-AH89</f>
        <v>136534888</v>
      </c>
      <c r="AO89" s="88" t="s">
        <v>66</v>
      </c>
      <c r="AP89" s="93">
        <v>136534888</v>
      </c>
      <c r="AQ89" s="85" t="s">
        <v>1929</v>
      </c>
      <c r="AR89" s="87">
        <v>0</v>
      </c>
      <c r="AS89" s="95" t="s">
        <v>74</v>
      </c>
      <c r="AT89" s="97">
        <v>0</v>
      </c>
      <c r="AU89" s="126">
        <f t="shared" si="13"/>
        <v>136534888</v>
      </c>
      <c r="AV89" s="99">
        <f t="shared" si="14"/>
        <v>0</v>
      </c>
      <c r="AW89" s="95" t="s">
        <v>74</v>
      </c>
      <c r="AX89" s="88" t="s">
        <v>86</v>
      </c>
      <c r="AY89" s="89" t="s">
        <v>1928</v>
      </c>
      <c r="AZ89" s="85" t="s">
        <v>66</v>
      </c>
      <c r="BA89" s="85" t="s">
        <v>141</v>
      </c>
    </row>
    <row r="90" spans="2:53" x14ac:dyDescent="0.25">
      <c r="B90" s="85">
        <v>2024</v>
      </c>
      <c r="C90" s="85">
        <v>891780111</v>
      </c>
      <c r="D90" s="86" t="s">
        <v>64</v>
      </c>
      <c r="E90" s="87" t="s">
        <v>1927</v>
      </c>
      <c r="F90" s="87" t="s">
        <v>1926</v>
      </c>
      <c r="G90" s="88">
        <v>0</v>
      </c>
      <c r="H90" s="88" t="s">
        <v>72</v>
      </c>
      <c r="I90" s="86" t="s">
        <v>65</v>
      </c>
      <c r="J90" s="89" t="s">
        <v>1925</v>
      </c>
      <c r="K90" s="87">
        <v>165000000</v>
      </c>
      <c r="L90" s="85" t="s">
        <v>67</v>
      </c>
      <c r="M90" s="89" t="s">
        <v>1924</v>
      </c>
      <c r="N90" s="90" t="s">
        <v>1923</v>
      </c>
      <c r="O90" s="91">
        <v>212</v>
      </c>
      <c r="P90" s="138">
        <v>45322</v>
      </c>
      <c r="Q90" s="87">
        <v>165000000</v>
      </c>
      <c r="R90" s="138">
        <v>45328</v>
      </c>
      <c r="S90" s="87">
        <v>165000000</v>
      </c>
      <c r="T90" s="88" t="s">
        <v>203</v>
      </c>
      <c r="U90" s="91">
        <v>85465146</v>
      </c>
      <c r="V90" s="89" t="s">
        <v>1647</v>
      </c>
      <c r="W90" s="235">
        <v>45328</v>
      </c>
      <c r="X90" s="138">
        <v>45328</v>
      </c>
      <c r="Y90" s="95">
        <v>45328</v>
      </c>
      <c r="Z90" s="235">
        <v>45473</v>
      </c>
      <c r="AA90" s="93">
        <f t="shared" si="10"/>
        <v>145</v>
      </c>
      <c r="AB90" s="87">
        <v>0</v>
      </c>
      <c r="AC90" s="87">
        <v>0</v>
      </c>
      <c r="AD90" s="87">
        <v>0</v>
      </c>
      <c r="AE90" s="95" t="s">
        <v>74</v>
      </c>
      <c r="AF90" s="93">
        <f t="shared" si="11"/>
        <v>0</v>
      </c>
      <c r="AG90" s="87">
        <v>0</v>
      </c>
      <c r="AH90" s="87">
        <v>0</v>
      </c>
      <c r="AI90" s="95" t="s">
        <v>74</v>
      </c>
      <c r="AJ90" s="88">
        <v>0</v>
      </c>
      <c r="AK90" s="95" t="s">
        <v>74</v>
      </c>
      <c r="AL90" s="95" t="s">
        <v>74</v>
      </c>
      <c r="AM90" s="93">
        <f t="shared" si="12"/>
        <v>0</v>
      </c>
      <c r="AN90" s="93">
        <f>+K90+AC90-AH90</f>
        <v>165000000</v>
      </c>
      <c r="AO90" s="88" t="s">
        <v>66</v>
      </c>
      <c r="AP90" s="87">
        <v>165000000</v>
      </c>
      <c r="AQ90" s="85" t="s">
        <v>85</v>
      </c>
      <c r="AR90" s="87">
        <v>0</v>
      </c>
      <c r="AS90" s="95" t="s">
        <v>74</v>
      </c>
      <c r="AT90" s="97">
        <v>116973430</v>
      </c>
      <c r="AU90" s="126">
        <f t="shared" si="13"/>
        <v>48026570</v>
      </c>
      <c r="AV90" s="99">
        <f t="shared" si="14"/>
        <v>0.70892987878787883</v>
      </c>
      <c r="AW90" s="95" t="s">
        <v>74</v>
      </c>
      <c r="AX90" s="88" t="s">
        <v>86</v>
      </c>
      <c r="AY90" s="89" t="s">
        <v>1922</v>
      </c>
      <c r="AZ90" s="85" t="s">
        <v>66</v>
      </c>
      <c r="BA90" s="85" t="s">
        <v>141</v>
      </c>
    </row>
    <row r="91" spans="2:53" x14ac:dyDescent="0.25">
      <c r="B91" s="85">
        <v>2024</v>
      </c>
      <c r="C91" s="85">
        <v>891780111</v>
      </c>
      <c r="D91" s="86" t="s">
        <v>64</v>
      </c>
      <c r="E91" s="87" t="s">
        <v>1921</v>
      </c>
      <c r="F91" s="87" t="s">
        <v>1920</v>
      </c>
      <c r="G91" s="88">
        <v>0</v>
      </c>
      <c r="H91" s="88" t="s">
        <v>72</v>
      </c>
      <c r="I91" s="86" t="s">
        <v>65</v>
      </c>
      <c r="J91" s="89" t="s">
        <v>1919</v>
      </c>
      <c r="K91" s="87">
        <v>100000000</v>
      </c>
      <c r="L91" s="85" t="s">
        <v>67</v>
      </c>
      <c r="M91" s="89" t="s">
        <v>1918</v>
      </c>
      <c r="N91" s="90" t="s">
        <v>1917</v>
      </c>
      <c r="O91" s="91">
        <v>245</v>
      </c>
      <c r="P91" s="138">
        <v>45323</v>
      </c>
      <c r="Q91" s="87">
        <v>206971000</v>
      </c>
      <c r="R91" s="138">
        <v>45328</v>
      </c>
      <c r="S91" s="87">
        <v>100000000</v>
      </c>
      <c r="T91" s="88" t="s">
        <v>203</v>
      </c>
      <c r="U91" s="91">
        <v>85459497</v>
      </c>
      <c r="V91" s="89" t="s">
        <v>1747</v>
      </c>
      <c r="W91" s="138">
        <v>45329</v>
      </c>
      <c r="X91" s="138">
        <v>45329</v>
      </c>
      <c r="Y91" s="95" t="s">
        <v>74</v>
      </c>
      <c r="Z91" s="235">
        <v>45504</v>
      </c>
      <c r="AA91" s="93">
        <f t="shared" si="10"/>
        <v>175</v>
      </c>
      <c r="AB91" s="87">
        <v>0</v>
      </c>
      <c r="AC91" s="87">
        <v>0</v>
      </c>
      <c r="AD91" s="87">
        <v>0</v>
      </c>
      <c r="AE91" s="95" t="s">
        <v>74</v>
      </c>
      <c r="AF91" s="93">
        <f t="shared" si="11"/>
        <v>0</v>
      </c>
      <c r="AG91" s="87">
        <v>0</v>
      </c>
      <c r="AH91" s="87">
        <v>0</v>
      </c>
      <c r="AI91" s="95" t="s">
        <v>74</v>
      </c>
      <c r="AJ91" s="88">
        <v>0</v>
      </c>
      <c r="AK91" s="95" t="s">
        <v>74</v>
      </c>
      <c r="AL91" s="95" t="s">
        <v>74</v>
      </c>
      <c r="AM91" s="93">
        <f t="shared" si="12"/>
        <v>0</v>
      </c>
      <c r="AN91" s="93">
        <f>+K91+AC91-AH91</f>
        <v>100000000</v>
      </c>
      <c r="AO91" s="88" t="s">
        <v>66</v>
      </c>
      <c r="AP91" s="87">
        <v>100000000</v>
      </c>
      <c r="AQ91" s="85" t="s">
        <v>85</v>
      </c>
      <c r="AR91" s="87">
        <v>0</v>
      </c>
      <c r="AS91" s="95" t="s">
        <v>74</v>
      </c>
      <c r="AT91" s="97">
        <v>9206121</v>
      </c>
      <c r="AU91" s="126">
        <f t="shared" si="13"/>
        <v>90793879</v>
      </c>
      <c r="AV91" s="99">
        <f t="shared" si="14"/>
        <v>9.2061210000000004E-2</v>
      </c>
      <c r="AW91" s="95" t="s">
        <v>74</v>
      </c>
      <c r="AX91" s="88" t="s">
        <v>86</v>
      </c>
      <c r="AY91" s="89" t="s">
        <v>1916</v>
      </c>
      <c r="AZ91" s="85" t="s">
        <v>66</v>
      </c>
      <c r="BA91" s="85" t="s">
        <v>141</v>
      </c>
    </row>
    <row r="92" spans="2:53" x14ac:dyDescent="0.25">
      <c r="B92" s="85">
        <v>2024</v>
      </c>
      <c r="C92" s="85">
        <v>891780111</v>
      </c>
      <c r="D92" s="86" t="s">
        <v>64</v>
      </c>
      <c r="E92" s="87" t="s">
        <v>1915</v>
      </c>
      <c r="F92" s="87" t="s">
        <v>1914</v>
      </c>
      <c r="G92" s="88">
        <v>0</v>
      </c>
      <c r="H92" s="88" t="s">
        <v>72</v>
      </c>
      <c r="I92" s="86" t="s">
        <v>65</v>
      </c>
      <c r="J92" s="89" t="s">
        <v>1913</v>
      </c>
      <c r="K92" s="87">
        <v>41212262</v>
      </c>
      <c r="L92" s="85" t="s">
        <v>67</v>
      </c>
      <c r="M92" s="89" t="s">
        <v>1912</v>
      </c>
      <c r="N92" s="90" t="s">
        <v>1911</v>
      </c>
      <c r="O92" s="91">
        <v>432</v>
      </c>
      <c r="P92" s="138">
        <v>45343</v>
      </c>
      <c r="Q92" s="87">
        <v>41212262</v>
      </c>
      <c r="R92" s="138">
        <v>45351</v>
      </c>
      <c r="S92" s="87">
        <v>41212262</v>
      </c>
      <c r="T92" s="88" t="s">
        <v>203</v>
      </c>
      <c r="U92" s="91">
        <v>7144175</v>
      </c>
      <c r="V92" s="89" t="s">
        <v>1910</v>
      </c>
      <c r="W92" s="235">
        <v>45351</v>
      </c>
      <c r="X92" s="138">
        <v>45352</v>
      </c>
      <c r="Y92" s="95" t="s">
        <v>74</v>
      </c>
      <c r="Z92" s="235">
        <v>45473</v>
      </c>
      <c r="AA92" s="93">
        <f t="shared" si="10"/>
        <v>121</v>
      </c>
      <c r="AB92" s="87">
        <v>0</v>
      </c>
      <c r="AC92" s="87">
        <v>0</v>
      </c>
      <c r="AD92" s="87">
        <v>0</v>
      </c>
      <c r="AE92" s="95" t="s">
        <v>74</v>
      </c>
      <c r="AF92" s="93">
        <f t="shared" si="11"/>
        <v>0</v>
      </c>
      <c r="AG92" s="87">
        <v>0</v>
      </c>
      <c r="AH92" s="87">
        <v>0</v>
      </c>
      <c r="AI92" s="95" t="s">
        <v>74</v>
      </c>
      <c r="AJ92" s="88">
        <v>0</v>
      </c>
      <c r="AK92" s="95" t="s">
        <v>74</v>
      </c>
      <c r="AL92" s="95" t="s">
        <v>74</v>
      </c>
      <c r="AM92" s="93">
        <f t="shared" si="12"/>
        <v>0</v>
      </c>
      <c r="AN92" s="93">
        <f>+K92+AC92-AH92</f>
        <v>41212262</v>
      </c>
      <c r="AO92" s="88" t="s">
        <v>66</v>
      </c>
      <c r="AP92" s="87">
        <v>41212262</v>
      </c>
      <c r="AQ92" s="85" t="s">
        <v>85</v>
      </c>
      <c r="AR92" s="87">
        <v>0</v>
      </c>
      <c r="AS92" s="95" t="s">
        <v>74</v>
      </c>
      <c r="AT92" s="97">
        <v>0</v>
      </c>
      <c r="AU92" s="126">
        <f t="shared" si="13"/>
        <v>41212262</v>
      </c>
      <c r="AV92" s="99">
        <f t="shared" si="14"/>
        <v>0</v>
      </c>
      <c r="AW92" s="95" t="s">
        <v>74</v>
      </c>
      <c r="AX92" s="88" t="s">
        <v>86</v>
      </c>
      <c r="AY92" s="89" t="s">
        <v>1909</v>
      </c>
      <c r="AZ92" s="85" t="s">
        <v>66</v>
      </c>
      <c r="BA92" s="85" t="s">
        <v>141</v>
      </c>
    </row>
    <row r="93" spans="2:53" x14ac:dyDescent="0.25">
      <c r="B93" s="85">
        <v>2024</v>
      </c>
      <c r="C93" s="85">
        <v>891780111</v>
      </c>
      <c r="D93" s="86" t="s">
        <v>64</v>
      </c>
      <c r="E93" s="87" t="s">
        <v>1908</v>
      </c>
      <c r="F93" s="87" t="s">
        <v>1907</v>
      </c>
      <c r="G93" s="88">
        <v>0</v>
      </c>
      <c r="H93" s="88" t="s">
        <v>72</v>
      </c>
      <c r="I93" s="86" t="s">
        <v>65</v>
      </c>
      <c r="J93" s="89" t="s">
        <v>1906</v>
      </c>
      <c r="K93" s="87">
        <v>250000000</v>
      </c>
      <c r="L93" s="85" t="s">
        <v>67</v>
      </c>
      <c r="M93" s="89" t="s">
        <v>1905</v>
      </c>
      <c r="N93" s="90" t="s">
        <v>1904</v>
      </c>
      <c r="O93" s="91">
        <v>446</v>
      </c>
      <c r="P93" s="138">
        <v>45344</v>
      </c>
      <c r="Q93" s="87">
        <v>250000000</v>
      </c>
      <c r="R93" s="138">
        <v>45357</v>
      </c>
      <c r="S93" s="87">
        <v>250000000</v>
      </c>
      <c r="T93" s="88" t="s">
        <v>203</v>
      </c>
      <c r="U93" s="91">
        <v>85459497</v>
      </c>
      <c r="V93" s="89" t="s">
        <v>1747</v>
      </c>
      <c r="W93" s="235">
        <v>45357</v>
      </c>
      <c r="X93" s="138">
        <v>45358</v>
      </c>
      <c r="Y93" s="138">
        <v>45358</v>
      </c>
      <c r="Z93" s="235">
        <v>45504</v>
      </c>
      <c r="AA93" s="93">
        <f t="shared" si="10"/>
        <v>146</v>
      </c>
      <c r="AB93" s="87">
        <v>0</v>
      </c>
      <c r="AC93" s="87">
        <v>0</v>
      </c>
      <c r="AD93" s="87">
        <v>0</v>
      </c>
      <c r="AE93" s="95" t="s">
        <v>74</v>
      </c>
      <c r="AF93" s="93">
        <f t="shared" si="11"/>
        <v>0</v>
      </c>
      <c r="AG93" s="87">
        <v>0</v>
      </c>
      <c r="AH93" s="87">
        <v>0</v>
      </c>
      <c r="AI93" s="95" t="s">
        <v>74</v>
      </c>
      <c r="AJ93" s="88">
        <v>0</v>
      </c>
      <c r="AK93" s="95" t="s">
        <v>74</v>
      </c>
      <c r="AL93" s="95" t="s">
        <v>74</v>
      </c>
      <c r="AM93" s="93">
        <f t="shared" si="12"/>
        <v>0</v>
      </c>
      <c r="AN93" s="93">
        <f>+K93+AC93-AH93</f>
        <v>250000000</v>
      </c>
      <c r="AO93" s="88" t="s">
        <v>66</v>
      </c>
      <c r="AP93" s="87">
        <v>250000000</v>
      </c>
      <c r="AQ93" s="85" t="s">
        <v>85</v>
      </c>
      <c r="AR93" s="87">
        <v>0</v>
      </c>
      <c r="AS93" s="95" t="s">
        <v>74</v>
      </c>
      <c r="AT93" s="97">
        <v>0</v>
      </c>
      <c r="AU93" s="126">
        <f t="shared" si="13"/>
        <v>250000000</v>
      </c>
      <c r="AV93" s="99">
        <f t="shared" si="14"/>
        <v>0</v>
      </c>
      <c r="AW93" s="95" t="s">
        <v>74</v>
      </c>
      <c r="AX93" s="88" t="s">
        <v>86</v>
      </c>
      <c r="AY93" s="89" t="s">
        <v>1903</v>
      </c>
      <c r="AZ93" s="85" t="s">
        <v>66</v>
      </c>
      <c r="BA93" s="85" t="s">
        <v>141</v>
      </c>
    </row>
    <row r="94" spans="2:53" x14ac:dyDescent="0.25">
      <c r="B94" s="85">
        <v>2024</v>
      </c>
      <c r="C94" s="85">
        <v>891780111</v>
      </c>
      <c r="D94" s="86" t="s">
        <v>64</v>
      </c>
      <c r="E94" s="87" t="s">
        <v>1902</v>
      </c>
      <c r="F94" s="87" t="s">
        <v>1901</v>
      </c>
      <c r="G94" s="88">
        <v>0</v>
      </c>
      <c r="H94" s="88" t="s">
        <v>72</v>
      </c>
      <c r="I94" s="86" t="s">
        <v>65</v>
      </c>
      <c r="J94" s="89" t="s">
        <v>1900</v>
      </c>
      <c r="K94" s="87">
        <v>100000000</v>
      </c>
      <c r="L94" s="85" t="s">
        <v>67</v>
      </c>
      <c r="M94" s="89" t="s">
        <v>1735</v>
      </c>
      <c r="N94" s="90" t="s">
        <v>1734</v>
      </c>
      <c r="O94" s="91">
        <v>397</v>
      </c>
      <c r="P94" s="138">
        <v>45341</v>
      </c>
      <c r="Q94" s="87">
        <v>100000000</v>
      </c>
      <c r="R94" s="138">
        <v>45359</v>
      </c>
      <c r="S94" s="87">
        <v>100000000</v>
      </c>
      <c r="T94" s="88" t="s">
        <v>203</v>
      </c>
      <c r="U94" s="91">
        <v>36665858</v>
      </c>
      <c r="V94" s="89" t="s">
        <v>1633</v>
      </c>
      <c r="W94" s="235">
        <v>45359</v>
      </c>
      <c r="X94" s="138">
        <v>45359</v>
      </c>
      <c r="Y94" s="138">
        <v>45359</v>
      </c>
      <c r="Z94" s="235">
        <v>45657</v>
      </c>
      <c r="AA94" s="93">
        <f t="shared" si="10"/>
        <v>298</v>
      </c>
      <c r="AB94" s="87">
        <v>0</v>
      </c>
      <c r="AC94" s="87">
        <v>0</v>
      </c>
      <c r="AD94" s="87">
        <v>0</v>
      </c>
      <c r="AE94" s="95" t="s">
        <v>74</v>
      </c>
      <c r="AF94" s="93">
        <f t="shared" si="11"/>
        <v>0</v>
      </c>
      <c r="AG94" s="87">
        <v>0</v>
      </c>
      <c r="AH94" s="87">
        <v>0</v>
      </c>
      <c r="AI94" s="95" t="s">
        <v>74</v>
      </c>
      <c r="AJ94" s="88">
        <v>0</v>
      </c>
      <c r="AK94" s="95" t="s">
        <v>74</v>
      </c>
      <c r="AL94" s="95" t="s">
        <v>74</v>
      </c>
      <c r="AM94" s="93">
        <f t="shared" si="12"/>
        <v>0</v>
      </c>
      <c r="AN94" s="93">
        <f>+K94+AC94-AH94</f>
        <v>100000000</v>
      </c>
      <c r="AO94" s="88" t="s">
        <v>66</v>
      </c>
      <c r="AP94" s="87">
        <v>100000000</v>
      </c>
      <c r="AQ94" s="85" t="s">
        <v>85</v>
      </c>
      <c r="AR94" s="87">
        <v>0</v>
      </c>
      <c r="AS94" s="95" t="s">
        <v>74</v>
      </c>
      <c r="AT94" s="97">
        <v>0</v>
      </c>
      <c r="AU94" s="126">
        <f t="shared" si="13"/>
        <v>100000000</v>
      </c>
      <c r="AV94" s="99">
        <f t="shared" si="14"/>
        <v>0</v>
      </c>
      <c r="AW94" s="95" t="s">
        <v>74</v>
      </c>
      <c r="AX94" s="88" t="s">
        <v>86</v>
      </c>
      <c r="AY94" s="89" t="s">
        <v>1899</v>
      </c>
      <c r="AZ94" s="85" t="s">
        <v>66</v>
      </c>
      <c r="BA94" s="85" t="s">
        <v>141</v>
      </c>
    </row>
    <row r="95" spans="2:53" x14ac:dyDescent="0.25">
      <c r="B95" s="85">
        <v>2024</v>
      </c>
      <c r="C95" s="85">
        <v>891780111</v>
      </c>
      <c r="D95" s="86" t="s">
        <v>64</v>
      </c>
      <c r="E95" s="87" t="s">
        <v>1898</v>
      </c>
      <c r="F95" s="87" t="s">
        <v>1897</v>
      </c>
      <c r="G95" s="88">
        <v>0</v>
      </c>
      <c r="H95" s="88" t="s">
        <v>72</v>
      </c>
      <c r="I95" s="86" t="s">
        <v>65</v>
      </c>
      <c r="J95" s="89" t="s">
        <v>1896</v>
      </c>
      <c r="K95" s="87">
        <v>89894690</v>
      </c>
      <c r="L95" s="85" t="s">
        <v>67</v>
      </c>
      <c r="M95" s="89" t="s">
        <v>1895</v>
      </c>
      <c r="N95" s="90" t="s">
        <v>1894</v>
      </c>
      <c r="O95" s="91">
        <v>427</v>
      </c>
      <c r="P95" s="138">
        <v>45343</v>
      </c>
      <c r="Q95" s="87">
        <v>89894690</v>
      </c>
      <c r="R95" s="138">
        <v>45362</v>
      </c>
      <c r="S95" s="87">
        <v>89894690</v>
      </c>
      <c r="T95" s="88" t="s">
        <v>203</v>
      </c>
      <c r="U95" s="91">
        <v>85466528</v>
      </c>
      <c r="V95" s="89" t="s">
        <v>1740</v>
      </c>
      <c r="W95" s="235">
        <v>45362</v>
      </c>
      <c r="X95" s="138">
        <v>45362</v>
      </c>
      <c r="Y95" s="138">
        <v>45362</v>
      </c>
      <c r="Z95" s="235">
        <v>45657</v>
      </c>
      <c r="AA95" s="93">
        <f t="shared" si="10"/>
        <v>295</v>
      </c>
      <c r="AB95" s="87">
        <v>0</v>
      </c>
      <c r="AC95" s="87">
        <v>0</v>
      </c>
      <c r="AD95" s="87">
        <v>0</v>
      </c>
      <c r="AE95" s="95" t="s">
        <v>74</v>
      </c>
      <c r="AF95" s="93">
        <f t="shared" si="11"/>
        <v>0</v>
      </c>
      <c r="AG95" s="87">
        <v>0</v>
      </c>
      <c r="AH95" s="87">
        <v>0</v>
      </c>
      <c r="AI95" s="95" t="s">
        <v>74</v>
      </c>
      <c r="AJ95" s="88">
        <v>0</v>
      </c>
      <c r="AK95" s="95" t="s">
        <v>74</v>
      </c>
      <c r="AL95" s="95" t="s">
        <v>74</v>
      </c>
      <c r="AM95" s="93">
        <f t="shared" si="12"/>
        <v>0</v>
      </c>
      <c r="AN95" s="93">
        <f>+K95+AC95-AH95</f>
        <v>89894690</v>
      </c>
      <c r="AO95" s="88" t="s">
        <v>66</v>
      </c>
      <c r="AP95" s="87">
        <v>89894690</v>
      </c>
      <c r="AQ95" s="85" t="s">
        <v>85</v>
      </c>
      <c r="AR95" s="87">
        <v>0</v>
      </c>
      <c r="AS95" s="95" t="s">
        <v>74</v>
      </c>
      <c r="AT95" s="97">
        <v>0</v>
      </c>
      <c r="AU95" s="126">
        <f t="shared" si="13"/>
        <v>89894690</v>
      </c>
      <c r="AV95" s="99">
        <f t="shared" si="14"/>
        <v>0</v>
      </c>
      <c r="AW95" s="95" t="s">
        <v>74</v>
      </c>
      <c r="AX95" s="88" t="s">
        <v>86</v>
      </c>
      <c r="AY95" s="89" t="s">
        <v>1893</v>
      </c>
      <c r="AZ95" s="85" t="s">
        <v>66</v>
      </c>
      <c r="BA95" s="85" t="s">
        <v>141</v>
      </c>
    </row>
    <row r="96" spans="2:53" x14ac:dyDescent="0.25">
      <c r="B96" s="85">
        <v>2024</v>
      </c>
      <c r="C96" s="85">
        <v>891780111</v>
      </c>
      <c r="D96" s="86" t="s">
        <v>64</v>
      </c>
      <c r="E96" s="87" t="s">
        <v>1892</v>
      </c>
      <c r="F96" s="87" t="s">
        <v>1891</v>
      </c>
      <c r="G96" s="88">
        <v>0</v>
      </c>
      <c r="H96" s="88" t="s">
        <v>72</v>
      </c>
      <c r="I96" s="86" t="s">
        <v>65</v>
      </c>
      <c r="J96" s="89" t="s">
        <v>1890</v>
      </c>
      <c r="K96" s="87">
        <v>10000000</v>
      </c>
      <c r="L96" s="85" t="s">
        <v>67</v>
      </c>
      <c r="M96" s="89" t="s">
        <v>1889</v>
      </c>
      <c r="N96" s="90" t="s">
        <v>1888</v>
      </c>
      <c r="O96" s="91">
        <v>529</v>
      </c>
      <c r="P96" s="138">
        <v>45351</v>
      </c>
      <c r="Q96" s="87">
        <v>10000000</v>
      </c>
      <c r="R96" s="138">
        <v>45363</v>
      </c>
      <c r="S96" s="87">
        <v>10000000</v>
      </c>
      <c r="T96" s="88" t="s">
        <v>203</v>
      </c>
      <c r="U96" s="91">
        <v>57462359</v>
      </c>
      <c r="V96" s="89" t="s">
        <v>1870</v>
      </c>
      <c r="W96" s="235">
        <v>45363</v>
      </c>
      <c r="X96" s="138">
        <v>45366</v>
      </c>
      <c r="Y96" s="138">
        <v>45366</v>
      </c>
      <c r="Z96" s="235">
        <v>45488</v>
      </c>
      <c r="AA96" s="93">
        <f t="shared" si="10"/>
        <v>122</v>
      </c>
      <c r="AB96" s="87">
        <v>0</v>
      </c>
      <c r="AC96" s="87">
        <v>0</v>
      </c>
      <c r="AD96" s="87">
        <v>0</v>
      </c>
      <c r="AE96" s="95" t="s">
        <v>74</v>
      </c>
      <c r="AF96" s="93">
        <f t="shared" si="11"/>
        <v>0</v>
      </c>
      <c r="AG96" s="87">
        <v>0</v>
      </c>
      <c r="AH96" s="87">
        <v>0</v>
      </c>
      <c r="AI96" s="95" t="s">
        <v>74</v>
      </c>
      <c r="AJ96" s="88">
        <v>0</v>
      </c>
      <c r="AK96" s="95" t="s">
        <v>74</v>
      </c>
      <c r="AL96" s="95" t="s">
        <v>74</v>
      </c>
      <c r="AM96" s="93">
        <f t="shared" si="12"/>
        <v>0</v>
      </c>
      <c r="AN96" s="93">
        <f>+K96+AC96-AH96</f>
        <v>10000000</v>
      </c>
      <c r="AO96" s="88" t="s">
        <v>66</v>
      </c>
      <c r="AP96" s="87">
        <v>10000000</v>
      </c>
      <c r="AQ96" s="85" t="s">
        <v>85</v>
      </c>
      <c r="AR96" s="87">
        <v>0</v>
      </c>
      <c r="AS96" s="95" t="s">
        <v>74</v>
      </c>
      <c r="AT96" s="97">
        <v>0</v>
      </c>
      <c r="AU96" s="126">
        <f t="shared" si="13"/>
        <v>10000000</v>
      </c>
      <c r="AV96" s="99">
        <f t="shared" si="14"/>
        <v>0</v>
      </c>
      <c r="AW96" s="95" t="s">
        <v>74</v>
      </c>
      <c r="AX96" s="88" t="s">
        <v>86</v>
      </c>
      <c r="AY96" s="89" t="s">
        <v>1887</v>
      </c>
      <c r="AZ96" s="85" t="s">
        <v>66</v>
      </c>
      <c r="BA96" s="85" t="s">
        <v>141</v>
      </c>
    </row>
    <row r="97" spans="2:53" x14ac:dyDescent="0.25">
      <c r="B97" s="85">
        <v>2024</v>
      </c>
      <c r="C97" s="85">
        <v>891780111</v>
      </c>
      <c r="D97" s="86" t="s">
        <v>64</v>
      </c>
      <c r="E97" s="87" t="s">
        <v>1886</v>
      </c>
      <c r="F97" s="87" t="s">
        <v>1885</v>
      </c>
      <c r="G97" s="88">
        <v>0</v>
      </c>
      <c r="H97" s="88" t="s">
        <v>72</v>
      </c>
      <c r="I97" s="86" t="s">
        <v>65</v>
      </c>
      <c r="J97" s="89" t="s">
        <v>1884</v>
      </c>
      <c r="K97" s="87">
        <v>150000000</v>
      </c>
      <c r="L97" s="85" t="s">
        <v>67</v>
      </c>
      <c r="M97" s="89" t="s">
        <v>1883</v>
      </c>
      <c r="N97" s="90" t="s">
        <v>1882</v>
      </c>
      <c r="O97" s="91">
        <v>625</v>
      </c>
      <c r="P97" s="138">
        <v>45359</v>
      </c>
      <c r="Q97" s="87">
        <v>150000000</v>
      </c>
      <c r="R97" s="138">
        <v>45364</v>
      </c>
      <c r="S97" s="87">
        <v>150000000</v>
      </c>
      <c r="T97" s="88" t="s">
        <v>203</v>
      </c>
      <c r="U97" s="91">
        <v>57298660</v>
      </c>
      <c r="V97" s="89" t="s">
        <v>1881</v>
      </c>
      <c r="W97" s="235">
        <v>45364</v>
      </c>
      <c r="X97" s="138">
        <v>45365</v>
      </c>
      <c r="Y97" s="138" t="s">
        <v>74</v>
      </c>
      <c r="Z97" s="235">
        <v>45426</v>
      </c>
      <c r="AA97" s="93">
        <f t="shared" si="10"/>
        <v>61</v>
      </c>
      <c r="AB97" s="87">
        <v>0</v>
      </c>
      <c r="AC97" s="87">
        <v>0</v>
      </c>
      <c r="AD97" s="87">
        <v>0</v>
      </c>
      <c r="AE97" s="95" t="s">
        <v>74</v>
      </c>
      <c r="AF97" s="93">
        <f t="shared" si="11"/>
        <v>0</v>
      </c>
      <c r="AG97" s="87">
        <v>0</v>
      </c>
      <c r="AH97" s="87">
        <v>0</v>
      </c>
      <c r="AI97" s="95" t="s">
        <v>74</v>
      </c>
      <c r="AJ97" s="88">
        <v>0</v>
      </c>
      <c r="AK97" s="95" t="s">
        <v>74</v>
      </c>
      <c r="AL97" s="95" t="s">
        <v>74</v>
      </c>
      <c r="AM97" s="93">
        <f t="shared" si="12"/>
        <v>0</v>
      </c>
      <c r="AN97" s="93">
        <f>+K97+AC97-AH97</f>
        <v>150000000</v>
      </c>
      <c r="AO97" s="88" t="s">
        <v>66</v>
      </c>
      <c r="AP97" s="87">
        <v>150000000</v>
      </c>
      <c r="AQ97" s="85" t="s">
        <v>85</v>
      </c>
      <c r="AR97" s="87">
        <v>0</v>
      </c>
      <c r="AS97" s="95" t="s">
        <v>74</v>
      </c>
      <c r="AT97" s="97">
        <v>0</v>
      </c>
      <c r="AU97" s="126">
        <f t="shared" si="13"/>
        <v>150000000</v>
      </c>
      <c r="AV97" s="99">
        <f t="shared" si="14"/>
        <v>0</v>
      </c>
      <c r="AW97" s="95" t="s">
        <v>74</v>
      </c>
      <c r="AX97" s="88" t="s">
        <v>86</v>
      </c>
      <c r="AY97" s="89" t="s">
        <v>1880</v>
      </c>
      <c r="AZ97" s="85" t="s">
        <v>66</v>
      </c>
      <c r="BA97" s="85" t="s">
        <v>141</v>
      </c>
    </row>
    <row r="98" spans="2:53" x14ac:dyDescent="0.25">
      <c r="B98" s="85">
        <v>2024</v>
      </c>
      <c r="C98" s="85">
        <v>891780111</v>
      </c>
      <c r="D98" s="86" t="s">
        <v>64</v>
      </c>
      <c r="E98" s="87" t="s">
        <v>1879</v>
      </c>
      <c r="F98" s="87" t="s">
        <v>1878</v>
      </c>
      <c r="G98" s="88">
        <v>0</v>
      </c>
      <c r="H98" s="88" t="s">
        <v>72</v>
      </c>
      <c r="I98" s="86" t="s">
        <v>65</v>
      </c>
      <c r="J98" s="89" t="s">
        <v>1877</v>
      </c>
      <c r="K98" s="87">
        <v>8000000</v>
      </c>
      <c r="L98" s="85" t="s">
        <v>67</v>
      </c>
      <c r="M98" s="89" t="s">
        <v>1817</v>
      </c>
      <c r="N98" s="90" t="s">
        <v>1816</v>
      </c>
      <c r="O98" s="91">
        <v>399</v>
      </c>
      <c r="P98" s="138">
        <v>45341</v>
      </c>
      <c r="Q98" s="87">
        <v>8000000</v>
      </c>
      <c r="R98" s="138">
        <v>45364</v>
      </c>
      <c r="S98" s="87">
        <v>8000000</v>
      </c>
      <c r="T98" s="88" t="s">
        <v>203</v>
      </c>
      <c r="U98" s="91">
        <v>36665858</v>
      </c>
      <c r="V98" s="89" t="s">
        <v>1633</v>
      </c>
      <c r="W98" s="235">
        <v>45364</v>
      </c>
      <c r="X98" s="138">
        <v>45364</v>
      </c>
      <c r="Y98" s="138" t="s">
        <v>74</v>
      </c>
      <c r="Z98" s="235">
        <v>45657</v>
      </c>
      <c r="AA98" s="93">
        <f t="shared" si="10"/>
        <v>293</v>
      </c>
      <c r="AB98" s="87">
        <v>0</v>
      </c>
      <c r="AC98" s="87">
        <v>0</v>
      </c>
      <c r="AD98" s="87">
        <v>0</v>
      </c>
      <c r="AE98" s="95" t="s">
        <v>74</v>
      </c>
      <c r="AF98" s="93">
        <f t="shared" si="11"/>
        <v>0</v>
      </c>
      <c r="AG98" s="87">
        <v>0</v>
      </c>
      <c r="AH98" s="87">
        <v>0</v>
      </c>
      <c r="AI98" s="95" t="s">
        <v>74</v>
      </c>
      <c r="AJ98" s="88">
        <v>0</v>
      </c>
      <c r="AK98" s="95" t="s">
        <v>74</v>
      </c>
      <c r="AL98" s="95" t="s">
        <v>74</v>
      </c>
      <c r="AM98" s="93">
        <f t="shared" si="12"/>
        <v>0</v>
      </c>
      <c r="AN98" s="93">
        <f>+K98+AC98-AH98</f>
        <v>8000000</v>
      </c>
      <c r="AO98" s="88" t="s">
        <v>66</v>
      </c>
      <c r="AP98" s="87">
        <v>8000000</v>
      </c>
      <c r="AQ98" s="85" t="s">
        <v>85</v>
      </c>
      <c r="AR98" s="87">
        <v>0</v>
      </c>
      <c r="AS98" s="95" t="s">
        <v>74</v>
      </c>
      <c r="AT98" s="97">
        <v>0</v>
      </c>
      <c r="AU98" s="126">
        <f t="shared" si="13"/>
        <v>8000000</v>
      </c>
      <c r="AV98" s="99">
        <f t="shared" si="14"/>
        <v>0</v>
      </c>
      <c r="AW98" s="95" t="s">
        <v>74</v>
      </c>
      <c r="AX98" s="88" t="s">
        <v>86</v>
      </c>
      <c r="AY98" s="89" t="s">
        <v>1876</v>
      </c>
      <c r="AZ98" s="85" t="s">
        <v>66</v>
      </c>
      <c r="BA98" s="85" t="s">
        <v>141</v>
      </c>
    </row>
    <row r="99" spans="2:53" x14ac:dyDescent="0.25">
      <c r="B99" s="85">
        <v>2024</v>
      </c>
      <c r="C99" s="85">
        <v>891780111</v>
      </c>
      <c r="D99" s="86" t="s">
        <v>64</v>
      </c>
      <c r="E99" s="87" t="s">
        <v>1875</v>
      </c>
      <c r="F99" s="87" t="s">
        <v>1874</v>
      </c>
      <c r="G99" s="88">
        <v>0</v>
      </c>
      <c r="H99" s="88" t="s">
        <v>72</v>
      </c>
      <c r="I99" s="86" t="s">
        <v>65</v>
      </c>
      <c r="J99" s="89" t="s">
        <v>1873</v>
      </c>
      <c r="K99" s="87">
        <v>150000000</v>
      </c>
      <c r="L99" s="85" t="s">
        <v>67</v>
      </c>
      <c r="M99" s="89" t="s">
        <v>1872</v>
      </c>
      <c r="N99" s="90" t="s">
        <v>1871</v>
      </c>
      <c r="O99" s="91">
        <v>531</v>
      </c>
      <c r="P99" s="138">
        <v>45351</v>
      </c>
      <c r="Q99" s="87">
        <v>150000000</v>
      </c>
      <c r="R99" s="138">
        <v>45370</v>
      </c>
      <c r="S99" s="87">
        <v>150000000</v>
      </c>
      <c r="T99" s="88" t="s">
        <v>203</v>
      </c>
      <c r="U99" s="91">
        <v>57462359</v>
      </c>
      <c r="V99" s="89" t="s">
        <v>1870</v>
      </c>
      <c r="W99" s="235">
        <v>45370</v>
      </c>
      <c r="X99" s="138">
        <v>45371</v>
      </c>
      <c r="Y99" s="138">
        <v>45371</v>
      </c>
      <c r="Z99" s="235">
        <v>45646</v>
      </c>
      <c r="AA99" s="93">
        <f t="shared" si="10"/>
        <v>275</v>
      </c>
      <c r="AB99" s="87">
        <v>0</v>
      </c>
      <c r="AC99" s="87">
        <v>0</v>
      </c>
      <c r="AD99" s="87">
        <v>0</v>
      </c>
      <c r="AE99" s="95" t="s">
        <v>74</v>
      </c>
      <c r="AF99" s="93">
        <f t="shared" si="11"/>
        <v>0</v>
      </c>
      <c r="AG99" s="87">
        <v>0</v>
      </c>
      <c r="AH99" s="87">
        <v>0</v>
      </c>
      <c r="AI99" s="95" t="s">
        <v>74</v>
      </c>
      <c r="AJ99" s="88">
        <v>0</v>
      </c>
      <c r="AK99" s="95" t="s">
        <v>74</v>
      </c>
      <c r="AL99" s="95" t="s">
        <v>74</v>
      </c>
      <c r="AM99" s="93">
        <f t="shared" si="12"/>
        <v>0</v>
      </c>
      <c r="AN99" s="93">
        <f>+K99+AC99-AH99</f>
        <v>150000000</v>
      </c>
      <c r="AO99" s="88" t="s">
        <v>66</v>
      </c>
      <c r="AP99" s="87">
        <v>150000000</v>
      </c>
      <c r="AQ99" s="85" t="s">
        <v>85</v>
      </c>
      <c r="AR99" s="87">
        <v>0</v>
      </c>
      <c r="AS99" s="95" t="s">
        <v>74</v>
      </c>
      <c r="AT99" s="97">
        <v>0</v>
      </c>
      <c r="AU99" s="126">
        <f t="shared" si="13"/>
        <v>150000000</v>
      </c>
      <c r="AV99" s="99">
        <f t="shared" si="14"/>
        <v>0</v>
      </c>
      <c r="AW99" s="95" t="s">
        <v>74</v>
      </c>
      <c r="AX99" s="88" t="s">
        <v>86</v>
      </c>
      <c r="AY99" s="89" t="s">
        <v>1869</v>
      </c>
      <c r="AZ99" s="85" t="s">
        <v>66</v>
      </c>
      <c r="BA99" s="85" t="s">
        <v>141</v>
      </c>
    </row>
    <row r="100" spans="2:53" x14ac:dyDescent="0.25">
      <c r="B100" s="85">
        <v>2024</v>
      </c>
      <c r="C100" s="85">
        <v>891780111</v>
      </c>
      <c r="D100" s="86" t="s">
        <v>64</v>
      </c>
      <c r="E100" s="87" t="s">
        <v>1868</v>
      </c>
      <c r="F100" s="87" t="s">
        <v>1867</v>
      </c>
      <c r="G100" s="88">
        <v>0</v>
      </c>
      <c r="H100" s="88" t="s">
        <v>72</v>
      </c>
      <c r="I100" s="86" t="s">
        <v>154</v>
      </c>
      <c r="J100" s="89" t="s">
        <v>1866</v>
      </c>
      <c r="K100" s="87">
        <v>45000000</v>
      </c>
      <c r="L100" s="85" t="s">
        <v>67</v>
      </c>
      <c r="M100" s="89" t="s">
        <v>1865</v>
      </c>
      <c r="N100" s="90" t="s">
        <v>1864</v>
      </c>
      <c r="O100" s="91">
        <v>589</v>
      </c>
      <c r="P100" s="138">
        <v>45356</v>
      </c>
      <c r="Q100" s="87">
        <v>45000000</v>
      </c>
      <c r="R100" s="138">
        <v>45383</v>
      </c>
      <c r="S100" s="87">
        <v>45000000</v>
      </c>
      <c r="T100" s="88" t="s">
        <v>203</v>
      </c>
      <c r="U100" s="91">
        <v>85152695</v>
      </c>
      <c r="V100" s="89" t="s">
        <v>1753</v>
      </c>
      <c r="W100" s="235">
        <v>45383</v>
      </c>
      <c r="X100" s="138">
        <v>45383</v>
      </c>
      <c r="Y100" s="138">
        <v>45383</v>
      </c>
      <c r="Z100" s="235">
        <v>45534</v>
      </c>
      <c r="AA100" s="93">
        <f t="shared" si="10"/>
        <v>151</v>
      </c>
      <c r="AB100" s="87">
        <v>0</v>
      </c>
      <c r="AC100" s="87">
        <v>0</v>
      </c>
      <c r="AD100" s="87">
        <v>0</v>
      </c>
      <c r="AE100" s="95" t="s">
        <v>74</v>
      </c>
      <c r="AF100" s="93">
        <f t="shared" si="11"/>
        <v>0</v>
      </c>
      <c r="AG100" s="87">
        <v>0</v>
      </c>
      <c r="AH100" s="87">
        <v>0</v>
      </c>
      <c r="AI100" s="95" t="s">
        <v>74</v>
      </c>
      <c r="AJ100" s="88">
        <v>0</v>
      </c>
      <c r="AK100" s="95" t="s">
        <v>74</v>
      </c>
      <c r="AL100" s="95" t="s">
        <v>74</v>
      </c>
      <c r="AM100" s="93">
        <f t="shared" si="12"/>
        <v>0</v>
      </c>
      <c r="AN100" s="93">
        <f>+K100+AC100-AH100</f>
        <v>45000000</v>
      </c>
      <c r="AO100" s="88" t="s">
        <v>66</v>
      </c>
      <c r="AP100" s="87">
        <v>45000000</v>
      </c>
      <c r="AQ100" s="85" t="s">
        <v>85</v>
      </c>
      <c r="AR100" s="87">
        <v>0</v>
      </c>
      <c r="AS100" s="95" t="s">
        <v>74</v>
      </c>
      <c r="AT100" s="97">
        <v>0</v>
      </c>
      <c r="AU100" s="126">
        <f t="shared" si="13"/>
        <v>45000000</v>
      </c>
      <c r="AV100" s="99">
        <f t="shared" si="14"/>
        <v>0</v>
      </c>
      <c r="AW100" s="95" t="s">
        <v>74</v>
      </c>
      <c r="AX100" s="88" t="s">
        <v>86</v>
      </c>
      <c r="AY100" s="89" t="s">
        <v>1863</v>
      </c>
      <c r="AZ100" s="85" t="s">
        <v>66</v>
      </c>
      <c r="BA100" s="85" t="s">
        <v>141</v>
      </c>
    </row>
    <row r="101" spans="2:53" x14ac:dyDescent="0.25">
      <c r="B101" s="85">
        <v>2024</v>
      </c>
      <c r="C101" s="85">
        <v>891780111</v>
      </c>
      <c r="D101" s="86" t="s">
        <v>64</v>
      </c>
      <c r="E101" s="87" t="s">
        <v>1862</v>
      </c>
      <c r="F101" s="87" t="s">
        <v>1861</v>
      </c>
      <c r="G101" s="88">
        <v>0</v>
      </c>
      <c r="H101" s="88" t="s">
        <v>72</v>
      </c>
      <c r="I101" s="86" t="s">
        <v>154</v>
      </c>
      <c r="J101" s="89" t="s">
        <v>1860</v>
      </c>
      <c r="K101" s="87">
        <v>100000000</v>
      </c>
      <c r="L101" s="85" t="s">
        <v>67</v>
      </c>
      <c r="M101" s="89" t="s">
        <v>1859</v>
      </c>
      <c r="N101" s="90" t="s">
        <v>1858</v>
      </c>
      <c r="O101" s="91">
        <v>648</v>
      </c>
      <c r="P101" s="138">
        <v>45363</v>
      </c>
      <c r="Q101" s="87">
        <v>100000000</v>
      </c>
      <c r="R101" s="138">
        <v>45383</v>
      </c>
      <c r="S101" s="87">
        <v>100000000</v>
      </c>
      <c r="T101" s="88" t="s">
        <v>203</v>
      </c>
      <c r="U101" s="91">
        <v>85152695</v>
      </c>
      <c r="V101" s="89" t="s">
        <v>1753</v>
      </c>
      <c r="W101" s="235">
        <v>45383</v>
      </c>
      <c r="X101" s="138">
        <v>45384</v>
      </c>
      <c r="Y101" s="138">
        <v>45383</v>
      </c>
      <c r="Z101" s="235">
        <v>45656</v>
      </c>
      <c r="AA101" s="93">
        <f t="shared" si="10"/>
        <v>273</v>
      </c>
      <c r="AB101" s="87">
        <v>0</v>
      </c>
      <c r="AC101" s="87">
        <v>0</v>
      </c>
      <c r="AD101" s="87">
        <v>0</v>
      </c>
      <c r="AE101" s="95" t="s">
        <v>74</v>
      </c>
      <c r="AF101" s="93">
        <f t="shared" si="11"/>
        <v>0</v>
      </c>
      <c r="AG101" s="87">
        <v>0</v>
      </c>
      <c r="AH101" s="87">
        <v>0</v>
      </c>
      <c r="AI101" s="95" t="s">
        <v>74</v>
      </c>
      <c r="AJ101" s="88">
        <v>0</v>
      </c>
      <c r="AK101" s="95" t="s">
        <v>74</v>
      </c>
      <c r="AL101" s="95" t="s">
        <v>74</v>
      </c>
      <c r="AM101" s="93">
        <f t="shared" si="12"/>
        <v>0</v>
      </c>
      <c r="AN101" s="93">
        <f>+K101+AC101-AH101</f>
        <v>100000000</v>
      </c>
      <c r="AO101" s="88" t="s">
        <v>66</v>
      </c>
      <c r="AP101" s="87">
        <v>100000000</v>
      </c>
      <c r="AQ101" s="85" t="s">
        <v>85</v>
      </c>
      <c r="AR101" s="87">
        <v>0</v>
      </c>
      <c r="AS101" s="95" t="s">
        <v>74</v>
      </c>
      <c r="AT101" s="97">
        <v>0</v>
      </c>
      <c r="AU101" s="126">
        <f t="shared" si="13"/>
        <v>100000000</v>
      </c>
      <c r="AV101" s="99">
        <f t="shared" si="14"/>
        <v>0</v>
      </c>
      <c r="AW101" s="95" t="s">
        <v>74</v>
      </c>
      <c r="AX101" s="88" t="s">
        <v>86</v>
      </c>
      <c r="AY101" s="89" t="s">
        <v>1857</v>
      </c>
      <c r="AZ101" s="85" t="s">
        <v>66</v>
      </c>
      <c r="BA101" s="85" t="s">
        <v>141</v>
      </c>
    </row>
    <row r="102" spans="2:53" x14ac:dyDescent="0.25">
      <c r="B102" s="85">
        <v>2024</v>
      </c>
      <c r="C102" s="85">
        <v>891780111</v>
      </c>
      <c r="D102" s="86" t="s">
        <v>64</v>
      </c>
      <c r="E102" s="87" t="s">
        <v>1856</v>
      </c>
      <c r="F102" s="87" t="s">
        <v>1855</v>
      </c>
      <c r="G102" s="88">
        <v>0</v>
      </c>
      <c r="H102" s="88" t="s">
        <v>72</v>
      </c>
      <c r="I102" s="86" t="s">
        <v>65</v>
      </c>
      <c r="J102" s="89" t="s">
        <v>1854</v>
      </c>
      <c r="K102" s="87">
        <v>100000000</v>
      </c>
      <c r="L102" s="85" t="s">
        <v>67</v>
      </c>
      <c r="M102" s="89" t="s">
        <v>1853</v>
      </c>
      <c r="N102" s="90" t="s">
        <v>1852</v>
      </c>
      <c r="O102" s="91">
        <v>578</v>
      </c>
      <c r="P102" s="138">
        <v>45356</v>
      </c>
      <c r="Q102" s="87">
        <v>100000000</v>
      </c>
      <c r="R102" s="138">
        <v>45383</v>
      </c>
      <c r="S102" s="87">
        <v>100000000</v>
      </c>
      <c r="T102" s="88" t="s">
        <v>203</v>
      </c>
      <c r="U102" s="91">
        <v>36665858</v>
      </c>
      <c r="V102" s="89" t="s">
        <v>1633</v>
      </c>
      <c r="W102" s="235">
        <v>45383</v>
      </c>
      <c r="X102" s="138">
        <v>45387</v>
      </c>
      <c r="Y102" s="138">
        <v>45387</v>
      </c>
      <c r="Z102" s="235">
        <v>45657</v>
      </c>
      <c r="AA102" s="93">
        <f t="shared" si="10"/>
        <v>270</v>
      </c>
      <c r="AB102" s="87">
        <v>0</v>
      </c>
      <c r="AC102" s="87">
        <v>0</v>
      </c>
      <c r="AD102" s="87">
        <v>0</v>
      </c>
      <c r="AE102" s="95" t="s">
        <v>74</v>
      </c>
      <c r="AF102" s="93">
        <f t="shared" si="11"/>
        <v>0</v>
      </c>
      <c r="AG102" s="87">
        <v>0</v>
      </c>
      <c r="AH102" s="87">
        <v>0</v>
      </c>
      <c r="AI102" s="95" t="s">
        <v>74</v>
      </c>
      <c r="AJ102" s="88">
        <v>0</v>
      </c>
      <c r="AK102" s="95" t="s">
        <v>74</v>
      </c>
      <c r="AL102" s="95" t="s">
        <v>74</v>
      </c>
      <c r="AM102" s="93">
        <f t="shared" si="12"/>
        <v>0</v>
      </c>
      <c r="AN102" s="93">
        <f>+K102+AC102-AH102</f>
        <v>100000000</v>
      </c>
      <c r="AO102" s="88" t="s">
        <v>66</v>
      </c>
      <c r="AP102" s="87">
        <v>100000000</v>
      </c>
      <c r="AQ102" s="85" t="s">
        <v>85</v>
      </c>
      <c r="AR102" s="87">
        <v>0</v>
      </c>
      <c r="AS102" s="95" t="s">
        <v>74</v>
      </c>
      <c r="AT102" s="97">
        <v>0</v>
      </c>
      <c r="AU102" s="126">
        <f t="shared" si="13"/>
        <v>100000000</v>
      </c>
      <c r="AV102" s="99">
        <f t="shared" si="14"/>
        <v>0</v>
      </c>
      <c r="AW102" s="95" t="s">
        <v>74</v>
      </c>
      <c r="AX102" s="88" t="s">
        <v>86</v>
      </c>
      <c r="AY102" s="89" t="s">
        <v>1851</v>
      </c>
      <c r="AZ102" s="85" t="s">
        <v>66</v>
      </c>
      <c r="BA102" s="85" t="s">
        <v>141</v>
      </c>
    </row>
    <row r="103" spans="2:53" x14ac:dyDescent="0.25">
      <c r="B103" s="85">
        <v>2024</v>
      </c>
      <c r="C103" s="85">
        <v>891780111</v>
      </c>
      <c r="D103" s="86" t="s">
        <v>64</v>
      </c>
      <c r="E103" s="87" t="s">
        <v>1850</v>
      </c>
      <c r="F103" s="87" t="s">
        <v>1849</v>
      </c>
      <c r="G103" s="88">
        <v>0</v>
      </c>
      <c r="H103" s="88" t="s">
        <v>72</v>
      </c>
      <c r="I103" s="86" t="s">
        <v>154</v>
      </c>
      <c r="J103" s="89" t="s">
        <v>1848</v>
      </c>
      <c r="K103" s="87">
        <v>65648750</v>
      </c>
      <c r="L103" s="85" t="s">
        <v>67</v>
      </c>
      <c r="M103" s="89" t="s">
        <v>1755</v>
      </c>
      <c r="N103" s="90" t="s">
        <v>1754</v>
      </c>
      <c r="O103" s="91">
        <v>708</v>
      </c>
      <c r="P103" s="138">
        <v>45369</v>
      </c>
      <c r="Q103" s="87">
        <v>65648750</v>
      </c>
      <c r="R103" s="138">
        <v>45383</v>
      </c>
      <c r="S103" s="87">
        <v>65648750</v>
      </c>
      <c r="T103" s="88" t="s">
        <v>203</v>
      </c>
      <c r="U103" s="91">
        <v>85152695</v>
      </c>
      <c r="V103" s="89" t="s">
        <v>1753</v>
      </c>
      <c r="W103" s="235">
        <v>45383</v>
      </c>
      <c r="X103" s="138">
        <v>45383</v>
      </c>
      <c r="Y103" s="138">
        <v>45383</v>
      </c>
      <c r="Z103" s="235">
        <v>45504</v>
      </c>
      <c r="AA103" s="93">
        <f t="shared" si="10"/>
        <v>121</v>
      </c>
      <c r="AB103" s="87">
        <v>0</v>
      </c>
      <c r="AC103" s="87">
        <v>0</v>
      </c>
      <c r="AD103" s="87">
        <v>0</v>
      </c>
      <c r="AE103" s="95" t="s">
        <v>74</v>
      </c>
      <c r="AF103" s="93">
        <f t="shared" si="11"/>
        <v>0</v>
      </c>
      <c r="AG103" s="87">
        <v>0</v>
      </c>
      <c r="AH103" s="87">
        <v>0</v>
      </c>
      <c r="AI103" s="95" t="s">
        <v>74</v>
      </c>
      <c r="AJ103" s="88">
        <v>0</v>
      </c>
      <c r="AK103" s="95" t="s">
        <v>74</v>
      </c>
      <c r="AL103" s="95" t="s">
        <v>74</v>
      </c>
      <c r="AM103" s="93">
        <f t="shared" si="12"/>
        <v>0</v>
      </c>
      <c r="AN103" s="93">
        <f>+K103+AC103-AH103</f>
        <v>65648750</v>
      </c>
      <c r="AO103" s="88" t="s">
        <v>66</v>
      </c>
      <c r="AP103" s="87">
        <v>65648750</v>
      </c>
      <c r="AQ103" s="85" t="s">
        <v>85</v>
      </c>
      <c r="AR103" s="87">
        <v>0</v>
      </c>
      <c r="AS103" s="95" t="s">
        <v>74</v>
      </c>
      <c r="AT103" s="97">
        <v>0</v>
      </c>
      <c r="AU103" s="126">
        <f t="shared" si="13"/>
        <v>65648750</v>
      </c>
      <c r="AV103" s="99">
        <f t="shared" si="14"/>
        <v>0</v>
      </c>
      <c r="AW103" s="95" t="s">
        <v>74</v>
      </c>
      <c r="AX103" s="88" t="s">
        <v>86</v>
      </c>
      <c r="AY103" s="89" t="s">
        <v>1847</v>
      </c>
      <c r="AZ103" s="85" t="s">
        <v>66</v>
      </c>
      <c r="BA103" s="85" t="s">
        <v>141</v>
      </c>
    </row>
    <row r="104" spans="2:53" x14ac:dyDescent="0.25">
      <c r="B104" s="85">
        <v>2024</v>
      </c>
      <c r="C104" s="85">
        <v>891780111</v>
      </c>
      <c r="D104" s="86" t="s">
        <v>64</v>
      </c>
      <c r="E104" s="87" t="s">
        <v>1846</v>
      </c>
      <c r="F104" s="87" t="s">
        <v>1845</v>
      </c>
      <c r="G104" s="88">
        <v>0</v>
      </c>
      <c r="H104" s="88" t="s">
        <v>72</v>
      </c>
      <c r="I104" s="86" t="s">
        <v>65</v>
      </c>
      <c r="J104" s="89" t="s">
        <v>1844</v>
      </c>
      <c r="K104" s="87">
        <v>6697104</v>
      </c>
      <c r="L104" s="85" t="s">
        <v>67</v>
      </c>
      <c r="M104" s="89" t="s">
        <v>1843</v>
      </c>
      <c r="N104" s="90" t="s">
        <v>1842</v>
      </c>
      <c r="O104" s="91">
        <v>704</v>
      </c>
      <c r="P104" s="138">
        <v>45366</v>
      </c>
      <c r="Q104" s="87">
        <v>35247833.5</v>
      </c>
      <c r="R104" s="138">
        <v>45387</v>
      </c>
      <c r="S104" s="87">
        <v>6697104</v>
      </c>
      <c r="T104" s="88" t="s">
        <v>203</v>
      </c>
      <c r="U104" s="91">
        <v>85467461</v>
      </c>
      <c r="V104" s="89" t="s">
        <v>1640</v>
      </c>
      <c r="W104" s="235">
        <v>45387</v>
      </c>
      <c r="X104" s="138">
        <v>45387</v>
      </c>
      <c r="Y104" s="138" t="s">
        <v>74</v>
      </c>
      <c r="Z104" s="138">
        <v>45407</v>
      </c>
      <c r="AA104" s="93">
        <f t="shared" ref="AA104:AA135" si="15">+IF(Y104="1800-01-01",Z104-X104,Z104-Y104)</f>
        <v>20</v>
      </c>
      <c r="AB104" s="87">
        <v>0</v>
      </c>
      <c r="AC104" s="87">
        <v>0</v>
      </c>
      <c r="AD104" s="87">
        <v>0</v>
      </c>
      <c r="AE104" s="95" t="s">
        <v>74</v>
      </c>
      <c r="AF104" s="93">
        <f t="shared" ref="AF104:AF135" si="16">+IF(AE104="1800-01-01",0,AE104-Z104)</f>
        <v>0</v>
      </c>
      <c r="AG104" s="87">
        <v>0</v>
      </c>
      <c r="AH104" s="87">
        <v>0</v>
      </c>
      <c r="AI104" s="95" t="s">
        <v>74</v>
      </c>
      <c r="AJ104" s="88">
        <v>0</v>
      </c>
      <c r="AK104" s="95" t="s">
        <v>74</v>
      </c>
      <c r="AL104" s="95" t="s">
        <v>74</v>
      </c>
      <c r="AM104" s="93">
        <f t="shared" ref="AM104:AM135" si="17">+IF(AK104="1800-01-01",0,AL104-AK104)</f>
        <v>0</v>
      </c>
      <c r="AN104" s="93">
        <f>+K104+AC104-AH104</f>
        <v>6697104</v>
      </c>
      <c r="AO104" s="88" t="s">
        <v>66</v>
      </c>
      <c r="AP104" s="87">
        <v>6697104</v>
      </c>
      <c r="AQ104" s="85" t="s">
        <v>85</v>
      </c>
      <c r="AR104" s="87">
        <v>0</v>
      </c>
      <c r="AS104" s="95" t="s">
        <v>74</v>
      </c>
      <c r="AT104" s="97">
        <v>0</v>
      </c>
      <c r="AU104" s="126">
        <f t="shared" ref="AU104:AU135" si="18">AN104-AT104</f>
        <v>6697104</v>
      </c>
      <c r="AV104" s="99">
        <f t="shared" ref="AV104:AV135" si="19">+IFERROR(AT104/AN104,"_")</f>
        <v>0</v>
      </c>
      <c r="AW104" s="95" t="s">
        <v>74</v>
      </c>
      <c r="AX104" s="88" t="s">
        <v>86</v>
      </c>
      <c r="AY104" s="89" t="s">
        <v>1841</v>
      </c>
      <c r="AZ104" s="85" t="s">
        <v>66</v>
      </c>
      <c r="BA104" s="85" t="s">
        <v>141</v>
      </c>
    </row>
    <row r="105" spans="2:53" x14ac:dyDescent="0.25">
      <c r="B105" s="85">
        <v>2024</v>
      </c>
      <c r="C105" s="85">
        <v>891780111</v>
      </c>
      <c r="D105" s="86" t="s">
        <v>64</v>
      </c>
      <c r="E105" s="87" t="s">
        <v>1840</v>
      </c>
      <c r="F105" s="87" t="s">
        <v>1839</v>
      </c>
      <c r="G105" s="88">
        <v>0</v>
      </c>
      <c r="H105" s="88" t="s">
        <v>72</v>
      </c>
      <c r="I105" s="86" t="s">
        <v>65</v>
      </c>
      <c r="J105" s="89" t="s">
        <v>1838</v>
      </c>
      <c r="K105" s="87">
        <v>11535000</v>
      </c>
      <c r="L105" s="85" t="s">
        <v>67</v>
      </c>
      <c r="M105" s="89" t="s">
        <v>1837</v>
      </c>
      <c r="N105" s="90" t="s">
        <v>1836</v>
      </c>
      <c r="O105" s="91">
        <v>699</v>
      </c>
      <c r="P105" s="138">
        <v>45366</v>
      </c>
      <c r="Q105" s="87">
        <v>11535000</v>
      </c>
      <c r="R105" s="138">
        <v>45391</v>
      </c>
      <c r="S105" s="87">
        <v>11535000</v>
      </c>
      <c r="T105" s="88" t="s">
        <v>203</v>
      </c>
      <c r="U105" s="91">
        <v>36693503</v>
      </c>
      <c r="V105" s="89" t="s">
        <v>1835</v>
      </c>
      <c r="W105" s="235">
        <v>45391</v>
      </c>
      <c r="X105" s="138">
        <v>45397</v>
      </c>
      <c r="Y105" s="138" t="s">
        <v>74</v>
      </c>
      <c r="Z105" s="235">
        <v>45657</v>
      </c>
      <c r="AA105" s="93">
        <f t="shared" si="15"/>
        <v>260</v>
      </c>
      <c r="AB105" s="87">
        <v>0</v>
      </c>
      <c r="AC105" s="87">
        <v>0</v>
      </c>
      <c r="AD105" s="87">
        <v>0</v>
      </c>
      <c r="AE105" s="95" t="s">
        <v>74</v>
      </c>
      <c r="AF105" s="93">
        <f t="shared" si="16"/>
        <v>0</v>
      </c>
      <c r="AG105" s="87">
        <v>0</v>
      </c>
      <c r="AH105" s="87">
        <v>0</v>
      </c>
      <c r="AI105" s="95" t="s">
        <v>74</v>
      </c>
      <c r="AJ105" s="88">
        <v>0</v>
      </c>
      <c r="AK105" s="95" t="s">
        <v>74</v>
      </c>
      <c r="AL105" s="95" t="s">
        <v>74</v>
      </c>
      <c r="AM105" s="93">
        <f t="shared" si="17"/>
        <v>0</v>
      </c>
      <c r="AN105" s="93">
        <f>+K105+AC105-AH105</f>
        <v>11535000</v>
      </c>
      <c r="AO105" s="88" t="s">
        <v>66</v>
      </c>
      <c r="AP105" s="87">
        <v>11535000</v>
      </c>
      <c r="AQ105" s="85" t="s">
        <v>85</v>
      </c>
      <c r="AR105" s="87">
        <v>0</v>
      </c>
      <c r="AS105" s="95" t="s">
        <v>74</v>
      </c>
      <c r="AT105" s="97">
        <v>0</v>
      </c>
      <c r="AU105" s="126">
        <f t="shared" si="18"/>
        <v>11535000</v>
      </c>
      <c r="AV105" s="99">
        <f t="shared" si="19"/>
        <v>0</v>
      </c>
      <c r="AW105" s="95" t="s">
        <v>74</v>
      </c>
      <c r="AX105" s="88" t="s">
        <v>86</v>
      </c>
      <c r="AY105" s="89" t="s">
        <v>1834</v>
      </c>
      <c r="AZ105" s="85" t="s">
        <v>66</v>
      </c>
      <c r="BA105" s="85" t="s">
        <v>141</v>
      </c>
    </row>
    <row r="106" spans="2:53" x14ac:dyDescent="0.25">
      <c r="B106" s="85">
        <v>2024</v>
      </c>
      <c r="C106" s="85">
        <v>891780111</v>
      </c>
      <c r="D106" s="86" t="s">
        <v>64</v>
      </c>
      <c r="E106" s="87" t="s">
        <v>1833</v>
      </c>
      <c r="F106" s="87" t="s">
        <v>1832</v>
      </c>
      <c r="G106" s="88">
        <v>0</v>
      </c>
      <c r="H106" s="88" t="s">
        <v>72</v>
      </c>
      <c r="I106" s="86" t="s">
        <v>65</v>
      </c>
      <c r="J106" s="89" t="s">
        <v>1831</v>
      </c>
      <c r="K106" s="87">
        <v>28548587</v>
      </c>
      <c r="L106" s="85" t="s">
        <v>67</v>
      </c>
      <c r="M106" s="89" t="s">
        <v>1830</v>
      </c>
      <c r="N106" s="90" t="s">
        <v>1829</v>
      </c>
      <c r="O106" s="91">
        <v>704</v>
      </c>
      <c r="P106" s="138">
        <v>45366</v>
      </c>
      <c r="Q106" s="87">
        <v>35247833.5</v>
      </c>
      <c r="R106" s="138">
        <v>45392</v>
      </c>
      <c r="S106" s="87">
        <v>28548587</v>
      </c>
      <c r="T106" s="88" t="s">
        <v>203</v>
      </c>
      <c r="U106" s="91">
        <v>85467461</v>
      </c>
      <c r="V106" s="89" t="s">
        <v>1640</v>
      </c>
      <c r="W106" s="235">
        <v>45392</v>
      </c>
      <c r="X106" s="138">
        <v>45392</v>
      </c>
      <c r="Y106" s="138" t="s">
        <v>74</v>
      </c>
      <c r="Z106" s="138">
        <v>45420</v>
      </c>
      <c r="AA106" s="93">
        <f t="shared" si="15"/>
        <v>28</v>
      </c>
      <c r="AB106" s="87">
        <v>0</v>
      </c>
      <c r="AC106" s="87">
        <v>0</v>
      </c>
      <c r="AD106" s="87">
        <v>0</v>
      </c>
      <c r="AE106" s="95" t="s">
        <v>74</v>
      </c>
      <c r="AF106" s="93">
        <f t="shared" si="16"/>
        <v>0</v>
      </c>
      <c r="AG106" s="87">
        <v>0</v>
      </c>
      <c r="AH106" s="87">
        <v>0</v>
      </c>
      <c r="AI106" s="95" t="s">
        <v>74</v>
      </c>
      <c r="AJ106" s="88">
        <v>0</v>
      </c>
      <c r="AK106" s="95" t="s">
        <v>74</v>
      </c>
      <c r="AL106" s="95" t="s">
        <v>74</v>
      </c>
      <c r="AM106" s="93">
        <f t="shared" si="17"/>
        <v>0</v>
      </c>
      <c r="AN106" s="93">
        <f>+K106+AC106-AH106</f>
        <v>28548587</v>
      </c>
      <c r="AO106" s="88" t="s">
        <v>66</v>
      </c>
      <c r="AP106" s="87">
        <v>28548587</v>
      </c>
      <c r="AQ106" s="85" t="s">
        <v>85</v>
      </c>
      <c r="AR106" s="87">
        <v>0</v>
      </c>
      <c r="AS106" s="95" t="s">
        <v>74</v>
      </c>
      <c r="AT106" s="97">
        <v>0</v>
      </c>
      <c r="AU106" s="126">
        <f t="shared" si="18"/>
        <v>28548587</v>
      </c>
      <c r="AV106" s="99">
        <f t="shared" si="19"/>
        <v>0</v>
      </c>
      <c r="AW106" s="95" t="s">
        <v>74</v>
      </c>
      <c r="AX106" s="88" t="s">
        <v>86</v>
      </c>
      <c r="AY106" s="89" t="s">
        <v>1828</v>
      </c>
      <c r="AZ106" s="85" t="s">
        <v>66</v>
      </c>
      <c r="BA106" s="85" t="s">
        <v>141</v>
      </c>
    </row>
    <row r="107" spans="2:53" x14ac:dyDescent="0.25">
      <c r="B107" s="85">
        <v>2024</v>
      </c>
      <c r="C107" s="85">
        <v>891780111</v>
      </c>
      <c r="D107" s="86" t="s">
        <v>64</v>
      </c>
      <c r="E107" s="87" t="s">
        <v>1827</v>
      </c>
      <c r="F107" s="87" t="s">
        <v>1826</v>
      </c>
      <c r="G107" s="88">
        <v>0</v>
      </c>
      <c r="H107" s="88" t="s">
        <v>72</v>
      </c>
      <c r="I107" s="86" t="s">
        <v>65</v>
      </c>
      <c r="J107" s="89" t="s">
        <v>1825</v>
      </c>
      <c r="K107" s="87">
        <v>3944000</v>
      </c>
      <c r="L107" s="85" t="s">
        <v>67</v>
      </c>
      <c r="M107" s="89" t="s">
        <v>1824</v>
      </c>
      <c r="N107" s="90" t="s">
        <v>1823</v>
      </c>
      <c r="O107" s="91">
        <v>862</v>
      </c>
      <c r="P107" s="138">
        <v>45390</v>
      </c>
      <c r="Q107" s="87">
        <v>3944000</v>
      </c>
      <c r="R107" s="138">
        <v>45394</v>
      </c>
      <c r="S107" s="87">
        <v>3944000</v>
      </c>
      <c r="T107" s="88" t="s">
        <v>203</v>
      </c>
      <c r="U107" s="91">
        <v>72175282</v>
      </c>
      <c r="V107" s="89" t="s">
        <v>1822</v>
      </c>
      <c r="W107" s="235">
        <v>45394</v>
      </c>
      <c r="X107" s="138">
        <v>45394</v>
      </c>
      <c r="Y107" s="138" t="s">
        <v>74</v>
      </c>
      <c r="Z107" s="235">
        <v>45657</v>
      </c>
      <c r="AA107" s="93">
        <f t="shared" si="15"/>
        <v>263</v>
      </c>
      <c r="AB107" s="87">
        <v>0</v>
      </c>
      <c r="AC107" s="87">
        <v>0</v>
      </c>
      <c r="AD107" s="87">
        <v>0</v>
      </c>
      <c r="AE107" s="95" t="s">
        <v>74</v>
      </c>
      <c r="AF107" s="93">
        <f t="shared" si="16"/>
        <v>0</v>
      </c>
      <c r="AG107" s="87">
        <v>0</v>
      </c>
      <c r="AH107" s="87">
        <v>0</v>
      </c>
      <c r="AI107" s="95" t="s">
        <v>74</v>
      </c>
      <c r="AJ107" s="88">
        <v>0</v>
      </c>
      <c r="AK107" s="95" t="s">
        <v>74</v>
      </c>
      <c r="AL107" s="95" t="s">
        <v>74</v>
      </c>
      <c r="AM107" s="93">
        <f t="shared" si="17"/>
        <v>0</v>
      </c>
      <c r="AN107" s="93">
        <f>+K107+AC107-AH107</f>
        <v>3944000</v>
      </c>
      <c r="AO107" s="88" t="s">
        <v>66</v>
      </c>
      <c r="AP107" s="87">
        <v>3944000</v>
      </c>
      <c r="AQ107" s="85" t="s">
        <v>85</v>
      </c>
      <c r="AR107" s="87">
        <v>0</v>
      </c>
      <c r="AS107" s="95" t="s">
        <v>74</v>
      </c>
      <c r="AT107" s="97">
        <v>0</v>
      </c>
      <c r="AU107" s="126">
        <f t="shared" si="18"/>
        <v>3944000</v>
      </c>
      <c r="AV107" s="99">
        <f t="shared" si="19"/>
        <v>0</v>
      </c>
      <c r="AW107" s="95" t="s">
        <v>74</v>
      </c>
      <c r="AX107" s="88" t="s">
        <v>86</v>
      </c>
      <c r="AY107" s="89" t="s">
        <v>1821</v>
      </c>
      <c r="AZ107" s="85" t="s">
        <v>66</v>
      </c>
      <c r="BA107" s="85" t="s">
        <v>141</v>
      </c>
    </row>
    <row r="108" spans="2:53" x14ac:dyDescent="0.25">
      <c r="B108" s="85">
        <v>2024</v>
      </c>
      <c r="C108" s="85">
        <v>891780111</v>
      </c>
      <c r="D108" s="86" t="s">
        <v>64</v>
      </c>
      <c r="E108" s="87" t="s">
        <v>1820</v>
      </c>
      <c r="F108" s="87" t="s">
        <v>1819</v>
      </c>
      <c r="G108" s="88">
        <v>0</v>
      </c>
      <c r="H108" s="88" t="s">
        <v>72</v>
      </c>
      <c r="I108" s="86" t="s">
        <v>65</v>
      </c>
      <c r="J108" s="89" t="s">
        <v>1818</v>
      </c>
      <c r="K108" s="87">
        <v>32000000</v>
      </c>
      <c r="L108" s="85" t="s">
        <v>67</v>
      </c>
      <c r="M108" s="89" t="s">
        <v>1817</v>
      </c>
      <c r="N108" s="90" t="s">
        <v>1816</v>
      </c>
      <c r="O108" s="91">
        <v>806</v>
      </c>
      <c r="P108" s="138">
        <v>45384</v>
      </c>
      <c r="Q108" s="87">
        <v>32000000</v>
      </c>
      <c r="R108" s="138">
        <v>45399</v>
      </c>
      <c r="S108" s="87">
        <v>32000000</v>
      </c>
      <c r="T108" s="88" t="s">
        <v>203</v>
      </c>
      <c r="U108" s="91">
        <v>36665858</v>
      </c>
      <c r="V108" s="89" t="s">
        <v>1633</v>
      </c>
      <c r="W108" s="235">
        <v>45399</v>
      </c>
      <c r="X108" s="138">
        <v>45399</v>
      </c>
      <c r="Y108" s="138" t="s">
        <v>74</v>
      </c>
      <c r="Z108" s="235">
        <v>45657</v>
      </c>
      <c r="AA108" s="93">
        <f t="shared" si="15"/>
        <v>258</v>
      </c>
      <c r="AB108" s="87">
        <v>0</v>
      </c>
      <c r="AC108" s="87">
        <v>0</v>
      </c>
      <c r="AD108" s="87">
        <v>0</v>
      </c>
      <c r="AE108" s="95" t="s">
        <v>74</v>
      </c>
      <c r="AF108" s="93">
        <f t="shared" si="16"/>
        <v>0</v>
      </c>
      <c r="AG108" s="87">
        <v>0</v>
      </c>
      <c r="AH108" s="87">
        <v>0</v>
      </c>
      <c r="AI108" s="95" t="s">
        <v>74</v>
      </c>
      <c r="AJ108" s="88">
        <v>0</v>
      </c>
      <c r="AK108" s="95" t="s">
        <v>74</v>
      </c>
      <c r="AL108" s="95" t="s">
        <v>74</v>
      </c>
      <c r="AM108" s="93">
        <f t="shared" si="17"/>
        <v>0</v>
      </c>
      <c r="AN108" s="93">
        <f>+K108+AC108-AH108</f>
        <v>32000000</v>
      </c>
      <c r="AO108" s="88" t="s">
        <v>66</v>
      </c>
      <c r="AP108" s="87">
        <v>32000000</v>
      </c>
      <c r="AQ108" s="85" t="s">
        <v>85</v>
      </c>
      <c r="AR108" s="87">
        <v>0</v>
      </c>
      <c r="AS108" s="95" t="s">
        <v>74</v>
      </c>
      <c r="AT108" s="97">
        <v>0</v>
      </c>
      <c r="AU108" s="126">
        <f t="shared" si="18"/>
        <v>32000000</v>
      </c>
      <c r="AV108" s="99">
        <f t="shared" si="19"/>
        <v>0</v>
      </c>
      <c r="AW108" s="95" t="s">
        <v>74</v>
      </c>
      <c r="AX108" s="88" t="s">
        <v>86</v>
      </c>
      <c r="AY108" s="89" t="s">
        <v>1815</v>
      </c>
      <c r="AZ108" s="85" t="s">
        <v>66</v>
      </c>
      <c r="BA108" s="85" t="s">
        <v>141</v>
      </c>
    </row>
    <row r="109" spans="2:53" x14ac:dyDescent="0.25">
      <c r="B109" s="85">
        <v>2024</v>
      </c>
      <c r="C109" s="85">
        <v>891780111</v>
      </c>
      <c r="D109" s="86" t="s">
        <v>64</v>
      </c>
      <c r="E109" s="87" t="s">
        <v>1814</v>
      </c>
      <c r="F109" s="87" t="s">
        <v>1813</v>
      </c>
      <c r="G109" s="88">
        <v>0</v>
      </c>
      <c r="H109" s="88" t="s">
        <v>72</v>
      </c>
      <c r="I109" s="86" t="s">
        <v>154</v>
      </c>
      <c r="J109" s="89" t="s">
        <v>1812</v>
      </c>
      <c r="K109" s="87">
        <v>7996800</v>
      </c>
      <c r="L109" s="85" t="s">
        <v>67</v>
      </c>
      <c r="M109" s="89" t="s">
        <v>1811</v>
      </c>
      <c r="N109" s="90" t="s">
        <v>1810</v>
      </c>
      <c r="O109" s="91">
        <v>986</v>
      </c>
      <c r="P109" s="138">
        <v>45400</v>
      </c>
      <c r="Q109" s="87">
        <v>7996800</v>
      </c>
      <c r="R109" s="138">
        <v>45412</v>
      </c>
      <c r="S109" s="87">
        <v>7996800</v>
      </c>
      <c r="T109" s="88" t="s">
        <v>203</v>
      </c>
      <c r="U109" s="91">
        <v>85152695</v>
      </c>
      <c r="V109" s="89" t="s">
        <v>1753</v>
      </c>
      <c r="W109" s="235">
        <v>45412</v>
      </c>
      <c r="X109" s="138" t="s">
        <v>74</v>
      </c>
      <c r="Y109" s="138" t="s">
        <v>74</v>
      </c>
      <c r="Z109" s="138" t="s">
        <v>74</v>
      </c>
      <c r="AA109" s="93" t="e">
        <f t="shared" si="15"/>
        <v>#VALUE!</v>
      </c>
      <c r="AB109" s="87">
        <v>0</v>
      </c>
      <c r="AC109" s="87">
        <v>0</v>
      </c>
      <c r="AD109" s="87">
        <v>0</v>
      </c>
      <c r="AE109" s="95" t="s">
        <v>74</v>
      </c>
      <c r="AF109" s="93">
        <f t="shared" si="16"/>
        <v>0</v>
      </c>
      <c r="AG109" s="87">
        <v>0</v>
      </c>
      <c r="AH109" s="87">
        <v>0</v>
      </c>
      <c r="AI109" s="95" t="s">
        <v>74</v>
      </c>
      <c r="AJ109" s="88">
        <v>0</v>
      </c>
      <c r="AK109" s="95" t="s">
        <v>74</v>
      </c>
      <c r="AL109" s="95" t="s">
        <v>74</v>
      </c>
      <c r="AM109" s="93">
        <f t="shared" si="17"/>
        <v>0</v>
      </c>
      <c r="AN109" s="93">
        <f>+K109+AC109-AH109</f>
        <v>7996800</v>
      </c>
      <c r="AO109" s="88" t="s">
        <v>66</v>
      </c>
      <c r="AP109" s="87">
        <v>7996800</v>
      </c>
      <c r="AQ109" s="85" t="s">
        <v>85</v>
      </c>
      <c r="AR109" s="87">
        <v>0</v>
      </c>
      <c r="AS109" s="95" t="s">
        <v>74</v>
      </c>
      <c r="AT109" s="97">
        <v>0</v>
      </c>
      <c r="AU109" s="126">
        <f t="shared" si="18"/>
        <v>7996800</v>
      </c>
      <c r="AV109" s="99">
        <f t="shared" si="19"/>
        <v>0</v>
      </c>
      <c r="AW109" s="95" t="s">
        <v>74</v>
      </c>
      <c r="AX109" s="88" t="s">
        <v>86</v>
      </c>
      <c r="AY109" s="89" t="s">
        <v>1809</v>
      </c>
      <c r="AZ109" s="85" t="s">
        <v>66</v>
      </c>
      <c r="BA109" s="85" t="s">
        <v>141</v>
      </c>
    </row>
    <row r="110" spans="2:53" x14ac:dyDescent="0.25">
      <c r="B110" s="85">
        <v>2024</v>
      </c>
      <c r="C110" s="85">
        <v>891780111</v>
      </c>
      <c r="D110" s="86" t="s">
        <v>64</v>
      </c>
      <c r="E110" s="87" t="s">
        <v>1808</v>
      </c>
      <c r="F110" s="87" t="s">
        <v>1807</v>
      </c>
      <c r="G110" s="88">
        <v>0</v>
      </c>
      <c r="H110" s="88" t="s">
        <v>72</v>
      </c>
      <c r="I110" s="86" t="s">
        <v>65</v>
      </c>
      <c r="J110" s="89" t="s">
        <v>1806</v>
      </c>
      <c r="K110" s="87">
        <v>40000000</v>
      </c>
      <c r="L110" s="85" t="s">
        <v>67</v>
      </c>
      <c r="M110" s="89" t="s">
        <v>1805</v>
      </c>
      <c r="N110" s="90" t="s">
        <v>1804</v>
      </c>
      <c r="O110" s="91">
        <v>1048</v>
      </c>
      <c r="P110" s="138">
        <v>45407</v>
      </c>
      <c r="Q110" s="87">
        <v>40000000</v>
      </c>
      <c r="R110" s="138">
        <v>45412</v>
      </c>
      <c r="S110" s="87">
        <v>40000000</v>
      </c>
      <c r="T110" s="88" t="s">
        <v>203</v>
      </c>
      <c r="U110" s="91">
        <v>36665858</v>
      </c>
      <c r="V110" s="89" t="s">
        <v>1633</v>
      </c>
      <c r="W110" s="235">
        <v>45412</v>
      </c>
      <c r="X110" s="138">
        <v>45412</v>
      </c>
      <c r="Y110" s="138" t="s">
        <v>74</v>
      </c>
      <c r="Z110" s="235">
        <v>45657</v>
      </c>
      <c r="AA110" s="93">
        <f t="shared" si="15"/>
        <v>245</v>
      </c>
      <c r="AB110" s="87">
        <v>0</v>
      </c>
      <c r="AC110" s="87">
        <v>0</v>
      </c>
      <c r="AD110" s="87">
        <v>0</v>
      </c>
      <c r="AE110" s="95" t="s">
        <v>74</v>
      </c>
      <c r="AF110" s="93">
        <f t="shared" si="16"/>
        <v>0</v>
      </c>
      <c r="AG110" s="87">
        <v>0</v>
      </c>
      <c r="AH110" s="87">
        <v>0</v>
      </c>
      <c r="AI110" s="95" t="s">
        <v>74</v>
      </c>
      <c r="AJ110" s="88">
        <v>0</v>
      </c>
      <c r="AK110" s="95" t="s">
        <v>74</v>
      </c>
      <c r="AL110" s="95" t="s">
        <v>74</v>
      </c>
      <c r="AM110" s="93">
        <f t="shared" si="17"/>
        <v>0</v>
      </c>
      <c r="AN110" s="93">
        <f>+K110+AC110-AH110</f>
        <v>40000000</v>
      </c>
      <c r="AO110" s="88" t="s">
        <v>66</v>
      </c>
      <c r="AP110" s="87">
        <v>40000000</v>
      </c>
      <c r="AQ110" s="85" t="s">
        <v>85</v>
      </c>
      <c r="AR110" s="87">
        <v>0</v>
      </c>
      <c r="AS110" s="95" t="s">
        <v>74</v>
      </c>
      <c r="AT110" s="97">
        <v>0</v>
      </c>
      <c r="AU110" s="126">
        <f t="shared" si="18"/>
        <v>40000000</v>
      </c>
      <c r="AV110" s="99">
        <f t="shared" si="19"/>
        <v>0</v>
      </c>
      <c r="AW110" s="95" t="s">
        <v>74</v>
      </c>
      <c r="AX110" s="88" t="s">
        <v>86</v>
      </c>
      <c r="AY110" s="89" t="s">
        <v>1803</v>
      </c>
      <c r="AZ110" s="85" t="s">
        <v>66</v>
      </c>
      <c r="BA110" s="85" t="s">
        <v>141</v>
      </c>
    </row>
    <row r="111" spans="2:53" x14ac:dyDescent="0.25">
      <c r="B111" s="85">
        <v>2024</v>
      </c>
      <c r="C111" s="85">
        <v>891780111</v>
      </c>
      <c r="D111" s="86" t="s">
        <v>64</v>
      </c>
      <c r="E111" s="87" t="s">
        <v>1802</v>
      </c>
      <c r="F111" s="87" t="s">
        <v>1801</v>
      </c>
      <c r="G111" s="88">
        <v>0</v>
      </c>
      <c r="H111" s="88" t="s">
        <v>72</v>
      </c>
      <c r="I111" s="86" t="s">
        <v>154</v>
      </c>
      <c r="J111" s="89" t="s">
        <v>1800</v>
      </c>
      <c r="K111" s="87">
        <v>87645800</v>
      </c>
      <c r="L111" s="85" t="s">
        <v>67</v>
      </c>
      <c r="M111" s="89" t="s">
        <v>1799</v>
      </c>
      <c r="N111" s="90" t="s">
        <v>1798</v>
      </c>
      <c r="O111" s="91">
        <v>110</v>
      </c>
      <c r="P111" s="138">
        <v>45310</v>
      </c>
      <c r="Q111" s="87">
        <v>87645800</v>
      </c>
      <c r="R111" s="138">
        <v>45328</v>
      </c>
      <c r="S111" s="87">
        <v>87645800</v>
      </c>
      <c r="T111" s="88" t="s">
        <v>203</v>
      </c>
      <c r="U111" s="91">
        <v>85151631</v>
      </c>
      <c r="V111" s="89" t="s">
        <v>1760</v>
      </c>
      <c r="W111" s="138">
        <v>45329</v>
      </c>
      <c r="X111" s="138">
        <v>45345</v>
      </c>
      <c r="Y111" s="138">
        <v>45336</v>
      </c>
      <c r="Z111" s="138">
        <v>45390</v>
      </c>
      <c r="AA111" s="93">
        <f t="shared" si="15"/>
        <v>54</v>
      </c>
      <c r="AB111" s="87">
        <v>0</v>
      </c>
      <c r="AC111" s="87">
        <v>0</v>
      </c>
      <c r="AD111" s="87">
        <v>0</v>
      </c>
      <c r="AE111" s="95" t="s">
        <v>74</v>
      </c>
      <c r="AF111" s="93">
        <f t="shared" si="16"/>
        <v>0</v>
      </c>
      <c r="AG111" s="87">
        <v>0</v>
      </c>
      <c r="AH111" s="87">
        <v>0</v>
      </c>
      <c r="AI111" s="95" t="s">
        <v>74</v>
      </c>
      <c r="AJ111" s="88">
        <v>0</v>
      </c>
      <c r="AK111" s="95" t="s">
        <v>74</v>
      </c>
      <c r="AL111" s="95" t="s">
        <v>74</v>
      </c>
      <c r="AM111" s="93">
        <f t="shared" si="17"/>
        <v>0</v>
      </c>
      <c r="AN111" s="93">
        <f>+K111+AC111-AH111</f>
        <v>87645800</v>
      </c>
      <c r="AO111" s="88" t="s">
        <v>66</v>
      </c>
      <c r="AP111" s="87">
        <v>87645800</v>
      </c>
      <c r="AQ111" s="88" t="s">
        <v>66</v>
      </c>
      <c r="AR111" s="87">
        <v>43822900</v>
      </c>
      <c r="AS111" s="138">
        <v>45344</v>
      </c>
      <c r="AT111" s="87">
        <v>43822900</v>
      </c>
      <c r="AU111" s="126">
        <f t="shared" si="18"/>
        <v>43822900</v>
      </c>
      <c r="AV111" s="99">
        <f t="shared" si="19"/>
        <v>0.5</v>
      </c>
      <c r="AW111" s="95" t="s">
        <v>74</v>
      </c>
      <c r="AX111" s="88" t="s">
        <v>86</v>
      </c>
      <c r="AY111" s="89" t="s">
        <v>1797</v>
      </c>
      <c r="AZ111" s="85" t="s">
        <v>66</v>
      </c>
      <c r="BA111" s="85" t="s">
        <v>141</v>
      </c>
    </row>
    <row r="112" spans="2:53" x14ac:dyDescent="0.25">
      <c r="B112" s="85">
        <v>2024</v>
      </c>
      <c r="C112" s="85">
        <v>891780111</v>
      </c>
      <c r="D112" s="86" t="s">
        <v>64</v>
      </c>
      <c r="E112" s="87" t="s">
        <v>1796</v>
      </c>
      <c r="F112" s="87" t="s">
        <v>1795</v>
      </c>
      <c r="G112" s="88">
        <v>0</v>
      </c>
      <c r="H112" s="88" t="s">
        <v>72</v>
      </c>
      <c r="I112" s="86" t="s">
        <v>65</v>
      </c>
      <c r="J112" s="89" t="s">
        <v>1794</v>
      </c>
      <c r="K112" s="87">
        <v>185402000</v>
      </c>
      <c r="L112" s="85" t="s">
        <v>67</v>
      </c>
      <c r="M112" s="89" t="s">
        <v>1793</v>
      </c>
      <c r="N112" s="90" t="s">
        <v>1703</v>
      </c>
      <c r="O112" s="91">
        <v>330</v>
      </c>
      <c r="P112" s="138">
        <v>45331</v>
      </c>
      <c r="Q112" s="87">
        <v>185402000</v>
      </c>
      <c r="R112" s="138">
        <v>45338</v>
      </c>
      <c r="S112" s="87">
        <v>185402000</v>
      </c>
      <c r="T112" s="88" t="s">
        <v>203</v>
      </c>
      <c r="U112" s="91">
        <v>85465146</v>
      </c>
      <c r="V112" s="89" t="s">
        <v>1647</v>
      </c>
      <c r="W112" s="235">
        <v>45338</v>
      </c>
      <c r="X112" s="138">
        <v>45341</v>
      </c>
      <c r="Y112" s="138">
        <v>45341</v>
      </c>
      <c r="Z112" s="138">
        <v>45342</v>
      </c>
      <c r="AA112" s="93">
        <f t="shared" si="15"/>
        <v>1</v>
      </c>
      <c r="AB112" s="87">
        <v>0</v>
      </c>
      <c r="AC112" s="87">
        <v>0</v>
      </c>
      <c r="AD112" s="87">
        <v>0</v>
      </c>
      <c r="AE112" s="95" t="s">
        <v>74</v>
      </c>
      <c r="AF112" s="93">
        <f t="shared" si="16"/>
        <v>0</v>
      </c>
      <c r="AG112" s="87">
        <v>0</v>
      </c>
      <c r="AH112" s="87">
        <v>0</v>
      </c>
      <c r="AI112" s="95" t="s">
        <v>74</v>
      </c>
      <c r="AJ112" s="88">
        <v>0</v>
      </c>
      <c r="AK112" s="95" t="s">
        <v>74</v>
      </c>
      <c r="AL112" s="95" t="s">
        <v>74</v>
      </c>
      <c r="AM112" s="93">
        <f t="shared" si="17"/>
        <v>0</v>
      </c>
      <c r="AN112" s="93">
        <f>+K112+AC112-AH112</f>
        <v>185402000</v>
      </c>
      <c r="AO112" s="88" t="s">
        <v>66</v>
      </c>
      <c r="AP112" s="87">
        <v>185402000</v>
      </c>
      <c r="AQ112" s="85" t="s">
        <v>85</v>
      </c>
      <c r="AR112" s="87">
        <v>0</v>
      </c>
      <c r="AS112" s="95" t="s">
        <v>74</v>
      </c>
      <c r="AT112" s="97">
        <v>185402000</v>
      </c>
      <c r="AU112" s="126">
        <f t="shared" si="18"/>
        <v>0</v>
      </c>
      <c r="AV112" s="99">
        <f t="shared" si="19"/>
        <v>1</v>
      </c>
      <c r="AW112" s="95" t="s">
        <v>74</v>
      </c>
      <c r="AX112" s="88" t="s">
        <v>156</v>
      </c>
      <c r="AY112" s="89" t="s">
        <v>1792</v>
      </c>
      <c r="AZ112" s="85" t="s">
        <v>66</v>
      </c>
      <c r="BA112" s="85" t="s">
        <v>141</v>
      </c>
    </row>
    <row r="113" spans="2:53" x14ac:dyDescent="0.25">
      <c r="B113" s="85">
        <v>2024</v>
      </c>
      <c r="C113" s="85">
        <v>891780111</v>
      </c>
      <c r="D113" s="86" t="s">
        <v>64</v>
      </c>
      <c r="E113" s="87" t="s">
        <v>1791</v>
      </c>
      <c r="F113" s="87" t="s">
        <v>1790</v>
      </c>
      <c r="G113" s="88">
        <v>0</v>
      </c>
      <c r="H113" s="88" t="s">
        <v>72</v>
      </c>
      <c r="I113" s="86" t="s">
        <v>65</v>
      </c>
      <c r="J113" s="89" t="s">
        <v>1789</v>
      </c>
      <c r="K113" s="87">
        <v>44982000</v>
      </c>
      <c r="L113" s="85" t="s">
        <v>67</v>
      </c>
      <c r="M113" s="89" t="s">
        <v>1788</v>
      </c>
      <c r="N113" s="90" t="s">
        <v>1787</v>
      </c>
      <c r="O113" s="91">
        <v>395</v>
      </c>
      <c r="P113" s="138">
        <v>45341</v>
      </c>
      <c r="Q113" s="87">
        <v>44982000</v>
      </c>
      <c r="R113" s="138">
        <v>45345</v>
      </c>
      <c r="S113" s="87">
        <v>44982000</v>
      </c>
      <c r="T113" s="88" t="s">
        <v>203</v>
      </c>
      <c r="U113" s="91">
        <v>36665858</v>
      </c>
      <c r="V113" s="89" t="s">
        <v>1633</v>
      </c>
      <c r="W113" s="235">
        <v>45345</v>
      </c>
      <c r="X113" s="138">
        <v>45345</v>
      </c>
      <c r="Y113" s="95" t="s">
        <v>74</v>
      </c>
      <c r="Z113" s="138">
        <v>45394</v>
      </c>
      <c r="AA113" s="93">
        <f t="shared" si="15"/>
        <v>49</v>
      </c>
      <c r="AB113" s="87">
        <v>0</v>
      </c>
      <c r="AC113" s="87">
        <v>4998000</v>
      </c>
      <c r="AD113" s="87">
        <v>0</v>
      </c>
      <c r="AE113" s="95" t="s">
        <v>74</v>
      </c>
      <c r="AF113" s="93">
        <f t="shared" si="16"/>
        <v>0</v>
      </c>
      <c r="AG113" s="87">
        <v>0</v>
      </c>
      <c r="AH113" s="87">
        <v>0</v>
      </c>
      <c r="AI113" s="95" t="s">
        <v>74</v>
      </c>
      <c r="AJ113" s="88">
        <v>0</v>
      </c>
      <c r="AK113" s="95" t="s">
        <v>74</v>
      </c>
      <c r="AL113" s="95" t="s">
        <v>74</v>
      </c>
      <c r="AM113" s="93">
        <f t="shared" si="17"/>
        <v>0</v>
      </c>
      <c r="AN113" s="93">
        <f>+K113+AC113-AH113</f>
        <v>49980000</v>
      </c>
      <c r="AO113" s="88" t="s">
        <v>66</v>
      </c>
      <c r="AP113" s="87">
        <v>44982000</v>
      </c>
      <c r="AQ113" s="85" t="s">
        <v>85</v>
      </c>
      <c r="AR113" s="87">
        <v>0</v>
      </c>
      <c r="AS113" s="95" t="s">
        <v>74</v>
      </c>
      <c r="AT113" s="97">
        <v>0</v>
      </c>
      <c r="AU113" s="126">
        <f t="shared" si="18"/>
        <v>49980000</v>
      </c>
      <c r="AV113" s="99">
        <f t="shared" si="19"/>
        <v>0</v>
      </c>
      <c r="AW113" s="95" t="s">
        <v>74</v>
      </c>
      <c r="AX113" s="88" t="s">
        <v>86</v>
      </c>
      <c r="AY113" s="89" t="s">
        <v>1786</v>
      </c>
      <c r="AZ113" s="85" t="s">
        <v>66</v>
      </c>
      <c r="BA113" s="85" t="s">
        <v>141</v>
      </c>
    </row>
    <row r="114" spans="2:53" x14ac:dyDescent="0.25">
      <c r="B114" s="85">
        <v>2024</v>
      </c>
      <c r="C114" s="85">
        <v>891780111</v>
      </c>
      <c r="D114" s="86" t="s">
        <v>64</v>
      </c>
      <c r="E114" s="87" t="s">
        <v>1785</v>
      </c>
      <c r="F114" s="87" t="s">
        <v>1784</v>
      </c>
      <c r="G114" s="88">
        <v>0</v>
      </c>
      <c r="H114" s="88" t="s">
        <v>72</v>
      </c>
      <c r="I114" s="86" t="s">
        <v>154</v>
      </c>
      <c r="J114" s="89" t="s">
        <v>1783</v>
      </c>
      <c r="K114" s="87">
        <v>142719080</v>
      </c>
      <c r="L114" s="85" t="s">
        <v>67</v>
      </c>
      <c r="M114" s="89" t="s">
        <v>1735</v>
      </c>
      <c r="N114" s="90" t="s">
        <v>1734</v>
      </c>
      <c r="O114" s="91">
        <v>304</v>
      </c>
      <c r="P114" s="138">
        <v>45329</v>
      </c>
      <c r="Q114" s="87">
        <v>142719090</v>
      </c>
      <c r="R114" s="138">
        <v>45348</v>
      </c>
      <c r="S114" s="87">
        <v>142719080</v>
      </c>
      <c r="T114" s="88" t="s">
        <v>203</v>
      </c>
      <c r="U114" s="91">
        <v>7636558</v>
      </c>
      <c r="V114" s="89" t="s">
        <v>1782</v>
      </c>
      <c r="W114" s="235">
        <v>45348</v>
      </c>
      <c r="X114" s="138">
        <v>45351</v>
      </c>
      <c r="Y114" s="138">
        <v>45351</v>
      </c>
      <c r="Z114" s="138">
        <v>45357</v>
      </c>
      <c r="AA114" s="93">
        <f t="shared" si="15"/>
        <v>6</v>
      </c>
      <c r="AB114" s="87">
        <v>1</v>
      </c>
      <c r="AC114" s="87">
        <v>1399440</v>
      </c>
      <c r="AD114" s="87">
        <v>1</v>
      </c>
      <c r="AE114" s="140">
        <v>45364</v>
      </c>
      <c r="AF114" s="93">
        <f t="shared" si="16"/>
        <v>7</v>
      </c>
      <c r="AG114" s="87">
        <v>0</v>
      </c>
      <c r="AH114" s="87">
        <v>0</v>
      </c>
      <c r="AI114" s="95" t="s">
        <v>74</v>
      </c>
      <c r="AJ114" s="88">
        <v>0</v>
      </c>
      <c r="AK114" s="95" t="s">
        <v>74</v>
      </c>
      <c r="AL114" s="95" t="s">
        <v>74</v>
      </c>
      <c r="AM114" s="93">
        <f t="shared" si="17"/>
        <v>0</v>
      </c>
      <c r="AN114" s="93">
        <f>+K114+AC114-AH114</f>
        <v>144118520</v>
      </c>
      <c r="AO114" s="88" t="s">
        <v>66</v>
      </c>
      <c r="AP114" s="87">
        <v>142719080</v>
      </c>
      <c r="AQ114" s="85" t="s">
        <v>85</v>
      </c>
      <c r="AR114" s="87">
        <v>0</v>
      </c>
      <c r="AS114" s="95" t="s">
        <v>74</v>
      </c>
      <c r="AT114" s="97">
        <v>0</v>
      </c>
      <c r="AU114" s="126">
        <f t="shared" si="18"/>
        <v>144118520</v>
      </c>
      <c r="AV114" s="99">
        <f t="shared" si="19"/>
        <v>0</v>
      </c>
      <c r="AW114" s="95" t="s">
        <v>74</v>
      </c>
      <c r="AX114" s="88" t="s">
        <v>86</v>
      </c>
      <c r="AY114" s="89" t="s">
        <v>1781</v>
      </c>
      <c r="AZ114" s="85" t="s">
        <v>66</v>
      </c>
      <c r="BA114" s="85" t="s">
        <v>141</v>
      </c>
    </row>
    <row r="115" spans="2:53" x14ac:dyDescent="0.25">
      <c r="B115" s="85">
        <v>2024</v>
      </c>
      <c r="C115" s="85">
        <v>891780111</v>
      </c>
      <c r="D115" s="86" t="s">
        <v>64</v>
      </c>
      <c r="E115" s="87" t="s">
        <v>1780</v>
      </c>
      <c r="F115" s="87" t="s">
        <v>1779</v>
      </c>
      <c r="G115" s="88">
        <v>0</v>
      </c>
      <c r="H115" s="88" t="s">
        <v>72</v>
      </c>
      <c r="I115" s="86" t="s">
        <v>154</v>
      </c>
      <c r="J115" s="89" t="s">
        <v>1778</v>
      </c>
      <c r="K115" s="87">
        <v>323953745</v>
      </c>
      <c r="L115" s="85" t="s">
        <v>67</v>
      </c>
      <c r="M115" s="89" t="s">
        <v>1777</v>
      </c>
      <c r="N115" s="90" t="s">
        <v>1776</v>
      </c>
      <c r="O115" s="91">
        <v>447</v>
      </c>
      <c r="P115" s="138">
        <v>45344</v>
      </c>
      <c r="Q115" s="87">
        <v>323953745</v>
      </c>
      <c r="R115" s="138">
        <v>45349</v>
      </c>
      <c r="S115" s="87">
        <v>323953745</v>
      </c>
      <c r="T115" s="88" t="s">
        <v>203</v>
      </c>
      <c r="U115" s="91">
        <v>85459497</v>
      </c>
      <c r="V115" s="89" t="s">
        <v>1747</v>
      </c>
      <c r="W115" s="235">
        <v>45349</v>
      </c>
      <c r="X115" s="235">
        <v>45352</v>
      </c>
      <c r="Y115" s="235">
        <v>45352</v>
      </c>
      <c r="Z115" s="235">
        <v>45366</v>
      </c>
      <c r="AA115" s="93">
        <f t="shared" si="15"/>
        <v>14</v>
      </c>
      <c r="AB115" s="87">
        <v>0</v>
      </c>
      <c r="AC115" s="87">
        <v>0</v>
      </c>
      <c r="AD115" s="87">
        <v>0</v>
      </c>
      <c r="AE115" s="95" t="s">
        <v>74</v>
      </c>
      <c r="AF115" s="93">
        <f t="shared" si="16"/>
        <v>0</v>
      </c>
      <c r="AG115" s="87">
        <v>0</v>
      </c>
      <c r="AH115" s="87">
        <v>0</v>
      </c>
      <c r="AI115" s="95" t="s">
        <v>74</v>
      </c>
      <c r="AJ115" s="88">
        <v>0</v>
      </c>
      <c r="AK115" s="95" t="s">
        <v>74</v>
      </c>
      <c r="AL115" s="95" t="s">
        <v>74</v>
      </c>
      <c r="AM115" s="93">
        <f t="shared" si="17"/>
        <v>0</v>
      </c>
      <c r="AN115" s="93">
        <f>+K115+AC115-AH115</f>
        <v>323953745</v>
      </c>
      <c r="AO115" s="88" t="s">
        <v>66</v>
      </c>
      <c r="AP115" s="87">
        <v>323953745</v>
      </c>
      <c r="AQ115" s="88" t="s">
        <v>66</v>
      </c>
      <c r="AR115" s="87">
        <v>161976872.5</v>
      </c>
      <c r="AS115" s="138">
        <v>45351</v>
      </c>
      <c r="AT115" s="87">
        <v>161976872.5</v>
      </c>
      <c r="AU115" s="126">
        <f t="shared" si="18"/>
        <v>161976872.5</v>
      </c>
      <c r="AV115" s="99">
        <f t="shared" si="19"/>
        <v>0.5</v>
      </c>
      <c r="AW115" s="95" t="s">
        <v>74</v>
      </c>
      <c r="AX115" s="88" t="s">
        <v>86</v>
      </c>
      <c r="AY115" s="89" t="s">
        <v>1775</v>
      </c>
      <c r="AZ115" s="85" t="s">
        <v>66</v>
      </c>
      <c r="BA115" s="85" t="s">
        <v>141</v>
      </c>
    </row>
    <row r="116" spans="2:53" x14ac:dyDescent="0.25">
      <c r="B116" s="85">
        <v>2024</v>
      </c>
      <c r="C116" s="85">
        <v>891780111</v>
      </c>
      <c r="D116" s="86" t="s">
        <v>64</v>
      </c>
      <c r="E116" s="87" t="s">
        <v>1774</v>
      </c>
      <c r="F116" s="87" t="s">
        <v>1773</v>
      </c>
      <c r="G116" s="88">
        <v>0</v>
      </c>
      <c r="H116" s="88" t="s">
        <v>72</v>
      </c>
      <c r="I116" s="86" t="s">
        <v>65</v>
      </c>
      <c r="J116" s="89" t="s">
        <v>1772</v>
      </c>
      <c r="K116" s="87">
        <v>4284000</v>
      </c>
      <c r="L116" s="85" t="s">
        <v>67</v>
      </c>
      <c r="M116" s="89" t="s">
        <v>1755</v>
      </c>
      <c r="N116" s="90" t="s">
        <v>1771</v>
      </c>
      <c r="O116" s="91">
        <v>406</v>
      </c>
      <c r="P116" s="138">
        <v>45341</v>
      </c>
      <c r="Q116" s="87">
        <v>4284000</v>
      </c>
      <c r="R116" s="138">
        <v>45357</v>
      </c>
      <c r="S116" s="87">
        <v>4284000</v>
      </c>
      <c r="T116" s="88" t="s">
        <v>203</v>
      </c>
      <c r="U116" s="91">
        <v>85459497</v>
      </c>
      <c r="V116" s="89" t="s">
        <v>1747</v>
      </c>
      <c r="W116" s="235">
        <v>45357</v>
      </c>
      <c r="X116" s="235">
        <v>45357</v>
      </c>
      <c r="Y116" s="235" t="s">
        <v>74</v>
      </c>
      <c r="Z116" s="235">
        <v>45386</v>
      </c>
      <c r="AA116" s="93">
        <f t="shared" si="15"/>
        <v>29</v>
      </c>
      <c r="AB116" s="87">
        <v>0</v>
      </c>
      <c r="AC116" s="87">
        <v>0</v>
      </c>
      <c r="AD116" s="87">
        <v>0</v>
      </c>
      <c r="AE116" s="95" t="s">
        <v>74</v>
      </c>
      <c r="AF116" s="93">
        <f t="shared" si="16"/>
        <v>0</v>
      </c>
      <c r="AG116" s="87">
        <v>0</v>
      </c>
      <c r="AH116" s="87">
        <v>0</v>
      </c>
      <c r="AI116" s="95" t="s">
        <v>74</v>
      </c>
      <c r="AJ116" s="88">
        <v>0</v>
      </c>
      <c r="AK116" s="95" t="s">
        <v>74</v>
      </c>
      <c r="AL116" s="95" t="s">
        <v>74</v>
      </c>
      <c r="AM116" s="93">
        <f t="shared" si="17"/>
        <v>0</v>
      </c>
      <c r="AN116" s="93">
        <f>+K116+AC116-AH116</f>
        <v>4284000</v>
      </c>
      <c r="AO116" s="88" t="s">
        <v>66</v>
      </c>
      <c r="AP116" s="87">
        <v>4284000</v>
      </c>
      <c r="AQ116" s="88" t="s">
        <v>66</v>
      </c>
      <c r="AR116" s="87">
        <v>40625000</v>
      </c>
      <c r="AS116" s="138" t="s">
        <v>74</v>
      </c>
      <c r="AT116" s="87">
        <v>0</v>
      </c>
      <c r="AU116" s="126">
        <f t="shared" si="18"/>
        <v>4284000</v>
      </c>
      <c r="AV116" s="99">
        <f t="shared" si="19"/>
        <v>0</v>
      </c>
      <c r="AW116" s="95" t="s">
        <v>74</v>
      </c>
      <c r="AX116" s="88" t="s">
        <v>86</v>
      </c>
      <c r="AY116" s="89" t="s">
        <v>1770</v>
      </c>
      <c r="AZ116" s="85" t="s">
        <v>66</v>
      </c>
      <c r="BA116" s="85" t="s">
        <v>141</v>
      </c>
    </row>
    <row r="117" spans="2:53" x14ac:dyDescent="0.25">
      <c r="B117" s="85">
        <v>2024</v>
      </c>
      <c r="C117" s="85">
        <v>891780111</v>
      </c>
      <c r="D117" s="86" t="s">
        <v>64</v>
      </c>
      <c r="E117" s="87" t="s">
        <v>1769</v>
      </c>
      <c r="F117" s="87" t="s">
        <v>1768</v>
      </c>
      <c r="G117" s="88">
        <v>0</v>
      </c>
      <c r="H117" s="88" t="s">
        <v>72</v>
      </c>
      <c r="I117" s="86" t="s">
        <v>65</v>
      </c>
      <c r="J117" s="89" t="s">
        <v>1767</v>
      </c>
      <c r="K117" s="87">
        <v>18159400</v>
      </c>
      <c r="L117" s="85" t="s">
        <v>67</v>
      </c>
      <c r="M117" s="89" t="s">
        <v>196</v>
      </c>
      <c r="N117" s="90" t="s">
        <v>1748</v>
      </c>
      <c r="O117" s="91">
        <v>396</v>
      </c>
      <c r="P117" s="138">
        <v>45341</v>
      </c>
      <c r="Q117" s="87">
        <v>18159400</v>
      </c>
      <c r="R117" s="138">
        <v>45359</v>
      </c>
      <c r="S117" s="87">
        <v>18159400</v>
      </c>
      <c r="T117" s="88" t="s">
        <v>203</v>
      </c>
      <c r="U117" s="91">
        <v>36665858</v>
      </c>
      <c r="V117" s="89" t="s">
        <v>1633</v>
      </c>
      <c r="W117" s="235">
        <v>45359</v>
      </c>
      <c r="X117" s="235">
        <v>45359</v>
      </c>
      <c r="Y117" s="235" t="s">
        <v>74</v>
      </c>
      <c r="Z117" s="235">
        <v>45391</v>
      </c>
      <c r="AA117" s="93">
        <f t="shared" si="15"/>
        <v>32</v>
      </c>
      <c r="AB117" s="87">
        <v>0</v>
      </c>
      <c r="AC117" s="87">
        <v>0</v>
      </c>
      <c r="AD117" s="87">
        <v>0</v>
      </c>
      <c r="AE117" s="95" t="s">
        <v>74</v>
      </c>
      <c r="AF117" s="93">
        <f t="shared" si="16"/>
        <v>0</v>
      </c>
      <c r="AG117" s="87">
        <v>0</v>
      </c>
      <c r="AH117" s="87">
        <v>0</v>
      </c>
      <c r="AI117" s="95" t="s">
        <v>74</v>
      </c>
      <c r="AJ117" s="88">
        <v>0</v>
      </c>
      <c r="AK117" s="95" t="s">
        <v>74</v>
      </c>
      <c r="AL117" s="95" t="s">
        <v>74</v>
      </c>
      <c r="AM117" s="93">
        <f t="shared" si="17"/>
        <v>0</v>
      </c>
      <c r="AN117" s="93">
        <f>+K117+AC117-AH117</f>
        <v>18159400</v>
      </c>
      <c r="AO117" s="88" t="s">
        <v>66</v>
      </c>
      <c r="AP117" s="87">
        <v>18159400</v>
      </c>
      <c r="AQ117" s="88" t="s">
        <v>66</v>
      </c>
      <c r="AR117" s="87">
        <v>16660000</v>
      </c>
      <c r="AS117" s="138" t="s">
        <v>74</v>
      </c>
      <c r="AT117" s="87">
        <v>0</v>
      </c>
      <c r="AU117" s="126">
        <f t="shared" si="18"/>
        <v>18159400</v>
      </c>
      <c r="AV117" s="99">
        <f t="shared" si="19"/>
        <v>0</v>
      </c>
      <c r="AW117" s="95" t="s">
        <v>74</v>
      </c>
      <c r="AX117" s="88" t="s">
        <v>86</v>
      </c>
      <c r="AY117" s="89" t="s">
        <v>1766</v>
      </c>
      <c r="AZ117" s="85" t="s">
        <v>66</v>
      </c>
      <c r="BA117" s="85" t="s">
        <v>141</v>
      </c>
    </row>
    <row r="118" spans="2:53" x14ac:dyDescent="0.25">
      <c r="B118" s="85">
        <v>2024</v>
      </c>
      <c r="C118" s="85">
        <v>891780111</v>
      </c>
      <c r="D118" s="86" t="s">
        <v>64</v>
      </c>
      <c r="E118" s="87" t="s">
        <v>1765</v>
      </c>
      <c r="F118" s="87" t="s">
        <v>1764</v>
      </c>
      <c r="G118" s="88">
        <v>0</v>
      </c>
      <c r="H118" s="88" t="s">
        <v>72</v>
      </c>
      <c r="I118" s="86" t="s">
        <v>65</v>
      </c>
      <c r="J118" s="89" t="s">
        <v>1763</v>
      </c>
      <c r="K118" s="87">
        <v>31594500</v>
      </c>
      <c r="L118" s="85" t="s">
        <v>67</v>
      </c>
      <c r="M118" s="89" t="s">
        <v>1762</v>
      </c>
      <c r="N118" s="90" t="s">
        <v>1761</v>
      </c>
      <c r="O118" s="91">
        <v>473</v>
      </c>
      <c r="P118" s="138">
        <v>45348</v>
      </c>
      <c r="Q118" s="87">
        <v>31594500</v>
      </c>
      <c r="R118" s="138">
        <v>45362</v>
      </c>
      <c r="S118" s="87">
        <v>31594500</v>
      </c>
      <c r="T118" s="88" t="s">
        <v>203</v>
      </c>
      <c r="U118" s="91">
        <v>85151631</v>
      </c>
      <c r="V118" s="89" t="s">
        <v>1760</v>
      </c>
      <c r="W118" s="235">
        <v>45362</v>
      </c>
      <c r="X118" s="235">
        <v>45363</v>
      </c>
      <c r="Y118" s="235">
        <v>45362</v>
      </c>
      <c r="Z118" s="235">
        <v>45372</v>
      </c>
      <c r="AA118" s="93">
        <f t="shared" si="15"/>
        <v>10</v>
      </c>
      <c r="AB118" s="87">
        <v>0</v>
      </c>
      <c r="AC118" s="87">
        <v>0</v>
      </c>
      <c r="AD118" s="87">
        <v>0</v>
      </c>
      <c r="AE118" s="95" t="s">
        <v>74</v>
      </c>
      <c r="AF118" s="93">
        <f t="shared" si="16"/>
        <v>0</v>
      </c>
      <c r="AG118" s="87">
        <v>0</v>
      </c>
      <c r="AH118" s="87">
        <v>0</v>
      </c>
      <c r="AI118" s="95" t="s">
        <v>74</v>
      </c>
      <c r="AJ118" s="88">
        <v>0</v>
      </c>
      <c r="AK118" s="95" t="s">
        <v>74</v>
      </c>
      <c r="AL118" s="95" t="s">
        <v>74</v>
      </c>
      <c r="AM118" s="93">
        <f t="shared" si="17"/>
        <v>0</v>
      </c>
      <c r="AN118" s="93">
        <f>+K118+AC118-AH118</f>
        <v>31594500</v>
      </c>
      <c r="AO118" s="88" t="s">
        <v>66</v>
      </c>
      <c r="AP118" s="87">
        <v>31594500</v>
      </c>
      <c r="AQ118" s="88" t="s">
        <v>66</v>
      </c>
      <c r="AR118" s="87">
        <v>25466000</v>
      </c>
      <c r="AS118" s="138" t="s">
        <v>74</v>
      </c>
      <c r="AT118" s="87">
        <v>0</v>
      </c>
      <c r="AU118" s="126">
        <f t="shared" si="18"/>
        <v>31594500</v>
      </c>
      <c r="AV118" s="99">
        <f t="shared" si="19"/>
        <v>0</v>
      </c>
      <c r="AW118" s="95" t="s">
        <v>74</v>
      </c>
      <c r="AX118" s="88" t="s">
        <v>86</v>
      </c>
      <c r="AY118" s="89" t="s">
        <v>1759</v>
      </c>
      <c r="AZ118" s="85" t="s">
        <v>66</v>
      </c>
      <c r="BA118" s="85" t="s">
        <v>141</v>
      </c>
    </row>
    <row r="119" spans="2:53" x14ac:dyDescent="0.25">
      <c r="B119" s="85">
        <v>2024</v>
      </c>
      <c r="C119" s="85">
        <v>891780111</v>
      </c>
      <c r="D119" s="86" t="s">
        <v>64</v>
      </c>
      <c r="E119" s="87" t="s">
        <v>1758</v>
      </c>
      <c r="F119" s="87" t="s">
        <v>1757</v>
      </c>
      <c r="G119" s="88">
        <v>0</v>
      </c>
      <c r="H119" s="88" t="s">
        <v>72</v>
      </c>
      <c r="I119" s="86" t="s">
        <v>154</v>
      </c>
      <c r="J119" s="89" t="s">
        <v>1756</v>
      </c>
      <c r="K119" s="87">
        <v>87539375</v>
      </c>
      <c r="L119" s="85" t="s">
        <v>67</v>
      </c>
      <c r="M119" s="89" t="s">
        <v>1755</v>
      </c>
      <c r="N119" s="90" t="s">
        <v>1754</v>
      </c>
      <c r="O119" s="91">
        <v>627</v>
      </c>
      <c r="P119" s="138">
        <v>45362</v>
      </c>
      <c r="Q119" s="87">
        <v>87539650</v>
      </c>
      <c r="R119" s="138">
        <v>45364</v>
      </c>
      <c r="S119" s="87">
        <v>87539375</v>
      </c>
      <c r="T119" s="88" t="s">
        <v>203</v>
      </c>
      <c r="U119" s="91">
        <v>85152695</v>
      </c>
      <c r="V119" s="89" t="s">
        <v>1753</v>
      </c>
      <c r="W119" s="235">
        <v>45364</v>
      </c>
      <c r="X119" s="235">
        <v>45364</v>
      </c>
      <c r="Y119" s="235" t="s">
        <v>74</v>
      </c>
      <c r="Z119" s="235">
        <v>45366</v>
      </c>
      <c r="AA119" s="93">
        <f t="shared" si="15"/>
        <v>2</v>
      </c>
      <c r="AB119" s="87">
        <v>0</v>
      </c>
      <c r="AC119" s="87">
        <v>0</v>
      </c>
      <c r="AD119" s="87">
        <v>0</v>
      </c>
      <c r="AE119" s="95" t="s">
        <v>74</v>
      </c>
      <c r="AF119" s="93">
        <f t="shared" si="16"/>
        <v>0</v>
      </c>
      <c r="AG119" s="87">
        <v>0</v>
      </c>
      <c r="AH119" s="87">
        <v>0</v>
      </c>
      <c r="AI119" s="95" t="s">
        <v>74</v>
      </c>
      <c r="AJ119" s="88">
        <v>0</v>
      </c>
      <c r="AK119" s="95" t="s">
        <v>74</v>
      </c>
      <c r="AL119" s="95" t="s">
        <v>74</v>
      </c>
      <c r="AM119" s="93">
        <f t="shared" si="17"/>
        <v>0</v>
      </c>
      <c r="AN119" s="93">
        <f>+K119+AC119-AH119</f>
        <v>87539375</v>
      </c>
      <c r="AO119" s="88" t="s">
        <v>66</v>
      </c>
      <c r="AP119" s="87">
        <v>87539375</v>
      </c>
      <c r="AQ119" s="85" t="s">
        <v>85</v>
      </c>
      <c r="AR119" s="87">
        <v>0</v>
      </c>
      <c r="AS119" s="138" t="s">
        <v>74</v>
      </c>
      <c r="AT119" s="87">
        <v>0</v>
      </c>
      <c r="AU119" s="126">
        <f t="shared" si="18"/>
        <v>87539375</v>
      </c>
      <c r="AV119" s="99">
        <f t="shared" si="19"/>
        <v>0</v>
      </c>
      <c r="AW119" s="95" t="s">
        <v>74</v>
      </c>
      <c r="AX119" s="88" t="s">
        <v>86</v>
      </c>
      <c r="AY119" s="89" t="s">
        <v>1752</v>
      </c>
      <c r="AZ119" s="85" t="s">
        <v>66</v>
      </c>
      <c r="BA119" s="85" t="s">
        <v>141</v>
      </c>
    </row>
    <row r="120" spans="2:53" ht="15.75" customHeight="1" x14ac:dyDescent="0.25">
      <c r="B120" s="85">
        <v>2024</v>
      </c>
      <c r="C120" s="85">
        <v>891780111</v>
      </c>
      <c r="D120" s="86" t="s">
        <v>64</v>
      </c>
      <c r="E120" s="87" t="s">
        <v>1751</v>
      </c>
      <c r="F120" s="87" t="s">
        <v>1750</v>
      </c>
      <c r="G120" s="88">
        <v>0</v>
      </c>
      <c r="H120" s="88" t="s">
        <v>72</v>
      </c>
      <c r="I120" s="86" t="s">
        <v>154</v>
      </c>
      <c r="J120" s="89" t="s">
        <v>1749</v>
      </c>
      <c r="K120" s="87">
        <v>23109800</v>
      </c>
      <c r="L120" s="85" t="s">
        <v>67</v>
      </c>
      <c r="M120" s="89" t="s">
        <v>196</v>
      </c>
      <c r="N120" s="90" t="s">
        <v>1748</v>
      </c>
      <c r="O120" s="91">
        <v>576</v>
      </c>
      <c r="P120" s="138">
        <v>45356</v>
      </c>
      <c r="Q120" s="87">
        <v>23109800</v>
      </c>
      <c r="R120" s="138">
        <v>45365</v>
      </c>
      <c r="S120" s="87">
        <v>23109800</v>
      </c>
      <c r="T120" s="88" t="s">
        <v>203</v>
      </c>
      <c r="U120" s="91">
        <v>85459497</v>
      </c>
      <c r="V120" s="89" t="s">
        <v>1747</v>
      </c>
      <c r="W120" s="235">
        <v>45365</v>
      </c>
      <c r="X120" s="235">
        <v>45365</v>
      </c>
      <c r="Y120" s="235" t="s">
        <v>74</v>
      </c>
      <c r="Z120" s="235">
        <v>45397</v>
      </c>
      <c r="AA120" s="93">
        <f t="shared" si="15"/>
        <v>32</v>
      </c>
      <c r="AB120" s="87">
        <v>0</v>
      </c>
      <c r="AC120" s="87">
        <v>0</v>
      </c>
      <c r="AD120" s="87">
        <v>0</v>
      </c>
      <c r="AE120" s="95" t="s">
        <v>74</v>
      </c>
      <c r="AF120" s="93">
        <f t="shared" si="16"/>
        <v>0</v>
      </c>
      <c r="AG120" s="87">
        <v>0</v>
      </c>
      <c r="AH120" s="87">
        <v>0</v>
      </c>
      <c r="AI120" s="95" t="s">
        <v>74</v>
      </c>
      <c r="AJ120" s="88">
        <v>0</v>
      </c>
      <c r="AK120" s="95" t="s">
        <v>74</v>
      </c>
      <c r="AL120" s="95" t="s">
        <v>74</v>
      </c>
      <c r="AM120" s="93">
        <f t="shared" si="17"/>
        <v>0</v>
      </c>
      <c r="AN120" s="93">
        <f>+K120+AC120-AH120</f>
        <v>23109800</v>
      </c>
      <c r="AO120" s="88" t="s">
        <v>66</v>
      </c>
      <c r="AP120" s="87">
        <v>23109800</v>
      </c>
      <c r="AQ120" s="85" t="s">
        <v>85</v>
      </c>
      <c r="AR120" s="87">
        <v>0</v>
      </c>
      <c r="AS120" s="138" t="s">
        <v>74</v>
      </c>
      <c r="AT120" s="87">
        <v>0</v>
      </c>
      <c r="AU120" s="126">
        <f t="shared" si="18"/>
        <v>23109800</v>
      </c>
      <c r="AV120" s="99">
        <f t="shared" si="19"/>
        <v>0</v>
      </c>
      <c r="AW120" s="95" t="s">
        <v>74</v>
      </c>
      <c r="AX120" s="88" t="s">
        <v>86</v>
      </c>
      <c r="AY120" s="89" t="s">
        <v>1746</v>
      </c>
      <c r="AZ120" s="85" t="s">
        <v>66</v>
      </c>
      <c r="BA120" s="85" t="s">
        <v>141</v>
      </c>
    </row>
    <row r="121" spans="2:53" x14ac:dyDescent="0.25">
      <c r="B121" s="85">
        <v>2024</v>
      </c>
      <c r="C121" s="85">
        <v>891780111</v>
      </c>
      <c r="D121" s="86" t="s">
        <v>64</v>
      </c>
      <c r="E121" s="87" t="s">
        <v>1745</v>
      </c>
      <c r="F121" s="87" t="s">
        <v>1744</v>
      </c>
      <c r="G121" s="88">
        <v>0</v>
      </c>
      <c r="H121" s="88" t="s">
        <v>72</v>
      </c>
      <c r="I121" s="86" t="s">
        <v>65</v>
      </c>
      <c r="J121" s="89" t="s">
        <v>1743</v>
      </c>
      <c r="K121" s="87">
        <v>75751000</v>
      </c>
      <c r="L121" s="85" t="s">
        <v>67</v>
      </c>
      <c r="M121" s="89" t="s">
        <v>1742</v>
      </c>
      <c r="N121" s="90" t="s">
        <v>1741</v>
      </c>
      <c r="O121" s="91">
        <v>466</v>
      </c>
      <c r="P121" s="138">
        <v>45345</v>
      </c>
      <c r="Q121" s="87">
        <v>75751000</v>
      </c>
      <c r="R121" s="138">
        <v>45366</v>
      </c>
      <c r="S121" s="87">
        <v>75751000</v>
      </c>
      <c r="T121" s="88" t="s">
        <v>203</v>
      </c>
      <c r="U121" s="91">
        <v>85466528</v>
      </c>
      <c r="V121" s="89" t="s">
        <v>1740</v>
      </c>
      <c r="W121" s="235">
        <v>45366</v>
      </c>
      <c r="X121" s="235">
        <v>45369</v>
      </c>
      <c r="Y121" s="235">
        <v>45369</v>
      </c>
      <c r="Z121" s="235">
        <v>45399</v>
      </c>
      <c r="AA121" s="93">
        <f t="shared" si="15"/>
        <v>30</v>
      </c>
      <c r="AB121" s="87">
        <v>0</v>
      </c>
      <c r="AC121" s="87">
        <v>0</v>
      </c>
      <c r="AD121" s="87">
        <v>0</v>
      </c>
      <c r="AE121" s="95" t="s">
        <v>74</v>
      </c>
      <c r="AF121" s="93">
        <f t="shared" si="16"/>
        <v>0</v>
      </c>
      <c r="AG121" s="87">
        <v>0</v>
      </c>
      <c r="AH121" s="87">
        <v>0</v>
      </c>
      <c r="AI121" s="95" t="s">
        <v>74</v>
      </c>
      <c r="AJ121" s="88">
        <v>0</v>
      </c>
      <c r="AK121" s="95" t="s">
        <v>74</v>
      </c>
      <c r="AL121" s="95" t="s">
        <v>74</v>
      </c>
      <c r="AM121" s="93">
        <f t="shared" si="17"/>
        <v>0</v>
      </c>
      <c r="AN121" s="93">
        <f>+K121+AC121-AH121</f>
        <v>75751000</v>
      </c>
      <c r="AO121" s="88" t="s">
        <v>66</v>
      </c>
      <c r="AP121" s="87">
        <v>75751000</v>
      </c>
      <c r="AQ121" s="85" t="s">
        <v>85</v>
      </c>
      <c r="AR121" s="87">
        <v>0</v>
      </c>
      <c r="AS121" s="138" t="s">
        <v>74</v>
      </c>
      <c r="AT121" s="87">
        <v>0</v>
      </c>
      <c r="AU121" s="126">
        <f t="shared" si="18"/>
        <v>75751000</v>
      </c>
      <c r="AV121" s="99">
        <f t="shared" si="19"/>
        <v>0</v>
      </c>
      <c r="AW121" s="95" t="s">
        <v>74</v>
      </c>
      <c r="AX121" s="88" t="s">
        <v>86</v>
      </c>
      <c r="AY121" s="89" t="s">
        <v>1739</v>
      </c>
      <c r="AZ121" s="85" t="s">
        <v>66</v>
      </c>
      <c r="BA121" s="85" t="s">
        <v>141</v>
      </c>
    </row>
    <row r="122" spans="2:53" x14ac:dyDescent="0.25">
      <c r="B122" s="85">
        <v>2024</v>
      </c>
      <c r="C122" s="85">
        <v>891780111</v>
      </c>
      <c r="D122" s="86" t="s">
        <v>64</v>
      </c>
      <c r="E122" s="87" t="s">
        <v>1738</v>
      </c>
      <c r="F122" s="87" t="s">
        <v>1737</v>
      </c>
      <c r="G122" s="88">
        <v>0</v>
      </c>
      <c r="H122" s="88" t="s">
        <v>72</v>
      </c>
      <c r="I122" s="86" t="s">
        <v>154</v>
      </c>
      <c r="J122" s="89" t="s">
        <v>1736</v>
      </c>
      <c r="K122" s="87">
        <v>30070000</v>
      </c>
      <c r="L122" s="85" t="s">
        <v>67</v>
      </c>
      <c r="M122" s="89" t="s">
        <v>1735</v>
      </c>
      <c r="N122" s="90" t="s">
        <v>1734</v>
      </c>
      <c r="O122" s="91">
        <v>692</v>
      </c>
      <c r="P122" s="138">
        <v>45365</v>
      </c>
      <c r="Q122" s="87">
        <v>30070000</v>
      </c>
      <c r="R122" s="138">
        <v>45366</v>
      </c>
      <c r="S122" s="87">
        <v>30070000</v>
      </c>
      <c r="T122" s="88" t="s">
        <v>203</v>
      </c>
      <c r="U122" s="91">
        <v>57461216</v>
      </c>
      <c r="V122" s="89" t="s">
        <v>1733</v>
      </c>
      <c r="W122" s="235">
        <v>45366</v>
      </c>
      <c r="X122" s="235">
        <v>45366</v>
      </c>
      <c r="Y122" s="235" t="s">
        <v>74</v>
      </c>
      <c r="Z122" s="235">
        <v>45369</v>
      </c>
      <c r="AA122" s="93">
        <f t="shared" si="15"/>
        <v>3</v>
      </c>
      <c r="AB122" s="87">
        <v>0</v>
      </c>
      <c r="AC122" s="87">
        <v>0</v>
      </c>
      <c r="AD122" s="87">
        <v>0</v>
      </c>
      <c r="AE122" s="95" t="s">
        <v>74</v>
      </c>
      <c r="AF122" s="93">
        <f t="shared" si="16"/>
        <v>0</v>
      </c>
      <c r="AG122" s="87">
        <v>0</v>
      </c>
      <c r="AH122" s="87">
        <v>0</v>
      </c>
      <c r="AI122" s="95" t="s">
        <v>74</v>
      </c>
      <c r="AJ122" s="88">
        <v>0</v>
      </c>
      <c r="AK122" s="95" t="s">
        <v>74</v>
      </c>
      <c r="AL122" s="95" t="s">
        <v>74</v>
      </c>
      <c r="AM122" s="93">
        <f t="shared" si="17"/>
        <v>0</v>
      </c>
      <c r="AN122" s="93">
        <f>+K122+AC122-AH122</f>
        <v>30070000</v>
      </c>
      <c r="AO122" s="88" t="s">
        <v>66</v>
      </c>
      <c r="AP122" s="87">
        <v>30070000</v>
      </c>
      <c r="AQ122" s="85" t="s">
        <v>85</v>
      </c>
      <c r="AR122" s="87">
        <v>0</v>
      </c>
      <c r="AS122" s="138" t="s">
        <v>74</v>
      </c>
      <c r="AT122" s="87">
        <v>0</v>
      </c>
      <c r="AU122" s="126">
        <f t="shared" si="18"/>
        <v>30070000</v>
      </c>
      <c r="AV122" s="99">
        <f t="shared" si="19"/>
        <v>0</v>
      </c>
      <c r="AW122" s="95" t="s">
        <v>74</v>
      </c>
      <c r="AX122" s="88" t="s">
        <v>86</v>
      </c>
      <c r="AY122" s="89" t="s">
        <v>1732</v>
      </c>
      <c r="AZ122" s="85" t="s">
        <v>66</v>
      </c>
      <c r="BA122" s="85" t="s">
        <v>141</v>
      </c>
    </row>
    <row r="123" spans="2:53" x14ac:dyDescent="0.25">
      <c r="B123" s="85">
        <v>2024</v>
      </c>
      <c r="C123" s="85">
        <v>891780111</v>
      </c>
      <c r="D123" s="86" t="s">
        <v>64</v>
      </c>
      <c r="E123" s="87" t="s">
        <v>1731</v>
      </c>
      <c r="F123" s="87" t="s">
        <v>1730</v>
      </c>
      <c r="G123" s="88">
        <v>0</v>
      </c>
      <c r="H123" s="88" t="s">
        <v>72</v>
      </c>
      <c r="I123" s="86" t="s">
        <v>154</v>
      </c>
      <c r="J123" s="89" t="s">
        <v>1729</v>
      </c>
      <c r="K123" s="87">
        <v>81250000</v>
      </c>
      <c r="L123" s="85" t="s">
        <v>67</v>
      </c>
      <c r="M123" s="89" t="s">
        <v>1728</v>
      </c>
      <c r="N123" s="90" t="s">
        <v>1727</v>
      </c>
      <c r="O123" s="91">
        <v>467</v>
      </c>
      <c r="P123" s="138">
        <v>45345</v>
      </c>
      <c r="Q123" s="87">
        <v>240004973.43000001</v>
      </c>
      <c r="R123" s="138">
        <v>45373</v>
      </c>
      <c r="S123" s="87">
        <v>81250000</v>
      </c>
      <c r="T123" s="88" t="s">
        <v>203</v>
      </c>
      <c r="U123" s="91">
        <v>1082851808</v>
      </c>
      <c r="V123" s="89" t="s">
        <v>1673</v>
      </c>
      <c r="W123" s="235">
        <v>45386</v>
      </c>
      <c r="X123" s="235" t="s">
        <v>74</v>
      </c>
      <c r="Y123" s="235" t="s">
        <v>74</v>
      </c>
      <c r="Z123" s="235">
        <v>45447</v>
      </c>
      <c r="AA123" s="93" t="e">
        <f t="shared" si="15"/>
        <v>#VALUE!</v>
      </c>
      <c r="AB123" s="87">
        <v>0</v>
      </c>
      <c r="AC123" s="87">
        <v>0</v>
      </c>
      <c r="AD123" s="87">
        <v>0</v>
      </c>
      <c r="AE123" s="95" t="s">
        <v>74</v>
      </c>
      <c r="AF123" s="93">
        <f t="shared" si="16"/>
        <v>0</v>
      </c>
      <c r="AG123" s="87">
        <v>0</v>
      </c>
      <c r="AH123" s="87">
        <v>0</v>
      </c>
      <c r="AI123" s="95" t="s">
        <v>74</v>
      </c>
      <c r="AJ123" s="88">
        <v>0</v>
      </c>
      <c r="AK123" s="95" t="s">
        <v>74</v>
      </c>
      <c r="AL123" s="95" t="s">
        <v>74</v>
      </c>
      <c r="AM123" s="93">
        <f t="shared" si="17"/>
        <v>0</v>
      </c>
      <c r="AN123" s="93">
        <f>+K123+AC123-AH123</f>
        <v>81250000</v>
      </c>
      <c r="AO123" s="88" t="s">
        <v>66</v>
      </c>
      <c r="AP123" s="87">
        <v>81250000</v>
      </c>
      <c r="AQ123" s="85" t="s">
        <v>85</v>
      </c>
      <c r="AR123" s="87">
        <v>0</v>
      </c>
      <c r="AS123" s="138" t="s">
        <v>74</v>
      </c>
      <c r="AT123" s="87">
        <v>0</v>
      </c>
      <c r="AU123" s="126">
        <f t="shared" si="18"/>
        <v>81250000</v>
      </c>
      <c r="AV123" s="99">
        <f t="shared" si="19"/>
        <v>0</v>
      </c>
      <c r="AW123" s="95" t="s">
        <v>74</v>
      </c>
      <c r="AX123" s="88" t="s">
        <v>86</v>
      </c>
      <c r="AY123" s="89" t="s">
        <v>1726</v>
      </c>
      <c r="AZ123" s="85" t="s">
        <v>66</v>
      </c>
      <c r="BA123" s="85" t="s">
        <v>141</v>
      </c>
    </row>
    <row r="124" spans="2:53" x14ac:dyDescent="0.25">
      <c r="B124" s="85">
        <v>2024</v>
      </c>
      <c r="C124" s="85">
        <v>891780111</v>
      </c>
      <c r="D124" s="86" t="s">
        <v>64</v>
      </c>
      <c r="E124" s="87" t="s">
        <v>1725</v>
      </c>
      <c r="F124" s="87" t="s">
        <v>1724</v>
      </c>
      <c r="G124" s="88">
        <v>0</v>
      </c>
      <c r="H124" s="88" t="s">
        <v>72</v>
      </c>
      <c r="I124" s="86" t="s">
        <v>154</v>
      </c>
      <c r="J124" s="89" t="s">
        <v>1723</v>
      </c>
      <c r="K124" s="87">
        <v>33320000</v>
      </c>
      <c r="L124" s="85" t="s">
        <v>67</v>
      </c>
      <c r="M124" s="89" t="s">
        <v>1722</v>
      </c>
      <c r="N124" s="90" t="s">
        <v>1721</v>
      </c>
      <c r="O124" s="91">
        <v>467</v>
      </c>
      <c r="P124" s="138">
        <v>45345</v>
      </c>
      <c r="Q124" s="87">
        <v>240004973.43000001</v>
      </c>
      <c r="R124" s="138">
        <v>45373</v>
      </c>
      <c r="S124" s="87">
        <v>33320000</v>
      </c>
      <c r="T124" s="88" t="s">
        <v>203</v>
      </c>
      <c r="U124" s="91">
        <v>1082851808</v>
      </c>
      <c r="V124" s="89" t="s">
        <v>1673</v>
      </c>
      <c r="W124" s="235">
        <v>45373</v>
      </c>
      <c r="X124" s="235">
        <v>45386</v>
      </c>
      <c r="Y124" s="235" t="s">
        <v>74</v>
      </c>
      <c r="Z124" s="235">
        <v>45447</v>
      </c>
      <c r="AA124" s="93">
        <f t="shared" si="15"/>
        <v>61</v>
      </c>
      <c r="AB124" s="87">
        <v>0</v>
      </c>
      <c r="AC124" s="87">
        <v>0</v>
      </c>
      <c r="AD124" s="87">
        <v>0</v>
      </c>
      <c r="AE124" s="95" t="s">
        <v>74</v>
      </c>
      <c r="AF124" s="93">
        <f t="shared" si="16"/>
        <v>0</v>
      </c>
      <c r="AG124" s="87">
        <v>0</v>
      </c>
      <c r="AH124" s="87">
        <v>0</v>
      </c>
      <c r="AI124" s="95" t="s">
        <v>74</v>
      </c>
      <c r="AJ124" s="88">
        <v>0</v>
      </c>
      <c r="AK124" s="95" t="s">
        <v>74</v>
      </c>
      <c r="AL124" s="95" t="s">
        <v>74</v>
      </c>
      <c r="AM124" s="93">
        <f t="shared" si="17"/>
        <v>0</v>
      </c>
      <c r="AN124" s="93">
        <f>+K124+AC124-AH124</f>
        <v>33320000</v>
      </c>
      <c r="AO124" s="88" t="s">
        <v>66</v>
      </c>
      <c r="AP124" s="87">
        <v>33320000</v>
      </c>
      <c r="AQ124" s="85" t="s">
        <v>85</v>
      </c>
      <c r="AR124" s="87">
        <v>0</v>
      </c>
      <c r="AS124" s="138" t="s">
        <v>74</v>
      </c>
      <c r="AT124" s="87">
        <v>0</v>
      </c>
      <c r="AU124" s="126">
        <f t="shared" si="18"/>
        <v>33320000</v>
      </c>
      <c r="AV124" s="99">
        <f t="shared" si="19"/>
        <v>0</v>
      </c>
      <c r="AW124" s="95" t="s">
        <v>74</v>
      </c>
      <c r="AX124" s="88" t="s">
        <v>86</v>
      </c>
      <c r="AY124" s="89" t="s">
        <v>1720</v>
      </c>
      <c r="AZ124" s="85" t="s">
        <v>66</v>
      </c>
      <c r="BA124" s="85" t="s">
        <v>141</v>
      </c>
    </row>
    <row r="125" spans="2:53" x14ac:dyDescent="0.25">
      <c r="B125" s="85">
        <v>2024</v>
      </c>
      <c r="C125" s="85">
        <v>891780111</v>
      </c>
      <c r="D125" s="86" t="s">
        <v>64</v>
      </c>
      <c r="E125" s="87" t="s">
        <v>1719</v>
      </c>
      <c r="F125" s="87" t="s">
        <v>1718</v>
      </c>
      <c r="G125" s="88">
        <v>0</v>
      </c>
      <c r="H125" s="88" t="s">
        <v>72</v>
      </c>
      <c r="I125" s="86" t="s">
        <v>154</v>
      </c>
      <c r="J125" s="89" t="s">
        <v>1717</v>
      </c>
      <c r="K125" s="87">
        <v>50932000</v>
      </c>
      <c r="L125" s="85" t="s">
        <v>67</v>
      </c>
      <c r="M125" s="89" t="s">
        <v>1716</v>
      </c>
      <c r="N125" s="90" t="s">
        <v>1715</v>
      </c>
      <c r="O125" s="91">
        <v>467</v>
      </c>
      <c r="P125" s="138">
        <v>45345</v>
      </c>
      <c r="Q125" s="87">
        <v>240004973.43000001</v>
      </c>
      <c r="R125" s="138">
        <v>45373</v>
      </c>
      <c r="S125" s="87">
        <v>50932000</v>
      </c>
      <c r="T125" s="88" t="s">
        <v>203</v>
      </c>
      <c r="U125" s="91">
        <v>1082851808</v>
      </c>
      <c r="V125" s="89" t="s">
        <v>1673</v>
      </c>
      <c r="W125" s="235">
        <v>45373</v>
      </c>
      <c r="X125" s="235">
        <v>45386</v>
      </c>
      <c r="Y125" s="235" t="s">
        <v>74</v>
      </c>
      <c r="Z125" s="235">
        <v>45416</v>
      </c>
      <c r="AA125" s="93">
        <f t="shared" si="15"/>
        <v>30</v>
      </c>
      <c r="AB125" s="87">
        <v>0</v>
      </c>
      <c r="AC125" s="87">
        <v>0</v>
      </c>
      <c r="AD125" s="87">
        <v>0</v>
      </c>
      <c r="AE125" s="95" t="s">
        <v>74</v>
      </c>
      <c r="AF125" s="93">
        <f t="shared" si="16"/>
        <v>0</v>
      </c>
      <c r="AG125" s="87">
        <v>0</v>
      </c>
      <c r="AH125" s="87">
        <v>0</v>
      </c>
      <c r="AI125" s="95" t="s">
        <v>74</v>
      </c>
      <c r="AJ125" s="88">
        <v>0</v>
      </c>
      <c r="AK125" s="95" t="s">
        <v>74</v>
      </c>
      <c r="AL125" s="95" t="s">
        <v>74</v>
      </c>
      <c r="AM125" s="93">
        <f t="shared" si="17"/>
        <v>0</v>
      </c>
      <c r="AN125" s="93">
        <f>+K125+AC125-AH125</f>
        <v>50932000</v>
      </c>
      <c r="AO125" s="88" t="s">
        <v>66</v>
      </c>
      <c r="AP125" s="87">
        <v>50932000</v>
      </c>
      <c r="AQ125" s="88" t="s">
        <v>66</v>
      </c>
      <c r="AR125" s="87">
        <v>30000000</v>
      </c>
      <c r="AS125" s="138" t="s">
        <v>74</v>
      </c>
      <c r="AT125" s="87">
        <v>0</v>
      </c>
      <c r="AU125" s="126">
        <f t="shared" si="18"/>
        <v>50932000</v>
      </c>
      <c r="AV125" s="99">
        <f t="shared" si="19"/>
        <v>0</v>
      </c>
      <c r="AW125" s="95" t="s">
        <v>74</v>
      </c>
      <c r="AX125" s="88" t="s">
        <v>86</v>
      </c>
      <c r="AY125" s="89" t="s">
        <v>1714</v>
      </c>
      <c r="AZ125" s="85" t="s">
        <v>66</v>
      </c>
      <c r="BA125" s="85" t="s">
        <v>141</v>
      </c>
    </row>
    <row r="126" spans="2:53" x14ac:dyDescent="0.25">
      <c r="B126" s="85">
        <v>2024</v>
      </c>
      <c r="C126" s="85">
        <v>891780111</v>
      </c>
      <c r="D126" s="86" t="s">
        <v>64</v>
      </c>
      <c r="E126" s="87" t="s">
        <v>1713</v>
      </c>
      <c r="F126" s="87" t="s">
        <v>1712</v>
      </c>
      <c r="G126" s="88">
        <v>0</v>
      </c>
      <c r="H126" s="88" t="s">
        <v>72</v>
      </c>
      <c r="I126" s="86" t="s">
        <v>154</v>
      </c>
      <c r="J126" s="89" t="s">
        <v>1711</v>
      </c>
      <c r="K126" s="87">
        <v>38300000</v>
      </c>
      <c r="L126" s="85" t="s">
        <v>67</v>
      </c>
      <c r="M126" s="89" t="s">
        <v>1710</v>
      </c>
      <c r="N126" s="90" t="s">
        <v>1709</v>
      </c>
      <c r="O126" s="91">
        <v>449</v>
      </c>
      <c r="P126" s="138">
        <v>45344</v>
      </c>
      <c r="Q126" s="87">
        <v>38300000</v>
      </c>
      <c r="R126" s="138">
        <v>45383</v>
      </c>
      <c r="S126" s="87">
        <v>38300000</v>
      </c>
      <c r="T126" s="88" t="s">
        <v>203</v>
      </c>
      <c r="U126" s="91">
        <v>15443332</v>
      </c>
      <c r="V126" s="89" t="s">
        <v>1613</v>
      </c>
      <c r="W126" s="235">
        <v>45383</v>
      </c>
      <c r="X126" s="235">
        <v>45383</v>
      </c>
      <c r="Y126" s="235">
        <v>45383</v>
      </c>
      <c r="Z126" s="235">
        <v>45412</v>
      </c>
      <c r="AA126" s="93">
        <f t="shared" si="15"/>
        <v>29</v>
      </c>
      <c r="AB126" s="87">
        <v>0</v>
      </c>
      <c r="AC126" s="87">
        <v>0</v>
      </c>
      <c r="AD126" s="87">
        <v>0</v>
      </c>
      <c r="AE126" s="95" t="s">
        <v>74</v>
      </c>
      <c r="AF126" s="93">
        <f t="shared" si="16"/>
        <v>0</v>
      </c>
      <c r="AG126" s="87">
        <v>0</v>
      </c>
      <c r="AH126" s="87">
        <v>0</v>
      </c>
      <c r="AI126" s="95" t="s">
        <v>74</v>
      </c>
      <c r="AJ126" s="88">
        <v>0</v>
      </c>
      <c r="AK126" s="95" t="s">
        <v>74</v>
      </c>
      <c r="AL126" s="95" t="s">
        <v>74</v>
      </c>
      <c r="AM126" s="93">
        <f t="shared" si="17"/>
        <v>0</v>
      </c>
      <c r="AN126" s="93">
        <f>+K126+AC126-AH126</f>
        <v>38300000</v>
      </c>
      <c r="AO126" s="88" t="s">
        <v>66</v>
      </c>
      <c r="AP126" s="87">
        <v>38300000</v>
      </c>
      <c r="AQ126" s="88" t="s">
        <v>85</v>
      </c>
      <c r="AR126" s="87">
        <v>0</v>
      </c>
      <c r="AS126" s="138" t="s">
        <v>74</v>
      </c>
      <c r="AT126" s="87">
        <v>0</v>
      </c>
      <c r="AU126" s="126">
        <f t="shared" si="18"/>
        <v>38300000</v>
      </c>
      <c r="AV126" s="99">
        <f t="shared" si="19"/>
        <v>0</v>
      </c>
      <c r="AW126" s="95" t="s">
        <v>74</v>
      </c>
      <c r="AX126" s="88" t="s">
        <v>156</v>
      </c>
      <c r="AY126" s="89" t="s">
        <v>1708</v>
      </c>
      <c r="AZ126" s="85" t="s">
        <v>66</v>
      </c>
      <c r="BA126" s="85" t="s">
        <v>141</v>
      </c>
    </row>
    <row r="127" spans="2:53" x14ac:dyDescent="0.25">
      <c r="B127" s="85">
        <v>2024</v>
      </c>
      <c r="C127" s="85">
        <v>891780111</v>
      </c>
      <c r="D127" s="86" t="s">
        <v>64</v>
      </c>
      <c r="E127" s="87" t="s">
        <v>1707</v>
      </c>
      <c r="F127" s="87" t="s">
        <v>1706</v>
      </c>
      <c r="G127" s="88">
        <v>0</v>
      </c>
      <c r="H127" s="88" t="s">
        <v>72</v>
      </c>
      <c r="I127" s="86" t="s">
        <v>154</v>
      </c>
      <c r="J127" s="89" t="s">
        <v>1705</v>
      </c>
      <c r="K127" s="87">
        <v>319999800</v>
      </c>
      <c r="L127" s="85" t="s">
        <v>67</v>
      </c>
      <c r="M127" s="89" t="s">
        <v>1704</v>
      </c>
      <c r="N127" s="90" t="s">
        <v>1703</v>
      </c>
      <c r="O127" s="91">
        <v>798</v>
      </c>
      <c r="P127" s="138">
        <v>45373</v>
      </c>
      <c r="Q127" s="87">
        <v>319999800</v>
      </c>
      <c r="R127" s="138">
        <v>45386</v>
      </c>
      <c r="S127" s="87">
        <v>319999800</v>
      </c>
      <c r="T127" s="88" t="s">
        <v>203</v>
      </c>
      <c r="U127" s="91">
        <v>7633815</v>
      </c>
      <c r="V127" s="89" t="s">
        <v>1660</v>
      </c>
      <c r="W127" s="235">
        <v>45386</v>
      </c>
      <c r="X127" s="235">
        <v>45391</v>
      </c>
      <c r="Y127" s="235">
        <v>45390</v>
      </c>
      <c r="Z127" s="235">
        <v>45397</v>
      </c>
      <c r="AA127" s="93">
        <f t="shared" si="15"/>
        <v>7</v>
      </c>
      <c r="AB127" s="87">
        <v>0</v>
      </c>
      <c r="AC127" s="87">
        <v>0</v>
      </c>
      <c r="AD127" s="87">
        <v>0</v>
      </c>
      <c r="AE127" s="95" t="s">
        <v>74</v>
      </c>
      <c r="AF127" s="93">
        <f t="shared" si="16"/>
        <v>0</v>
      </c>
      <c r="AG127" s="87">
        <v>0</v>
      </c>
      <c r="AH127" s="87">
        <v>0</v>
      </c>
      <c r="AI127" s="95" t="s">
        <v>74</v>
      </c>
      <c r="AJ127" s="88">
        <v>0</v>
      </c>
      <c r="AK127" s="95" t="s">
        <v>74</v>
      </c>
      <c r="AL127" s="95" t="s">
        <v>74</v>
      </c>
      <c r="AM127" s="93">
        <f t="shared" si="17"/>
        <v>0</v>
      </c>
      <c r="AN127" s="93">
        <f>+K127+AC127-AH127</f>
        <v>319999800</v>
      </c>
      <c r="AO127" s="88" t="s">
        <v>66</v>
      </c>
      <c r="AP127" s="87">
        <v>319999800</v>
      </c>
      <c r="AQ127" s="88" t="s">
        <v>203</v>
      </c>
      <c r="AR127" s="87">
        <v>159999900</v>
      </c>
      <c r="AS127" s="138" t="s">
        <v>74</v>
      </c>
      <c r="AT127" s="87">
        <v>0</v>
      </c>
      <c r="AU127" s="126">
        <f t="shared" si="18"/>
        <v>319999800</v>
      </c>
      <c r="AV127" s="99">
        <f t="shared" si="19"/>
        <v>0</v>
      </c>
      <c r="AW127" s="95" t="s">
        <v>74</v>
      </c>
      <c r="AX127" s="88" t="s">
        <v>156</v>
      </c>
      <c r="AY127" s="89" t="s">
        <v>1702</v>
      </c>
      <c r="AZ127" s="85" t="s">
        <v>66</v>
      </c>
      <c r="BA127" s="85" t="s">
        <v>141</v>
      </c>
    </row>
    <row r="128" spans="2:53" x14ac:dyDescent="0.25">
      <c r="B128" s="85">
        <v>2024</v>
      </c>
      <c r="C128" s="85">
        <v>891780111</v>
      </c>
      <c r="D128" s="86" t="s">
        <v>64</v>
      </c>
      <c r="E128" s="87" t="s">
        <v>1701</v>
      </c>
      <c r="F128" s="87" t="s">
        <v>1700</v>
      </c>
      <c r="G128" s="88">
        <v>0</v>
      </c>
      <c r="H128" s="88" t="s">
        <v>72</v>
      </c>
      <c r="I128" s="86" t="s">
        <v>154</v>
      </c>
      <c r="J128" s="89" t="s">
        <v>1699</v>
      </c>
      <c r="K128" s="87">
        <v>38972500</v>
      </c>
      <c r="L128" s="85" t="s">
        <v>67</v>
      </c>
      <c r="M128" s="89" t="s">
        <v>1698</v>
      </c>
      <c r="N128" s="90" t="s">
        <v>1697</v>
      </c>
      <c r="O128" s="91">
        <v>467</v>
      </c>
      <c r="P128" s="138">
        <v>45345</v>
      </c>
      <c r="Q128" s="87">
        <v>240004973.43000001</v>
      </c>
      <c r="R128" s="138">
        <v>45386</v>
      </c>
      <c r="S128" s="87">
        <v>38972500</v>
      </c>
      <c r="T128" s="88" t="s">
        <v>203</v>
      </c>
      <c r="U128" s="91">
        <v>1082851808</v>
      </c>
      <c r="V128" s="89" t="s">
        <v>1673</v>
      </c>
      <c r="W128" s="235">
        <v>45386</v>
      </c>
      <c r="X128" s="235">
        <v>45386</v>
      </c>
      <c r="Y128" s="235" t="s">
        <v>74</v>
      </c>
      <c r="Z128" s="235">
        <v>45454</v>
      </c>
      <c r="AA128" s="93">
        <f t="shared" si="15"/>
        <v>68</v>
      </c>
      <c r="AB128" s="87">
        <v>0</v>
      </c>
      <c r="AC128" s="87">
        <v>0</v>
      </c>
      <c r="AD128" s="87">
        <v>0</v>
      </c>
      <c r="AE128" s="95" t="s">
        <v>74</v>
      </c>
      <c r="AF128" s="93">
        <f t="shared" si="16"/>
        <v>0</v>
      </c>
      <c r="AG128" s="87">
        <v>0</v>
      </c>
      <c r="AH128" s="87">
        <v>0</v>
      </c>
      <c r="AI128" s="95" t="s">
        <v>74</v>
      </c>
      <c r="AJ128" s="88">
        <v>0</v>
      </c>
      <c r="AK128" s="95" t="s">
        <v>74</v>
      </c>
      <c r="AL128" s="95" t="s">
        <v>74</v>
      </c>
      <c r="AM128" s="93">
        <f t="shared" si="17"/>
        <v>0</v>
      </c>
      <c r="AN128" s="93">
        <f>+K128+AC128-AH128</f>
        <v>38972500</v>
      </c>
      <c r="AO128" s="88" t="s">
        <v>66</v>
      </c>
      <c r="AP128" s="87">
        <v>38972500</v>
      </c>
      <c r="AQ128" s="88" t="s">
        <v>85</v>
      </c>
      <c r="AR128" s="87">
        <v>0</v>
      </c>
      <c r="AS128" s="138" t="s">
        <v>74</v>
      </c>
      <c r="AT128" s="87">
        <v>0</v>
      </c>
      <c r="AU128" s="126">
        <f t="shared" si="18"/>
        <v>38972500</v>
      </c>
      <c r="AV128" s="99">
        <f t="shared" si="19"/>
        <v>0</v>
      </c>
      <c r="AW128" s="95" t="s">
        <v>74</v>
      </c>
      <c r="AX128" s="88" t="s">
        <v>86</v>
      </c>
      <c r="AY128" s="89" t="s">
        <v>1696</v>
      </c>
      <c r="AZ128" s="85" t="s">
        <v>66</v>
      </c>
      <c r="BA128" s="85" t="s">
        <v>141</v>
      </c>
    </row>
    <row r="129" spans="2:53" x14ac:dyDescent="0.25">
      <c r="B129" s="85">
        <v>2024</v>
      </c>
      <c r="C129" s="85">
        <v>891780111</v>
      </c>
      <c r="D129" s="86" t="s">
        <v>64</v>
      </c>
      <c r="E129" s="87" t="s">
        <v>1695</v>
      </c>
      <c r="F129" s="87" t="s">
        <v>1694</v>
      </c>
      <c r="G129" s="88">
        <v>0</v>
      </c>
      <c r="H129" s="88" t="s">
        <v>72</v>
      </c>
      <c r="I129" s="86" t="s">
        <v>154</v>
      </c>
      <c r="J129" s="89" t="s">
        <v>1693</v>
      </c>
      <c r="K129" s="87">
        <v>19388854</v>
      </c>
      <c r="L129" s="85" t="s">
        <v>67</v>
      </c>
      <c r="M129" s="89" t="s">
        <v>1692</v>
      </c>
      <c r="N129" s="90" t="s">
        <v>1691</v>
      </c>
      <c r="O129" s="91">
        <v>650</v>
      </c>
      <c r="P129" s="138">
        <v>45363</v>
      </c>
      <c r="Q129" s="87">
        <v>19388854</v>
      </c>
      <c r="R129" s="138">
        <v>45387</v>
      </c>
      <c r="S129" s="87">
        <v>19388854</v>
      </c>
      <c r="T129" s="88" t="s">
        <v>203</v>
      </c>
      <c r="U129" s="91">
        <v>36665858</v>
      </c>
      <c r="V129" s="89" t="s">
        <v>1633</v>
      </c>
      <c r="W129" s="235">
        <v>45387</v>
      </c>
      <c r="X129" s="235">
        <v>45387</v>
      </c>
      <c r="Y129" s="235" t="s">
        <v>74</v>
      </c>
      <c r="Z129" s="235">
        <v>45394</v>
      </c>
      <c r="AA129" s="93">
        <f t="shared" si="15"/>
        <v>7</v>
      </c>
      <c r="AB129" s="87">
        <v>0</v>
      </c>
      <c r="AC129" s="87">
        <v>0</v>
      </c>
      <c r="AD129" s="87">
        <v>0</v>
      </c>
      <c r="AE129" s="95" t="s">
        <v>74</v>
      </c>
      <c r="AF129" s="93">
        <f t="shared" si="16"/>
        <v>0</v>
      </c>
      <c r="AG129" s="87">
        <v>0</v>
      </c>
      <c r="AH129" s="87">
        <v>0</v>
      </c>
      <c r="AI129" s="95" t="s">
        <v>74</v>
      </c>
      <c r="AJ129" s="88">
        <v>0</v>
      </c>
      <c r="AK129" s="95" t="s">
        <v>74</v>
      </c>
      <c r="AL129" s="95" t="s">
        <v>74</v>
      </c>
      <c r="AM129" s="93">
        <f t="shared" si="17"/>
        <v>0</v>
      </c>
      <c r="AN129" s="93">
        <f>+K129+AC129-AH129</f>
        <v>19388854</v>
      </c>
      <c r="AO129" s="88" t="s">
        <v>66</v>
      </c>
      <c r="AP129" s="87">
        <v>19388854</v>
      </c>
      <c r="AQ129" s="88" t="s">
        <v>85</v>
      </c>
      <c r="AR129" s="87">
        <v>0</v>
      </c>
      <c r="AS129" s="138" t="s">
        <v>74</v>
      </c>
      <c r="AT129" s="87">
        <v>0</v>
      </c>
      <c r="AU129" s="126">
        <f t="shared" si="18"/>
        <v>19388854</v>
      </c>
      <c r="AV129" s="99">
        <f t="shared" si="19"/>
        <v>0</v>
      </c>
      <c r="AW129" s="95" t="s">
        <v>74</v>
      </c>
      <c r="AX129" s="88" t="s">
        <v>156</v>
      </c>
      <c r="AY129" s="89" t="s">
        <v>1690</v>
      </c>
      <c r="AZ129" s="85" t="s">
        <v>66</v>
      </c>
      <c r="BA129" s="85" t="s">
        <v>141</v>
      </c>
    </row>
    <row r="130" spans="2:53" x14ac:dyDescent="0.25">
      <c r="B130" s="85">
        <v>2024</v>
      </c>
      <c r="C130" s="85">
        <v>891780111</v>
      </c>
      <c r="D130" s="86" t="s">
        <v>64</v>
      </c>
      <c r="E130" s="87" t="s">
        <v>1689</v>
      </c>
      <c r="F130" s="87" t="s">
        <v>1688</v>
      </c>
      <c r="G130" s="88">
        <v>0</v>
      </c>
      <c r="H130" s="88" t="s">
        <v>72</v>
      </c>
      <c r="I130" s="86" t="s">
        <v>154</v>
      </c>
      <c r="J130" s="89" t="s">
        <v>1687</v>
      </c>
      <c r="K130" s="87">
        <v>8514129</v>
      </c>
      <c r="L130" s="85" t="s">
        <v>67</v>
      </c>
      <c r="M130" s="89" t="s">
        <v>1668</v>
      </c>
      <c r="N130" s="90" t="s">
        <v>1667</v>
      </c>
      <c r="O130" s="91">
        <v>702</v>
      </c>
      <c r="P130" s="138">
        <v>45366</v>
      </c>
      <c r="Q130" s="87">
        <v>8514129</v>
      </c>
      <c r="R130" s="138">
        <v>45390</v>
      </c>
      <c r="S130" s="87">
        <v>8514129</v>
      </c>
      <c r="T130" s="88" t="s">
        <v>203</v>
      </c>
      <c r="U130" s="91">
        <v>36665858</v>
      </c>
      <c r="V130" s="89" t="s">
        <v>1633</v>
      </c>
      <c r="W130" s="235">
        <v>45390</v>
      </c>
      <c r="X130" s="235">
        <v>45390</v>
      </c>
      <c r="Y130" s="235" t="s">
        <v>74</v>
      </c>
      <c r="Z130" s="235">
        <v>45408</v>
      </c>
      <c r="AA130" s="93">
        <f t="shared" si="15"/>
        <v>18</v>
      </c>
      <c r="AB130" s="87">
        <v>0</v>
      </c>
      <c r="AC130" s="87">
        <v>0</v>
      </c>
      <c r="AD130" s="87">
        <v>0</v>
      </c>
      <c r="AE130" s="95" t="s">
        <v>74</v>
      </c>
      <c r="AF130" s="93">
        <f t="shared" si="16"/>
        <v>0</v>
      </c>
      <c r="AG130" s="87">
        <v>0</v>
      </c>
      <c r="AH130" s="87">
        <v>0</v>
      </c>
      <c r="AI130" s="95" t="s">
        <v>74</v>
      </c>
      <c r="AJ130" s="88">
        <v>0</v>
      </c>
      <c r="AK130" s="95" t="s">
        <v>74</v>
      </c>
      <c r="AL130" s="95" t="s">
        <v>74</v>
      </c>
      <c r="AM130" s="93">
        <f t="shared" si="17"/>
        <v>0</v>
      </c>
      <c r="AN130" s="93">
        <f>+K130+AC130-AH130</f>
        <v>8514129</v>
      </c>
      <c r="AO130" s="88" t="s">
        <v>66</v>
      </c>
      <c r="AP130" s="87">
        <v>8514129</v>
      </c>
      <c r="AQ130" s="88" t="s">
        <v>85</v>
      </c>
      <c r="AR130" s="87">
        <v>0</v>
      </c>
      <c r="AS130" s="138" t="s">
        <v>74</v>
      </c>
      <c r="AT130" s="87">
        <v>0</v>
      </c>
      <c r="AU130" s="126">
        <f t="shared" si="18"/>
        <v>8514129</v>
      </c>
      <c r="AV130" s="99">
        <f t="shared" si="19"/>
        <v>0</v>
      </c>
      <c r="AW130" s="95" t="s">
        <v>74</v>
      </c>
      <c r="AX130" s="88" t="s">
        <v>156</v>
      </c>
      <c r="AY130" s="89" t="s">
        <v>1686</v>
      </c>
      <c r="AZ130" s="85" t="s">
        <v>66</v>
      </c>
      <c r="BA130" s="85" t="s">
        <v>141</v>
      </c>
    </row>
    <row r="131" spans="2:53" x14ac:dyDescent="0.25">
      <c r="B131" s="85">
        <v>2024</v>
      </c>
      <c r="C131" s="85">
        <v>891780111</v>
      </c>
      <c r="D131" s="86" t="s">
        <v>64</v>
      </c>
      <c r="E131" s="87" t="s">
        <v>1685</v>
      </c>
      <c r="F131" s="87" t="s">
        <v>1684</v>
      </c>
      <c r="G131" s="88">
        <v>0</v>
      </c>
      <c r="H131" s="88" t="s">
        <v>72</v>
      </c>
      <c r="I131" s="86" t="s">
        <v>154</v>
      </c>
      <c r="J131" s="89" t="s">
        <v>1683</v>
      </c>
      <c r="K131" s="87">
        <v>29316007</v>
      </c>
      <c r="L131" s="85" t="s">
        <v>67</v>
      </c>
      <c r="M131" s="89" t="s">
        <v>1682</v>
      </c>
      <c r="N131" s="90" t="s">
        <v>1681</v>
      </c>
      <c r="O131" s="91">
        <v>597</v>
      </c>
      <c r="P131" s="138">
        <v>45357</v>
      </c>
      <c r="Q131" s="87">
        <v>29316007</v>
      </c>
      <c r="R131" s="138">
        <v>45390</v>
      </c>
      <c r="S131" s="87">
        <v>29316007</v>
      </c>
      <c r="T131" s="88" t="s">
        <v>203</v>
      </c>
      <c r="U131" s="91">
        <v>72221403</v>
      </c>
      <c r="V131" s="89" t="s">
        <v>1680</v>
      </c>
      <c r="W131" s="235">
        <v>45390</v>
      </c>
      <c r="X131" s="235">
        <v>45390</v>
      </c>
      <c r="Y131" s="235" t="s">
        <v>74</v>
      </c>
      <c r="Z131" s="235">
        <v>45419</v>
      </c>
      <c r="AA131" s="93">
        <f t="shared" si="15"/>
        <v>29</v>
      </c>
      <c r="AB131" s="87">
        <v>0</v>
      </c>
      <c r="AC131" s="87">
        <v>0</v>
      </c>
      <c r="AD131" s="87">
        <v>0</v>
      </c>
      <c r="AE131" s="95" t="s">
        <v>74</v>
      </c>
      <c r="AF131" s="93">
        <f t="shared" si="16"/>
        <v>0</v>
      </c>
      <c r="AG131" s="87">
        <v>0</v>
      </c>
      <c r="AH131" s="87">
        <v>0</v>
      </c>
      <c r="AI131" s="95" t="s">
        <v>74</v>
      </c>
      <c r="AJ131" s="88">
        <v>0</v>
      </c>
      <c r="AK131" s="95" t="s">
        <v>74</v>
      </c>
      <c r="AL131" s="95" t="s">
        <v>74</v>
      </c>
      <c r="AM131" s="93">
        <f t="shared" si="17"/>
        <v>0</v>
      </c>
      <c r="AN131" s="93">
        <f>+K131+AC131-AH131</f>
        <v>29316007</v>
      </c>
      <c r="AO131" s="88" t="s">
        <v>66</v>
      </c>
      <c r="AP131" s="87">
        <v>29316007</v>
      </c>
      <c r="AQ131" s="88" t="s">
        <v>85</v>
      </c>
      <c r="AR131" s="87">
        <v>0</v>
      </c>
      <c r="AS131" s="138" t="s">
        <v>74</v>
      </c>
      <c r="AT131" s="87">
        <v>0</v>
      </c>
      <c r="AU131" s="126">
        <f t="shared" si="18"/>
        <v>29316007</v>
      </c>
      <c r="AV131" s="99">
        <f t="shared" si="19"/>
        <v>0</v>
      </c>
      <c r="AW131" s="95" t="s">
        <v>74</v>
      </c>
      <c r="AX131" s="88" t="s">
        <v>86</v>
      </c>
      <c r="AY131" s="89" t="s">
        <v>1679</v>
      </c>
      <c r="AZ131" s="85" t="s">
        <v>66</v>
      </c>
      <c r="BA131" s="85" t="s">
        <v>141</v>
      </c>
    </row>
    <row r="132" spans="2:53" x14ac:dyDescent="0.25">
      <c r="B132" s="85">
        <v>2024</v>
      </c>
      <c r="C132" s="85">
        <v>891780111</v>
      </c>
      <c r="D132" s="86" t="s">
        <v>64</v>
      </c>
      <c r="E132" s="87" t="s">
        <v>1678</v>
      </c>
      <c r="F132" s="87" t="s">
        <v>1677</v>
      </c>
      <c r="G132" s="88">
        <v>0</v>
      </c>
      <c r="H132" s="88" t="s">
        <v>72</v>
      </c>
      <c r="I132" s="86" t="s">
        <v>154</v>
      </c>
      <c r="J132" s="89" t="s">
        <v>1676</v>
      </c>
      <c r="K132" s="87">
        <v>31639173</v>
      </c>
      <c r="L132" s="85" t="s">
        <v>67</v>
      </c>
      <c r="M132" s="89" t="s">
        <v>1675</v>
      </c>
      <c r="N132" s="90" t="s">
        <v>1674</v>
      </c>
      <c r="O132" s="91">
        <v>467</v>
      </c>
      <c r="P132" s="138">
        <v>45345</v>
      </c>
      <c r="Q132" s="87">
        <v>240004973.43000001</v>
      </c>
      <c r="R132" s="138">
        <v>45390</v>
      </c>
      <c r="S132" s="87">
        <v>31639173</v>
      </c>
      <c r="T132" s="88" t="s">
        <v>203</v>
      </c>
      <c r="U132" s="91">
        <v>1082851808</v>
      </c>
      <c r="V132" s="89" t="s">
        <v>1673</v>
      </c>
      <c r="W132" s="235">
        <v>45390</v>
      </c>
      <c r="X132" s="235">
        <v>45390</v>
      </c>
      <c r="Y132" s="235" t="s">
        <v>74</v>
      </c>
      <c r="Z132" s="235">
        <v>45434</v>
      </c>
      <c r="AA132" s="93">
        <f t="shared" si="15"/>
        <v>44</v>
      </c>
      <c r="AB132" s="87">
        <v>0</v>
      </c>
      <c r="AC132" s="87">
        <v>0</v>
      </c>
      <c r="AD132" s="87">
        <v>0</v>
      </c>
      <c r="AE132" s="95" t="s">
        <v>74</v>
      </c>
      <c r="AF132" s="93">
        <f t="shared" si="16"/>
        <v>0</v>
      </c>
      <c r="AG132" s="87">
        <v>0</v>
      </c>
      <c r="AH132" s="87">
        <v>0</v>
      </c>
      <c r="AI132" s="95" t="s">
        <v>74</v>
      </c>
      <c r="AJ132" s="88">
        <v>0</v>
      </c>
      <c r="AK132" s="95" t="s">
        <v>74</v>
      </c>
      <c r="AL132" s="95" t="s">
        <v>74</v>
      </c>
      <c r="AM132" s="93">
        <f t="shared" si="17"/>
        <v>0</v>
      </c>
      <c r="AN132" s="93">
        <f>+K132+AC132-AH132</f>
        <v>31639173</v>
      </c>
      <c r="AO132" s="88" t="s">
        <v>66</v>
      </c>
      <c r="AP132" s="87">
        <v>31639173</v>
      </c>
      <c r="AQ132" s="88" t="s">
        <v>85</v>
      </c>
      <c r="AR132" s="87">
        <v>0</v>
      </c>
      <c r="AS132" s="138" t="s">
        <v>74</v>
      </c>
      <c r="AT132" s="87">
        <v>0</v>
      </c>
      <c r="AU132" s="126">
        <f t="shared" si="18"/>
        <v>31639173</v>
      </c>
      <c r="AV132" s="99">
        <f t="shared" si="19"/>
        <v>0</v>
      </c>
      <c r="AW132" s="95" t="s">
        <v>74</v>
      </c>
      <c r="AX132" s="88" t="s">
        <v>86</v>
      </c>
      <c r="AY132" s="89" t="s">
        <v>1672</v>
      </c>
      <c r="AZ132" s="85" t="s">
        <v>66</v>
      </c>
      <c r="BA132" s="85" t="s">
        <v>141</v>
      </c>
    </row>
    <row r="133" spans="2:53" x14ac:dyDescent="0.25">
      <c r="B133" s="85">
        <v>2024</v>
      </c>
      <c r="C133" s="85">
        <v>891780111</v>
      </c>
      <c r="D133" s="86" t="s">
        <v>64</v>
      </c>
      <c r="E133" s="87" t="s">
        <v>1671</v>
      </c>
      <c r="F133" s="87" t="s">
        <v>1670</v>
      </c>
      <c r="G133" s="88">
        <v>0</v>
      </c>
      <c r="H133" s="88" t="s">
        <v>72</v>
      </c>
      <c r="I133" s="86" t="s">
        <v>154</v>
      </c>
      <c r="J133" s="89" t="s">
        <v>1669</v>
      </c>
      <c r="K133" s="87">
        <v>27509783</v>
      </c>
      <c r="L133" s="85" t="s">
        <v>67</v>
      </c>
      <c r="M133" s="89" t="s">
        <v>1668</v>
      </c>
      <c r="N133" s="90" t="s">
        <v>1667</v>
      </c>
      <c r="O133" s="91">
        <v>834</v>
      </c>
      <c r="P133" s="138">
        <v>45386</v>
      </c>
      <c r="Q133" s="87">
        <v>27509783</v>
      </c>
      <c r="R133" s="138">
        <v>45392</v>
      </c>
      <c r="S133" s="87">
        <v>27509783</v>
      </c>
      <c r="T133" s="88" t="s">
        <v>203</v>
      </c>
      <c r="U133" s="91">
        <v>36665858</v>
      </c>
      <c r="V133" s="89" t="s">
        <v>1633</v>
      </c>
      <c r="W133" s="235">
        <v>45392</v>
      </c>
      <c r="X133" s="235">
        <v>45392</v>
      </c>
      <c r="Y133" s="235" t="s">
        <v>74</v>
      </c>
      <c r="Z133" s="235">
        <v>45412</v>
      </c>
      <c r="AA133" s="93">
        <f t="shared" si="15"/>
        <v>20</v>
      </c>
      <c r="AB133" s="87">
        <v>0</v>
      </c>
      <c r="AC133" s="87">
        <v>0</v>
      </c>
      <c r="AD133" s="87">
        <v>0</v>
      </c>
      <c r="AE133" s="95" t="s">
        <v>74</v>
      </c>
      <c r="AF133" s="93">
        <f t="shared" si="16"/>
        <v>0</v>
      </c>
      <c r="AG133" s="87">
        <v>0</v>
      </c>
      <c r="AH133" s="87">
        <v>0</v>
      </c>
      <c r="AI133" s="95" t="s">
        <v>74</v>
      </c>
      <c r="AJ133" s="88">
        <v>0</v>
      </c>
      <c r="AK133" s="95" t="s">
        <v>74</v>
      </c>
      <c r="AL133" s="95" t="s">
        <v>74</v>
      </c>
      <c r="AM133" s="93">
        <f t="shared" si="17"/>
        <v>0</v>
      </c>
      <c r="AN133" s="93">
        <f>+K133+AC133-AH133</f>
        <v>27509783</v>
      </c>
      <c r="AO133" s="88" t="s">
        <v>66</v>
      </c>
      <c r="AP133" s="87">
        <v>27509783</v>
      </c>
      <c r="AQ133" s="88" t="s">
        <v>85</v>
      </c>
      <c r="AR133" s="87">
        <v>0</v>
      </c>
      <c r="AS133" s="138" t="s">
        <v>74</v>
      </c>
      <c r="AT133" s="87">
        <v>0</v>
      </c>
      <c r="AU133" s="126">
        <f t="shared" si="18"/>
        <v>27509783</v>
      </c>
      <c r="AV133" s="99">
        <f t="shared" si="19"/>
        <v>0</v>
      </c>
      <c r="AW133" s="95" t="s">
        <v>74</v>
      </c>
      <c r="AX133" s="88" t="s">
        <v>156</v>
      </c>
      <c r="AY133" s="89" t="s">
        <v>1666</v>
      </c>
      <c r="AZ133" s="85" t="s">
        <v>66</v>
      </c>
      <c r="BA133" s="85" t="s">
        <v>141</v>
      </c>
    </row>
    <row r="134" spans="2:53" x14ac:dyDescent="0.25">
      <c r="B134" s="85">
        <v>2024</v>
      </c>
      <c r="C134" s="85">
        <v>891780111</v>
      </c>
      <c r="D134" s="86" t="s">
        <v>64</v>
      </c>
      <c r="E134" s="87" t="s">
        <v>1665</v>
      </c>
      <c r="F134" s="87" t="s">
        <v>1664</v>
      </c>
      <c r="G134" s="88">
        <v>0</v>
      </c>
      <c r="H134" s="88" t="s">
        <v>72</v>
      </c>
      <c r="I134" s="86" t="s">
        <v>65</v>
      </c>
      <c r="J134" s="89" t="s">
        <v>1663</v>
      </c>
      <c r="K134" s="87">
        <v>21291196</v>
      </c>
      <c r="L134" s="85" t="s">
        <v>67</v>
      </c>
      <c r="M134" s="89" t="s">
        <v>1662</v>
      </c>
      <c r="N134" s="90" t="s">
        <v>1661</v>
      </c>
      <c r="O134" s="91">
        <v>909</v>
      </c>
      <c r="P134" s="138">
        <v>45392</v>
      </c>
      <c r="Q134" s="87">
        <v>21291196</v>
      </c>
      <c r="R134" s="138">
        <v>45398</v>
      </c>
      <c r="S134" s="87">
        <v>21291196</v>
      </c>
      <c r="T134" s="88" t="s">
        <v>203</v>
      </c>
      <c r="U134" s="91">
        <v>7633815</v>
      </c>
      <c r="V134" s="89" t="s">
        <v>1660</v>
      </c>
      <c r="W134" s="235">
        <v>45398</v>
      </c>
      <c r="X134" s="235">
        <v>45398</v>
      </c>
      <c r="Y134" s="235" t="s">
        <v>74</v>
      </c>
      <c r="Z134" s="235">
        <v>45487</v>
      </c>
      <c r="AA134" s="93">
        <f t="shared" si="15"/>
        <v>89</v>
      </c>
      <c r="AB134" s="87">
        <v>0</v>
      </c>
      <c r="AC134" s="87">
        <v>0</v>
      </c>
      <c r="AD134" s="87">
        <v>0</v>
      </c>
      <c r="AE134" s="95" t="s">
        <v>74</v>
      </c>
      <c r="AF134" s="93">
        <f t="shared" si="16"/>
        <v>0</v>
      </c>
      <c r="AG134" s="87">
        <v>0</v>
      </c>
      <c r="AH134" s="87">
        <v>0</v>
      </c>
      <c r="AI134" s="95" t="s">
        <v>74</v>
      </c>
      <c r="AJ134" s="88">
        <v>0</v>
      </c>
      <c r="AK134" s="95" t="s">
        <v>74</v>
      </c>
      <c r="AL134" s="95" t="s">
        <v>74</v>
      </c>
      <c r="AM134" s="93">
        <f t="shared" si="17"/>
        <v>0</v>
      </c>
      <c r="AN134" s="93">
        <f>+K134+AC134-AH134</f>
        <v>21291196</v>
      </c>
      <c r="AO134" s="88" t="s">
        <v>66</v>
      </c>
      <c r="AP134" s="87">
        <v>21291196</v>
      </c>
      <c r="AQ134" s="88" t="s">
        <v>85</v>
      </c>
      <c r="AR134" s="87">
        <v>0</v>
      </c>
      <c r="AS134" s="138" t="s">
        <v>74</v>
      </c>
      <c r="AT134" s="87">
        <v>0</v>
      </c>
      <c r="AU134" s="126">
        <f t="shared" si="18"/>
        <v>21291196</v>
      </c>
      <c r="AV134" s="99">
        <f t="shared" si="19"/>
        <v>0</v>
      </c>
      <c r="AW134" s="95" t="s">
        <v>74</v>
      </c>
      <c r="AX134" s="88" t="s">
        <v>86</v>
      </c>
      <c r="AY134" s="89" t="s">
        <v>1659</v>
      </c>
      <c r="AZ134" s="85" t="s">
        <v>66</v>
      </c>
      <c r="BA134" s="85" t="s">
        <v>141</v>
      </c>
    </row>
    <row r="135" spans="2:53" x14ac:dyDescent="0.25">
      <c r="B135" s="85">
        <v>2024</v>
      </c>
      <c r="C135" s="85">
        <v>891780111</v>
      </c>
      <c r="D135" s="86" t="s">
        <v>64</v>
      </c>
      <c r="E135" s="87" t="s">
        <v>1658</v>
      </c>
      <c r="F135" s="87" t="s">
        <v>1657</v>
      </c>
      <c r="G135" s="88">
        <v>0</v>
      </c>
      <c r="H135" s="88" t="s">
        <v>72</v>
      </c>
      <c r="I135" s="86" t="s">
        <v>65</v>
      </c>
      <c r="J135" s="89" t="s">
        <v>1656</v>
      </c>
      <c r="K135" s="87">
        <v>7289830</v>
      </c>
      <c r="L135" s="85" t="s">
        <v>67</v>
      </c>
      <c r="M135" s="89" t="s">
        <v>1655</v>
      </c>
      <c r="N135" s="90" t="s">
        <v>1654</v>
      </c>
      <c r="O135" s="91">
        <v>904</v>
      </c>
      <c r="P135" s="138">
        <v>45392</v>
      </c>
      <c r="Q135" s="87">
        <v>7289830</v>
      </c>
      <c r="R135" s="138">
        <v>45400</v>
      </c>
      <c r="S135" s="87">
        <v>7289830</v>
      </c>
      <c r="T135" s="88" t="s">
        <v>203</v>
      </c>
      <c r="U135" s="91">
        <v>85467461</v>
      </c>
      <c r="V135" s="89" t="s">
        <v>1640</v>
      </c>
      <c r="W135" s="235">
        <v>45400</v>
      </c>
      <c r="X135" s="235">
        <v>45400</v>
      </c>
      <c r="Y135" s="235" t="s">
        <v>74</v>
      </c>
      <c r="Z135" s="235">
        <v>45411</v>
      </c>
      <c r="AA135" s="93">
        <f t="shared" si="15"/>
        <v>11</v>
      </c>
      <c r="AB135" s="87">
        <v>0</v>
      </c>
      <c r="AC135" s="87">
        <v>0</v>
      </c>
      <c r="AD135" s="87">
        <v>0</v>
      </c>
      <c r="AE135" s="95" t="s">
        <v>74</v>
      </c>
      <c r="AF135" s="93">
        <f t="shared" si="16"/>
        <v>0</v>
      </c>
      <c r="AG135" s="87">
        <v>0</v>
      </c>
      <c r="AH135" s="87">
        <v>0</v>
      </c>
      <c r="AI135" s="95" t="s">
        <v>74</v>
      </c>
      <c r="AJ135" s="88">
        <v>0</v>
      </c>
      <c r="AK135" s="95" t="s">
        <v>74</v>
      </c>
      <c r="AL135" s="95" t="s">
        <v>74</v>
      </c>
      <c r="AM135" s="93">
        <f t="shared" si="17"/>
        <v>0</v>
      </c>
      <c r="AN135" s="93">
        <f>+K135+AC135-AH135</f>
        <v>7289830</v>
      </c>
      <c r="AO135" s="88" t="s">
        <v>66</v>
      </c>
      <c r="AP135" s="87">
        <v>7289830</v>
      </c>
      <c r="AQ135" s="88" t="s">
        <v>85</v>
      </c>
      <c r="AR135" s="87">
        <v>0</v>
      </c>
      <c r="AS135" s="138" t="s">
        <v>74</v>
      </c>
      <c r="AT135" s="87">
        <v>0</v>
      </c>
      <c r="AU135" s="126">
        <f t="shared" si="18"/>
        <v>7289830</v>
      </c>
      <c r="AV135" s="99">
        <f t="shared" si="19"/>
        <v>0</v>
      </c>
      <c r="AW135" s="95" t="s">
        <v>74</v>
      </c>
      <c r="AX135" s="88" t="s">
        <v>156</v>
      </c>
      <c r="AY135" s="89" t="s">
        <v>1653</v>
      </c>
      <c r="AZ135" s="85" t="s">
        <v>66</v>
      </c>
      <c r="BA135" s="85" t="s">
        <v>141</v>
      </c>
    </row>
    <row r="136" spans="2:53" x14ac:dyDescent="0.25">
      <c r="B136" s="85">
        <v>2024</v>
      </c>
      <c r="C136" s="85">
        <v>891780111</v>
      </c>
      <c r="D136" s="86" t="s">
        <v>64</v>
      </c>
      <c r="E136" s="87" t="s">
        <v>1652</v>
      </c>
      <c r="F136" s="87" t="s">
        <v>1651</v>
      </c>
      <c r="G136" s="88">
        <v>0</v>
      </c>
      <c r="H136" s="88" t="s">
        <v>72</v>
      </c>
      <c r="I136" s="86" t="s">
        <v>154</v>
      </c>
      <c r="J136" s="89" t="s">
        <v>1650</v>
      </c>
      <c r="K136" s="87">
        <v>21241500</v>
      </c>
      <c r="L136" s="85" t="s">
        <v>67</v>
      </c>
      <c r="M136" s="89" t="s">
        <v>1649</v>
      </c>
      <c r="N136" s="90" t="s">
        <v>1648</v>
      </c>
      <c r="O136" s="91">
        <v>955</v>
      </c>
      <c r="P136" s="138">
        <v>45398</v>
      </c>
      <c r="Q136" s="87">
        <v>21241500</v>
      </c>
      <c r="R136" s="138">
        <v>45406</v>
      </c>
      <c r="S136" s="87">
        <v>21241500</v>
      </c>
      <c r="T136" s="88" t="s">
        <v>203</v>
      </c>
      <c r="U136" s="91">
        <v>85465146</v>
      </c>
      <c r="V136" s="89" t="s">
        <v>1647</v>
      </c>
      <c r="W136" s="235">
        <v>45406</v>
      </c>
      <c r="X136" s="235">
        <v>45406</v>
      </c>
      <c r="Y136" s="235" t="s">
        <v>74</v>
      </c>
      <c r="Z136" s="235">
        <v>45420</v>
      </c>
      <c r="AA136" s="93">
        <f t="shared" ref="AA136:AA141" si="20">+IF(Y136="1800-01-01",Z136-X136,Z136-Y136)</f>
        <v>14</v>
      </c>
      <c r="AB136" s="87">
        <v>0</v>
      </c>
      <c r="AC136" s="87">
        <v>0</v>
      </c>
      <c r="AD136" s="87">
        <v>0</v>
      </c>
      <c r="AE136" s="95" t="s">
        <v>74</v>
      </c>
      <c r="AF136" s="93">
        <f t="shared" ref="AF136:AF141" si="21">+IF(AE136="1800-01-01",0,AE136-Z136)</f>
        <v>0</v>
      </c>
      <c r="AG136" s="87">
        <v>0</v>
      </c>
      <c r="AH136" s="87">
        <v>0</v>
      </c>
      <c r="AI136" s="95" t="s">
        <v>74</v>
      </c>
      <c r="AJ136" s="88">
        <v>0</v>
      </c>
      <c r="AK136" s="95" t="s">
        <v>74</v>
      </c>
      <c r="AL136" s="95" t="s">
        <v>74</v>
      </c>
      <c r="AM136" s="93">
        <f t="shared" ref="AM136:AM141" si="22">+IF(AK136="1800-01-01",0,AL136-AK136)</f>
        <v>0</v>
      </c>
      <c r="AN136" s="93">
        <f>+K136+AC136-AH136</f>
        <v>21241500</v>
      </c>
      <c r="AO136" s="88" t="s">
        <v>66</v>
      </c>
      <c r="AP136" s="87">
        <v>21241500</v>
      </c>
      <c r="AQ136" s="88" t="s">
        <v>85</v>
      </c>
      <c r="AR136" s="87">
        <v>0</v>
      </c>
      <c r="AS136" s="138" t="s">
        <v>74</v>
      </c>
      <c r="AT136" s="87">
        <v>0</v>
      </c>
      <c r="AU136" s="126">
        <f t="shared" ref="AU136:AU141" si="23">AN136-AT136</f>
        <v>21241500</v>
      </c>
      <c r="AV136" s="99">
        <f t="shared" ref="AV136:AV141" si="24">+IFERROR(AT136/AN136,"_")</f>
        <v>0</v>
      </c>
      <c r="AW136" s="95" t="s">
        <v>74</v>
      </c>
      <c r="AX136" s="88" t="s">
        <v>86</v>
      </c>
      <c r="AY136" s="89" t="s">
        <v>1646</v>
      </c>
      <c r="AZ136" s="85" t="s">
        <v>66</v>
      </c>
      <c r="BA136" s="85" t="s">
        <v>141</v>
      </c>
    </row>
    <row r="137" spans="2:53" x14ac:dyDescent="0.25">
      <c r="B137" s="85">
        <v>2024</v>
      </c>
      <c r="C137" s="85">
        <v>891780111</v>
      </c>
      <c r="D137" s="86" t="s">
        <v>64</v>
      </c>
      <c r="E137" s="87" t="s">
        <v>1645</v>
      </c>
      <c r="F137" s="87" t="s">
        <v>1644</v>
      </c>
      <c r="G137" s="88">
        <v>0</v>
      </c>
      <c r="H137" s="88" t="s">
        <v>72</v>
      </c>
      <c r="I137" s="86" t="s">
        <v>65</v>
      </c>
      <c r="J137" s="89" t="s">
        <v>1643</v>
      </c>
      <c r="K137" s="87">
        <v>14489072</v>
      </c>
      <c r="L137" s="85" t="s">
        <v>67</v>
      </c>
      <c r="M137" s="89" t="s">
        <v>1642</v>
      </c>
      <c r="N137" s="90" t="s">
        <v>1641</v>
      </c>
      <c r="O137" s="91">
        <v>905</v>
      </c>
      <c r="P137" s="138">
        <v>45392</v>
      </c>
      <c r="Q137" s="87">
        <v>14498072</v>
      </c>
      <c r="R137" s="138">
        <v>45407</v>
      </c>
      <c r="S137" s="87">
        <v>14498072</v>
      </c>
      <c r="T137" s="88" t="s">
        <v>203</v>
      </c>
      <c r="U137" s="91">
        <v>85467461</v>
      </c>
      <c r="V137" s="89" t="s">
        <v>1640</v>
      </c>
      <c r="W137" s="235">
        <v>45407</v>
      </c>
      <c r="X137" s="235">
        <v>45407</v>
      </c>
      <c r="Y137" s="235" t="s">
        <v>74</v>
      </c>
      <c r="Z137" s="235">
        <v>45454</v>
      </c>
      <c r="AA137" s="93">
        <f t="shared" si="20"/>
        <v>47</v>
      </c>
      <c r="AB137" s="87">
        <v>0</v>
      </c>
      <c r="AC137" s="87">
        <v>0</v>
      </c>
      <c r="AD137" s="87">
        <v>0</v>
      </c>
      <c r="AE137" s="95" t="s">
        <v>74</v>
      </c>
      <c r="AF137" s="93">
        <f t="shared" si="21"/>
        <v>0</v>
      </c>
      <c r="AG137" s="87">
        <v>0</v>
      </c>
      <c r="AH137" s="87">
        <v>0</v>
      </c>
      <c r="AI137" s="95" t="s">
        <v>74</v>
      </c>
      <c r="AJ137" s="88">
        <v>0</v>
      </c>
      <c r="AK137" s="95" t="s">
        <v>74</v>
      </c>
      <c r="AL137" s="95" t="s">
        <v>74</v>
      </c>
      <c r="AM137" s="93">
        <f t="shared" si="22"/>
        <v>0</v>
      </c>
      <c r="AN137" s="93">
        <f>+K137+AC137-AH137</f>
        <v>14489072</v>
      </c>
      <c r="AO137" s="88" t="s">
        <v>66</v>
      </c>
      <c r="AP137" s="87">
        <v>14498072</v>
      </c>
      <c r="AQ137" s="88" t="s">
        <v>85</v>
      </c>
      <c r="AR137" s="87">
        <v>0</v>
      </c>
      <c r="AS137" s="138" t="s">
        <v>74</v>
      </c>
      <c r="AT137" s="87">
        <v>0</v>
      </c>
      <c r="AU137" s="126">
        <f t="shared" si="23"/>
        <v>14489072</v>
      </c>
      <c r="AV137" s="99">
        <f t="shared" si="24"/>
        <v>0</v>
      </c>
      <c r="AW137" s="95" t="s">
        <v>74</v>
      </c>
      <c r="AX137" s="88" t="s">
        <v>86</v>
      </c>
      <c r="AY137" s="236" t="s">
        <v>1639</v>
      </c>
      <c r="AZ137" s="85" t="s">
        <v>66</v>
      </c>
      <c r="BA137" s="85" t="s">
        <v>141</v>
      </c>
    </row>
    <row r="138" spans="2:53" x14ac:dyDescent="0.25">
      <c r="B138" s="85">
        <v>2024</v>
      </c>
      <c r="C138" s="85">
        <v>891780111</v>
      </c>
      <c r="D138" s="86" t="s">
        <v>64</v>
      </c>
      <c r="E138" s="87" t="s">
        <v>1638</v>
      </c>
      <c r="F138" s="87" t="s">
        <v>1637</v>
      </c>
      <c r="G138" s="88">
        <v>0</v>
      </c>
      <c r="H138" s="88" t="s">
        <v>72</v>
      </c>
      <c r="I138" s="86" t="s">
        <v>154</v>
      </c>
      <c r="J138" s="89" t="s">
        <v>1636</v>
      </c>
      <c r="K138" s="87">
        <v>90166253</v>
      </c>
      <c r="L138" s="85" t="s">
        <v>67</v>
      </c>
      <c r="M138" s="89" t="s">
        <v>1635</v>
      </c>
      <c r="N138" s="90" t="s">
        <v>1634</v>
      </c>
      <c r="O138" s="91">
        <v>1010</v>
      </c>
      <c r="P138" s="138">
        <v>45405</v>
      </c>
      <c r="Q138" s="87">
        <v>90166253</v>
      </c>
      <c r="R138" s="138">
        <v>45408</v>
      </c>
      <c r="S138" s="87">
        <v>90166253</v>
      </c>
      <c r="T138" s="88" t="s">
        <v>203</v>
      </c>
      <c r="U138" s="91">
        <v>36665858</v>
      </c>
      <c r="V138" s="89" t="s">
        <v>1633</v>
      </c>
      <c r="W138" s="235">
        <v>45408</v>
      </c>
      <c r="X138" s="235">
        <v>45408</v>
      </c>
      <c r="Y138" s="235">
        <v>45408</v>
      </c>
      <c r="Z138" s="235">
        <v>45422</v>
      </c>
      <c r="AA138" s="93">
        <f t="shared" si="20"/>
        <v>14</v>
      </c>
      <c r="AB138" s="87">
        <v>0</v>
      </c>
      <c r="AC138" s="87">
        <v>0</v>
      </c>
      <c r="AD138" s="87">
        <v>0</v>
      </c>
      <c r="AE138" s="95" t="s">
        <v>74</v>
      </c>
      <c r="AF138" s="93">
        <f t="shared" si="21"/>
        <v>0</v>
      </c>
      <c r="AG138" s="87">
        <v>0</v>
      </c>
      <c r="AH138" s="87">
        <v>0</v>
      </c>
      <c r="AI138" s="95" t="s">
        <v>74</v>
      </c>
      <c r="AJ138" s="88">
        <v>0</v>
      </c>
      <c r="AK138" s="95" t="s">
        <v>74</v>
      </c>
      <c r="AL138" s="95" t="s">
        <v>74</v>
      </c>
      <c r="AM138" s="93">
        <f t="shared" si="22"/>
        <v>0</v>
      </c>
      <c r="AN138" s="93">
        <f>+K138+AC138-AH138</f>
        <v>90166253</v>
      </c>
      <c r="AO138" s="88" t="s">
        <v>66</v>
      </c>
      <c r="AP138" s="87">
        <v>90166253</v>
      </c>
      <c r="AQ138" s="88" t="s">
        <v>85</v>
      </c>
      <c r="AR138" s="87">
        <v>0</v>
      </c>
      <c r="AS138" s="138" t="s">
        <v>74</v>
      </c>
      <c r="AT138" s="87">
        <v>0</v>
      </c>
      <c r="AU138" s="126">
        <f t="shared" si="23"/>
        <v>90166253</v>
      </c>
      <c r="AV138" s="99">
        <f t="shared" si="24"/>
        <v>0</v>
      </c>
      <c r="AW138" s="95" t="s">
        <v>74</v>
      </c>
      <c r="AX138" s="88" t="s">
        <v>86</v>
      </c>
      <c r="AY138" s="89" t="s">
        <v>1632</v>
      </c>
      <c r="AZ138" s="85" t="s">
        <v>66</v>
      </c>
      <c r="BA138" s="85" t="s">
        <v>141</v>
      </c>
    </row>
    <row r="139" spans="2:53" x14ac:dyDescent="0.25">
      <c r="B139" s="85">
        <v>2024</v>
      </c>
      <c r="C139" s="85">
        <v>891780111</v>
      </c>
      <c r="D139" s="86" t="s">
        <v>64</v>
      </c>
      <c r="E139" s="87" t="s">
        <v>1631</v>
      </c>
      <c r="F139" s="87" t="s">
        <v>1630</v>
      </c>
      <c r="G139" s="88">
        <v>0</v>
      </c>
      <c r="H139" s="88" t="s">
        <v>72</v>
      </c>
      <c r="I139" s="86" t="s">
        <v>65</v>
      </c>
      <c r="J139" s="89" t="s">
        <v>1629</v>
      </c>
      <c r="K139" s="87">
        <v>322480931</v>
      </c>
      <c r="L139" s="85" t="s">
        <v>67</v>
      </c>
      <c r="M139" s="89" t="s">
        <v>1628</v>
      </c>
      <c r="N139" s="90" t="s">
        <v>1627</v>
      </c>
      <c r="O139" s="91">
        <v>349</v>
      </c>
      <c r="P139" s="138">
        <v>45336</v>
      </c>
      <c r="Q139" s="87">
        <v>322550800</v>
      </c>
      <c r="R139" s="138">
        <v>45363</v>
      </c>
      <c r="S139" s="87">
        <v>322480931</v>
      </c>
      <c r="T139" s="88" t="s">
        <v>203</v>
      </c>
      <c r="U139" s="91">
        <v>19616595</v>
      </c>
      <c r="V139" s="89" t="s">
        <v>1626</v>
      </c>
      <c r="W139" s="235">
        <v>45363</v>
      </c>
      <c r="X139" s="235">
        <v>45372</v>
      </c>
      <c r="Y139" s="235">
        <v>45363</v>
      </c>
      <c r="Z139" s="235">
        <v>45464</v>
      </c>
      <c r="AA139" s="93">
        <f t="shared" si="20"/>
        <v>101</v>
      </c>
      <c r="AB139" s="87">
        <v>0</v>
      </c>
      <c r="AC139" s="87">
        <v>0</v>
      </c>
      <c r="AD139" s="87">
        <v>0</v>
      </c>
      <c r="AE139" s="95" t="s">
        <v>74</v>
      </c>
      <c r="AF139" s="93">
        <f t="shared" si="21"/>
        <v>0</v>
      </c>
      <c r="AG139" s="87">
        <v>0</v>
      </c>
      <c r="AH139" s="87">
        <v>0</v>
      </c>
      <c r="AI139" s="95" t="s">
        <v>74</v>
      </c>
      <c r="AJ139" s="88">
        <v>0</v>
      </c>
      <c r="AK139" s="95" t="s">
        <v>74</v>
      </c>
      <c r="AL139" s="95" t="s">
        <v>74</v>
      </c>
      <c r="AM139" s="93">
        <f t="shared" si="22"/>
        <v>0</v>
      </c>
      <c r="AN139" s="93">
        <f>+K139+AC139-AH139</f>
        <v>322480931</v>
      </c>
      <c r="AO139" s="88" t="s">
        <v>66</v>
      </c>
      <c r="AP139" s="87">
        <v>322480931</v>
      </c>
      <c r="AQ139" s="85" t="s">
        <v>66</v>
      </c>
      <c r="AR139" s="87">
        <v>161240465.5</v>
      </c>
      <c r="AS139" s="138" t="s">
        <v>74</v>
      </c>
      <c r="AT139" s="87">
        <v>0</v>
      </c>
      <c r="AU139" s="126">
        <f t="shared" si="23"/>
        <v>322480931</v>
      </c>
      <c r="AV139" s="99">
        <f t="shared" si="24"/>
        <v>0</v>
      </c>
      <c r="AW139" s="95" t="s">
        <v>74</v>
      </c>
      <c r="AX139" s="88" t="s">
        <v>86</v>
      </c>
      <c r="AY139" s="89" t="s">
        <v>1625</v>
      </c>
      <c r="AZ139" s="85" t="s">
        <v>66</v>
      </c>
      <c r="BA139" s="85" t="s">
        <v>141</v>
      </c>
    </row>
    <row r="140" spans="2:53" x14ac:dyDescent="0.25">
      <c r="B140" s="85">
        <v>2024</v>
      </c>
      <c r="C140" s="85">
        <v>891780111</v>
      </c>
      <c r="D140" s="86" t="s">
        <v>64</v>
      </c>
      <c r="E140" s="87" t="s">
        <v>1624</v>
      </c>
      <c r="F140" s="87" t="s">
        <v>1623</v>
      </c>
      <c r="G140" s="88">
        <v>0</v>
      </c>
      <c r="H140" s="88" t="s">
        <v>72</v>
      </c>
      <c r="I140" s="86" t="s">
        <v>154</v>
      </c>
      <c r="J140" s="89" t="s">
        <v>1622</v>
      </c>
      <c r="K140" s="87">
        <v>307392711</v>
      </c>
      <c r="L140" s="85" t="s">
        <v>67</v>
      </c>
      <c r="M140" s="89" t="s">
        <v>1621</v>
      </c>
      <c r="N140" s="90" t="s">
        <v>1620</v>
      </c>
      <c r="O140" s="91">
        <v>685</v>
      </c>
      <c r="P140" s="138">
        <v>45365</v>
      </c>
      <c r="Q140" s="87">
        <v>307392711</v>
      </c>
      <c r="R140" s="138">
        <v>45399</v>
      </c>
      <c r="S140" s="87">
        <v>307392711</v>
      </c>
      <c r="T140" s="88" t="s">
        <v>203</v>
      </c>
      <c r="U140" s="91">
        <v>15443332</v>
      </c>
      <c r="V140" s="89" t="s">
        <v>1613</v>
      </c>
      <c r="W140" s="235">
        <v>45399</v>
      </c>
      <c r="X140" s="235">
        <v>45414</v>
      </c>
      <c r="Y140" s="235">
        <v>45404</v>
      </c>
      <c r="Z140" s="235">
        <v>45475</v>
      </c>
      <c r="AA140" s="93">
        <f t="shared" si="20"/>
        <v>71</v>
      </c>
      <c r="AB140" s="87">
        <v>0</v>
      </c>
      <c r="AC140" s="87">
        <v>0</v>
      </c>
      <c r="AD140" s="87">
        <v>0</v>
      </c>
      <c r="AE140" s="95" t="s">
        <v>74</v>
      </c>
      <c r="AF140" s="93">
        <f t="shared" si="21"/>
        <v>0</v>
      </c>
      <c r="AG140" s="87">
        <v>0</v>
      </c>
      <c r="AH140" s="87">
        <v>0</v>
      </c>
      <c r="AI140" s="95" t="s">
        <v>74</v>
      </c>
      <c r="AJ140" s="88">
        <v>0</v>
      </c>
      <c r="AK140" s="95" t="s">
        <v>74</v>
      </c>
      <c r="AL140" s="95" t="s">
        <v>74</v>
      </c>
      <c r="AM140" s="93">
        <f t="shared" si="22"/>
        <v>0</v>
      </c>
      <c r="AN140" s="93">
        <f>+K140+AC140-AH140</f>
        <v>307392711</v>
      </c>
      <c r="AO140" s="88" t="s">
        <v>66</v>
      </c>
      <c r="AP140" s="87">
        <v>322480931</v>
      </c>
      <c r="AQ140" s="85" t="s">
        <v>66</v>
      </c>
      <c r="AR140" s="87">
        <v>92217813.299999997</v>
      </c>
      <c r="AS140" s="138" t="s">
        <v>74</v>
      </c>
      <c r="AT140" s="87">
        <v>0</v>
      </c>
      <c r="AU140" s="126">
        <f t="shared" si="23"/>
        <v>307392711</v>
      </c>
      <c r="AV140" s="99">
        <f t="shared" si="24"/>
        <v>0</v>
      </c>
      <c r="AW140" s="95" t="s">
        <v>74</v>
      </c>
      <c r="AX140" s="88" t="s">
        <v>86</v>
      </c>
      <c r="AY140" s="89" t="s">
        <v>1619</v>
      </c>
      <c r="AZ140" s="85" t="s">
        <v>66</v>
      </c>
      <c r="BA140" s="85" t="s">
        <v>141</v>
      </c>
    </row>
    <row r="141" spans="2:53" ht="15.75" thickBot="1" x14ac:dyDescent="0.3">
      <c r="B141" s="237">
        <v>2024</v>
      </c>
      <c r="C141" s="237">
        <v>891780111</v>
      </c>
      <c r="D141" s="106" t="s">
        <v>64</v>
      </c>
      <c r="E141" s="102" t="s">
        <v>1618</v>
      </c>
      <c r="F141" s="102" t="s">
        <v>1617</v>
      </c>
      <c r="G141" s="103">
        <v>0</v>
      </c>
      <c r="H141" s="103" t="s">
        <v>72</v>
      </c>
      <c r="I141" s="101" t="s">
        <v>154</v>
      </c>
      <c r="J141" s="104" t="s">
        <v>1616</v>
      </c>
      <c r="K141" s="102">
        <v>323985527</v>
      </c>
      <c r="L141" s="100" t="s">
        <v>67</v>
      </c>
      <c r="M141" s="104" t="s">
        <v>1615</v>
      </c>
      <c r="N141" s="105" t="s">
        <v>1614</v>
      </c>
      <c r="O141" s="119">
        <v>859</v>
      </c>
      <c r="P141" s="141">
        <v>45390</v>
      </c>
      <c r="Q141" s="102">
        <v>324109940</v>
      </c>
      <c r="R141" s="141">
        <v>45411</v>
      </c>
      <c r="S141" s="102">
        <v>323985526.48000002</v>
      </c>
      <c r="T141" s="103" t="s">
        <v>203</v>
      </c>
      <c r="U141" s="119">
        <v>15443332</v>
      </c>
      <c r="V141" s="104" t="s">
        <v>1613</v>
      </c>
      <c r="W141" s="238">
        <v>45411</v>
      </c>
      <c r="X141" s="238" t="s">
        <v>74</v>
      </c>
      <c r="Y141" s="238" t="s">
        <v>74</v>
      </c>
      <c r="Z141" s="238" t="s">
        <v>74</v>
      </c>
      <c r="AA141" s="106" t="e">
        <f t="shared" si="20"/>
        <v>#VALUE!</v>
      </c>
      <c r="AB141" s="102">
        <v>0</v>
      </c>
      <c r="AC141" s="102">
        <v>0</v>
      </c>
      <c r="AD141" s="102">
        <v>0</v>
      </c>
      <c r="AE141" s="108" t="s">
        <v>74</v>
      </c>
      <c r="AF141" s="106">
        <f t="shared" si="21"/>
        <v>0</v>
      </c>
      <c r="AG141" s="102">
        <v>0</v>
      </c>
      <c r="AH141" s="102">
        <v>0</v>
      </c>
      <c r="AI141" s="108" t="s">
        <v>74</v>
      </c>
      <c r="AJ141" s="103">
        <v>0</v>
      </c>
      <c r="AK141" s="108" t="s">
        <v>74</v>
      </c>
      <c r="AL141" s="108" t="s">
        <v>74</v>
      </c>
      <c r="AM141" s="106">
        <f t="shared" si="22"/>
        <v>0</v>
      </c>
      <c r="AN141" s="106">
        <f>+K141+AC141-AH141</f>
        <v>323985527</v>
      </c>
      <c r="AO141" s="103" t="s">
        <v>66</v>
      </c>
      <c r="AP141" s="102">
        <v>322480931</v>
      </c>
      <c r="AQ141" s="100" t="s">
        <v>66</v>
      </c>
      <c r="AR141" s="102">
        <v>161992763.24000001</v>
      </c>
      <c r="AS141" s="141" t="s">
        <v>74</v>
      </c>
      <c r="AT141" s="102">
        <v>0</v>
      </c>
      <c r="AU141" s="127">
        <f t="shared" si="23"/>
        <v>323985527</v>
      </c>
      <c r="AV141" s="128">
        <f t="shared" si="24"/>
        <v>0</v>
      </c>
      <c r="AW141" s="108" t="s">
        <v>74</v>
      </c>
      <c r="AX141" s="103" t="s">
        <v>1612</v>
      </c>
      <c r="AY141" s="104" t="s">
        <v>1611</v>
      </c>
      <c r="AZ141" s="100" t="s">
        <v>66</v>
      </c>
      <c r="BA141" s="100" t="s">
        <v>141</v>
      </c>
    </row>
    <row r="142" spans="2:53" s="23" customFormat="1" ht="15.75" thickBot="1" x14ac:dyDescent="0.3">
      <c r="B142" s="404" t="s">
        <v>68</v>
      </c>
      <c r="C142" s="405"/>
      <c r="D142" s="406"/>
      <c r="E142" s="31">
        <f>+SUBTOTAL(3,E8:E141)</f>
        <v>134</v>
      </c>
      <c r="F142" s="32"/>
      <c r="G142" s="33"/>
      <c r="H142" s="33"/>
      <c r="I142" s="33"/>
      <c r="J142" s="33"/>
      <c r="K142" s="34">
        <f>SUM(K8:K141)</f>
        <v>9348470671</v>
      </c>
      <c r="L142" s="407"/>
      <c r="M142" s="408"/>
      <c r="N142" s="408"/>
      <c r="O142" s="408"/>
      <c r="P142" s="408"/>
      <c r="Q142" s="408"/>
      <c r="R142" s="408"/>
      <c r="S142" s="408"/>
      <c r="T142" s="408"/>
      <c r="U142" s="408"/>
      <c r="V142" s="408"/>
      <c r="W142" s="408"/>
      <c r="X142" s="408"/>
      <c r="Y142" s="408"/>
      <c r="Z142" s="408"/>
      <c r="AA142" s="409"/>
      <c r="AB142" s="34">
        <f>SUM(AB8:AB141)</f>
        <v>2</v>
      </c>
      <c r="AC142" s="34">
        <f>SUM(AC8:AC141)</f>
        <v>32053840</v>
      </c>
      <c r="AD142" s="34">
        <f>SUM(AD8:AD141)</f>
        <v>1</v>
      </c>
      <c r="AE142" s="37"/>
      <c r="AF142" s="34">
        <f>SUM(AF8:AF141)</f>
        <v>7</v>
      </c>
      <c r="AG142" s="34">
        <f>SUM(AG8:AG141)</f>
        <v>0</v>
      </c>
      <c r="AH142" s="34">
        <f>SUM(AH8:AH141)</f>
        <v>0</v>
      </c>
      <c r="AI142" s="37"/>
      <c r="AJ142" s="34">
        <f>SUM(AJ8:AJ141)</f>
        <v>0</v>
      </c>
      <c r="AK142" s="407"/>
      <c r="AL142" s="408"/>
      <c r="AM142" s="409"/>
      <c r="AN142" s="34">
        <f>SUM(AN8:AN141)</f>
        <v>9380524511</v>
      </c>
      <c r="AO142" s="37"/>
      <c r="AP142" s="34">
        <f>SUM(AP8:AP141)</f>
        <v>9362062295</v>
      </c>
      <c r="AQ142" s="37"/>
      <c r="AR142" s="34">
        <f>SUM(AR8:AR141)</f>
        <v>1143799001.54</v>
      </c>
      <c r="AS142" s="37"/>
      <c r="AT142" s="34">
        <f>SUM(AT8:AT141)</f>
        <v>1281161858.5</v>
      </c>
      <c r="AU142" s="34">
        <f>SUM(AU8:AU141)</f>
        <v>8099362652.5</v>
      </c>
      <c r="AV142" s="407"/>
      <c r="AW142" s="408"/>
      <c r="AX142" s="408"/>
      <c r="AY142" s="408"/>
      <c r="AZ142" s="408"/>
      <c r="BA142" s="408"/>
    </row>
  </sheetData>
  <sheetProtection formatCells="0" formatColumns="0" formatRows="0" insertRows="0" deleteRows="0" autoFilter="0"/>
  <mergeCells count="22">
    <mergeCell ref="AV6:AX6"/>
    <mergeCell ref="AY6:BA6"/>
    <mergeCell ref="B142:D142"/>
    <mergeCell ref="L142:AA142"/>
    <mergeCell ref="AK142:AM142"/>
    <mergeCell ref="AV142:BA142"/>
    <mergeCell ref="W6:AA6"/>
    <mergeCell ref="AB6:AF6"/>
    <mergeCell ref="AG6:AI6"/>
    <mergeCell ref="AJ6:AM6"/>
    <mergeCell ref="E6:G6"/>
    <mergeCell ref="M6:N6"/>
    <mergeCell ref="O6:Q6"/>
    <mergeCell ref="R6:S6"/>
    <mergeCell ref="T6:V6"/>
    <mergeCell ref="AO6:AP6"/>
    <mergeCell ref="AQ6:AU6"/>
    <mergeCell ref="B3:C6"/>
    <mergeCell ref="D3:G4"/>
    <mergeCell ref="H3:I5"/>
    <mergeCell ref="F5:G5"/>
    <mergeCell ref="AB5:AM5"/>
  </mergeCells>
  <conditionalFormatting sqref="F5 E6">
    <cfRule type="containsText" dxfId="27"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41 AF8:AF141 AM8:AO141 AU8:AV141">
    <cfRule type="expression" dxfId="26" priority="2">
      <formula>+_xlfn.ISFORMULA(AA8)</formula>
    </cfRule>
  </conditionalFormatting>
  <conditionalFormatting sqref="AP44:AP89">
    <cfRule type="expression" dxfId="25" priority="1">
      <formula>+_xlfn.ISFORMULA(AP44)</formula>
    </cfRule>
  </conditionalFormatting>
  <dataValidations count="9">
    <dataValidation type="list" allowBlank="1" showInputMessage="1" showErrorMessage="1" sqref="AX8:AX141" xr:uid="{E41C9DAE-0C15-4C31-BA4D-CAB71C2AC24A}">
      <formula1>"Por iniciar,En ejecucion,Suspendido,Terminado,Liquidado"</formula1>
    </dataValidation>
    <dataValidation type="list" allowBlank="1" showInputMessage="1" showErrorMessage="1" sqref="H8:H141" xr:uid="{C99FC402-1C18-4A92-AF0D-5937F9E8BC95}">
      <formula1>"OTRO SECTOR"</formula1>
    </dataValidation>
    <dataValidation type="list" allowBlank="1" showInputMessage="1" showErrorMessage="1" sqref="L8:L141" xr:uid="{0175FD74-CE0A-4C7B-8E77-906B1150BC7D}">
      <formula1>"DIRECTA"</formula1>
    </dataValidation>
    <dataValidation type="list" allowBlank="1" showInputMessage="1" showErrorMessage="1" sqref="I8:I141" xr:uid="{774A7236-A25B-4AB6-A27B-7E65D280E5CF}">
      <formula1>"FUNCIONAMIENTO,INVERSION,OTROS"</formula1>
    </dataValidation>
    <dataValidation type="list" allowBlank="1" showInputMessage="1" showErrorMessage="1" sqref="BA8:BA141" xr:uid="{9B9B253C-0BC6-43EB-B1FD-6BE541BC8B33}">
      <formula1>"SI,NA por TIPO Contrato"</formula1>
    </dataValidation>
    <dataValidation type="list" allowBlank="1" showInputMessage="1" showErrorMessage="1" sqref="AZ8:AZ141" xr:uid="{033E600E-0790-4D9D-9BA0-173CD922ACC3}">
      <formula1>"SI,NO HA INICIADO"</formula1>
    </dataValidation>
    <dataValidation type="list" allowBlank="1" showInputMessage="1" showErrorMessage="1" sqref="T8:T141 AO8:AO141 AQ8:AQ141" xr:uid="{37D38B54-8F67-45C3-890F-126A429AB170}">
      <formula1>"SI,NO"</formula1>
    </dataValidation>
    <dataValidation type="list" allowBlank="1" showInputMessage="1" showErrorMessage="1" errorTitle="ERROR" error="SOLO VALIDO LISTA DESPLEGABLE" promptTitle="ESCOJA EL PERIODO" sqref="F5" xr:uid="{860CC2ED-BC24-480E-A90D-15670C69166E}">
      <formula1>"Seleccione el periodo a presentar,ENERO,FEBRERO,MARZO,ABRIL,MAYO,JUNIO,JULIO,AGOSTO,SEPTIEMBRE,OCTUBRE,NOVIEMBRE,DICIEMBRE"</formula1>
    </dataValidation>
    <dataValidation type="list" allowBlank="1" showInputMessage="1" showErrorMessage="1" sqref="J4" xr:uid="{C81E8946-4C1D-42E9-9BF4-AE8B7D6EA12D}">
      <formula1>"42,250,1000,3000"</formula1>
    </dataValidation>
  </dataValidations>
  <hyperlinks>
    <hyperlink ref="AY137" r:id="rId1" xr:uid="{2EF3EEF7-C23A-4571-8E33-DD4C7906B444}"/>
  </hyperlinks>
  <pageMargins left="0.7" right="0.7" top="0.75" bottom="0.75" header="0.3" footer="0.3"/>
  <pageSetup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9409-8F76-439B-8C77-580733587B73}">
  <dimension ref="A1:BT11"/>
  <sheetViews>
    <sheetView showGridLines="0" workbookViewId="0">
      <selection activeCell="F14" sqref="F14"/>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85546875" customWidth="1"/>
    <col min="7" max="7" width="11.42578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3.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4.42578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217</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71">
        <v>2024</v>
      </c>
      <c r="C8" s="71">
        <v>891780111</v>
      </c>
      <c r="D8" s="72" t="s">
        <v>64</v>
      </c>
      <c r="E8" s="73" t="s">
        <v>216</v>
      </c>
      <c r="F8" s="73" t="s">
        <v>206</v>
      </c>
      <c r="G8" s="74">
        <v>0</v>
      </c>
      <c r="H8" s="74" t="s">
        <v>72</v>
      </c>
      <c r="I8" s="72" t="s">
        <v>65</v>
      </c>
      <c r="J8" s="73" t="s">
        <v>215</v>
      </c>
      <c r="K8" s="73">
        <v>19450000</v>
      </c>
      <c r="L8" s="71" t="s">
        <v>67</v>
      </c>
      <c r="M8" s="75" t="s">
        <v>214</v>
      </c>
      <c r="N8" s="76">
        <v>1082907794</v>
      </c>
      <c r="O8" s="73">
        <v>323</v>
      </c>
      <c r="P8" s="78">
        <v>45331</v>
      </c>
      <c r="Q8" s="73">
        <v>19450000</v>
      </c>
      <c r="R8" s="78">
        <v>45331</v>
      </c>
      <c r="S8" s="73">
        <v>19450000</v>
      </c>
      <c r="T8" s="74" t="s">
        <v>203</v>
      </c>
      <c r="U8" s="79">
        <v>72148417</v>
      </c>
      <c r="V8" s="79" t="s">
        <v>213</v>
      </c>
      <c r="W8" s="80">
        <v>45331</v>
      </c>
      <c r="X8" s="80">
        <v>45331</v>
      </c>
      <c r="Y8" s="80" t="s">
        <v>74</v>
      </c>
      <c r="Z8" s="80">
        <v>45460</v>
      </c>
      <c r="AA8" s="79">
        <f>+IF(Y8="1800-01-01",Z8-X8,Z8-Y8)</f>
        <v>129</v>
      </c>
      <c r="AB8" s="73">
        <v>0</v>
      </c>
      <c r="AC8" s="73">
        <v>0</v>
      </c>
      <c r="AD8" s="73">
        <v>0</v>
      </c>
      <c r="AE8" s="81" t="s">
        <v>74</v>
      </c>
      <c r="AF8" s="79">
        <f>+IF(AE8="1800-01-01",0,AE8-Z8)</f>
        <v>0</v>
      </c>
      <c r="AG8" s="73">
        <v>0</v>
      </c>
      <c r="AH8" s="73">
        <v>0</v>
      </c>
      <c r="AI8" s="78" t="s">
        <v>74</v>
      </c>
      <c r="AJ8" s="74">
        <v>0</v>
      </c>
      <c r="AK8" s="78" t="s">
        <v>74</v>
      </c>
      <c r="AL8" s="78" t="s">
        <v>74</v>
      </c>
      <c r="AM8" s="79">
        <f>+IF(AK8="1800-01-01",0,AL8-AK8)</f>
        <v>0</v>
      </c>
      <c r="AN8" s="79">
        <f>+K8+AC8-AH8</f>
        <v>19450000</v>
      </c>
      <c r="AO8" s="74" t="s">
        <v>66</v>
      </c>
      <c r="AP8" s="73">
        <v>19450000</v>
      </c>
      <c r="AQ8" s="74" t="s">
        <v>85</v>
      </c>
      <c r="AR8" s="73">
        <v>0</v>
      </c>
      <c r="AS8" s="82" t="s">
        <v>74</v>
      </c>
      <c r="AT8" s="318">
        <v>6400000</v>
      </c>
      <c r="AU8" s="122">
        <f>AN8-AT8</f>
        <v>13050000</v>
      </c>
      <c r="AV8" s="123">
        <f>+IFERROR(AT8/AN8,"_")</f>
        <v>0.32904884318766064</v>
      </c>
      <c r="AW8" s="82" t="s">
        <v>74</v>
      </c>
      <c r="AX8" s="74" t="s">
        <v>86</v>
      </c>
      <c r="AY8" s="239" t="s">
        <v>212</v>
      </c>
      <c r="AZ8" s="71" t="s">
        <v>66</v>
      </c>
      <c r="BA8" s="71" t="s">
        <v>66</v>
      </c>
      <c r="BB8" s="12"/>
    </row>
    <row r="9" spans="1:72" s="12" customFormat="1" x14ac:dyDescent="0.25">
      <c r="B9" s="85">
        <v>2024</v>
      </c>
      <c r="C9" s="85">
        <v>891780111</v>
      </c>
      <c r="D9" s="86" t="s">
        <v>64</v>
      </c>
      <c r="E9" s="87" t="s">
        <v>211</v>
      </c>
      <c r="F9" s="87" t="s">
        <v>210</v>
      </c>
      <c r="G9" s="88">
        <v>0</v>
      </c>
      <c r="H9" s="88" t="s">
        <v>72</v>
      </c>
      <c r="I9" s="86" t="s">
        <v>65</v>
      </c>
      <c r="J9" s="89" t="s">
        <v>209</v>
      </c>
      <c r="K9" s="87">
        <v>19250000</v>
      </c>
      <c r="L9" s="85" t="s">
        <v>67</v>
      </c>
      <c r="M9" s="89" t="s">
        <v>204</v>
      </c>
      <c r="N9" s="90">
        <v>1082862655</v>
      </c>
      <c r="O9" s="91">
        <v>322</v>
      </c>
      <c r="P9" s="92">
        <v>45331</v>
      </c>
      <c r="Q9" s="87">
        <v>19250000</v>
      </c>
      <c r="R9" s="92">
        <v>45331</v>
      </c>
      <c r="S9" s="87">
        <v>19250000</v>
      </c>
      <c r="T9" s="88" t="s">
        <v>203</v>
      </c>
      <c r="U9" s="93">
        <v>12548945</v>
      </c>
      <c r="V9" s="93" t="s">
        <v>202</v>
      </c>
      <c r="W9" s="94">
        <v>45331</v>
      </c>
      <c r="X9" s="94">
        <v>45331</v>
      </c>
      <c r="Y9" s="94" t="s">
        <v>74</v>
      </c>
      <c r="Z9" s="94">
        <v>45460</v>
      </c>
      <c r="AA9" s="93">
        <f>+IF(Y9="1800-01-01",Z9-X9,Z9-Y9)</f>
        <v>129</v>
      </c>
      <c r="AB9" s="87">
        <v>0</v>
      </c>
      <c r="AC9" s="87">
        <v>0</v>
      </c>
      <c r="AD9" s="87">
        <v>0</v>
      </c>
      <c r="AE9" s="95" t="s">
        <v>74</v>
      </c>
      <c r="AF9" s="93">
        <f>+IF(AE9="1800-01-01",0,AE9-Z9)</f>
        <v>0</v>
      </c>
      <c r="AG9" s="87">
        <v>0</v>
      </c>
      <c r="AH9" s="87">
        <v>0</v>
      </c>
      <c r="AI9" s="92" t="s">
        <v>74</v>
      </c>
      <c r="AJ9" s="88">
        <v>0</v>
      </c>
      <c r="AK9" s="92" t="s">
        <v>74</v>
      </c>
      <c r="AL9" s="92" t="s">
        <v>74</v>
      </c>
      <c r="AM9" s="93">
        <f>+IF(AK9="1800-01-01",0,AL9-AK9)</f>
        <v>0</v>
      </c>
      <c r="AN9" s="93">
        <f>+K9+AC9-AH9</f>
        <v>19250000</v>
      </c>
      <c r="AO9" s="88" t="s">
        <v>66</v>
      </c>
      <c r="AP9" s="87">
        <v>19250000</v>
      </c>
      <c r="AQ9" s="88" t="s">
        <v>85</v>
      </c>
      <c r="AR9" s="87">
        <v>0</v>
      </c>
      <c r="AS9" s="96" t="s">
        <v>74</v>
      </c>
      <c r="AT9" s="97">
        <v>10500000</v>
      </c>
      <c r="AU9" s="126">
        <f>AN9-AT9</f>
        <v>8750000</v>
      </c>
      <c r="AV9" s="99">
        <f>+IFERROR(AT9/AN9,"_")</f>
        <v>0.54545454545454541</v>
      </c>
      <c r="AW9" s="96" t="s">
        <v>74</v>
      </c>
      <c r="AX9" s="88" t="s">
        <v>86</v>
      </c>
      <c r="AY9" s="70" t="s">
        <v>208</v>
      </c>
      <c r="AZ9" s="85" t="s">
        <v>66</v>
      </c>
      <c r="BA9" s="85" t="s">
        <v>66</v>
      </c>
    </row>
    <row r="10" spans="1:72" ht="15.75" thickBot="1" x14ac:dyDescent="0.3">
      <c r="B10" s="100">
        <v>2024</v>
      </c>
      <c r="C10" s="100">
        <v>891780111</v>
      </c>
      <c r="D10" s="101" t="s">
        <v>64</v>
      </c>
      <c r="E10" s="102" t="s">
        <v>207</v>
      </c>
      <c r="F10" s="102" t="s">
        <v>206</v>
      </c>
      <c r="G10" s="103">
        <v>0</v>
      </c>
      <c r="H10" s="103" t="s">
        <v>72</v>
      </c>
      <c r="I10" s="101" t="s">
        <v>65</v>
      </c>
      <c r="J10" s="102" t="s">
        <v>205</v>
      </c>
      <c r="K10" s="102">
        <v>3000000</v>
      </c>
      <c r="L10" s="100" t="s">
        <v>67</v>
      </c>
      <c r="M10" s="104" t="s">
        <v>204</v>
      </c>
      <c r="N10" s="105">
        <v>1082862655</v>
      </c>
      <c r="O10" s="102">
        <v>845</v>
      </c>
      <c r="P10" s="107">
        <v>45387</v>
      </c>
      <c r="Q10" s="102">
        <v>3000000</v>
      </c>
      <c r="R10" s="107">
        <v>45393</v>
      </c>
      <c r="S10" s="102">
        <v>3000000</v>
      </c>
      <c r="T10" s="103" t="s">
        <v>203</v>
      </c>
      <c r="U10" s="106">
        <v>12548945</v>
      </c>
      <c r="V10" s="106" t="s">
        <v>202</v>
      </c>
      <c r="W10" s="107">
        <v>45393</v>
      </c>
      <c r="X10" s="107">
        <v>45394</v>
      </c>
      <c r="Y10" s="107" t="s">
        <v>74</v>
      </c>
      <c r="Z10" s="107">
        <v>45412</v>
      </c>
      <c r="AA10" s="106">
        <f>+IF(Y10="1800-01-01",Z10-X10,Z10-Y10)</f>
        <v>18</v>
      </c>
      <c r="AB10" s="102">
        <v>0</v>
      </c>
      <c r="AC10" s="102">
        <v>0</v>
      </c>
      <c r="AD10" s="102">
        <v>0</v>
      </c>
      <c r="AE10" s="108" t="s">
        <v>74</v>
      </c>
      <c r="AF10" s="106">
        <f>+IF(AE10="1800-01-01",0,AE10-Z10)</f>
        <v>0</v>
      </c>
      <c r="AG10" s="102">
        <v>0</v>
      </c>
      <c r="AH10" s="102">
        <v>0</v>
      </c>
      <c r="AI10" s="109" t="s">
        <v>74</v>
      </c>
      <c r="AJ10" s="103">
        <v>0</v>
      </c>
      <c r="AK10" s="109" t="s">
        <v>74</v>
      </c>
      <c r="AL10" s="109" t="s">
        <v>74</v>
      </c>
      <c r="AM10" s="106">
        <f>+IF(AK10="1800-01-01",0,AL10-AK10)</f>
        <v>0</v>
      </c>
      <c r="AN10" s="106">
        <f>+K10+AC10-AH10</f>
        <v>3000000</v>
      </c>
      <c r="AO10" s="103" t="s">
        <v>66</v>
      </c>
      <c r="AP10" s="102">
        <v>3000000</v>
      </c>
      <c r="AQ10" s="103" t="s">
        <v>85</v>
      </c>
      <c r="AR10" s="102">
        <v>0</v>
      </c>
      <c r="AS10" s="110" t="s">
        <v>74</v>
      </c>
      <c r="AT10" s="249">
        <v>0</v>
      </c>
      <c r="AU10" s="127">
        <f>AN10-AT10</f>
        <v>3000000</v>
      </c>
      <c r="AV10" s="128">
        <f>+IFERROR(AT10/AN10,"_")</f>
        <v>0</v>
      </c>
      <c r="AW10" s="110" t="s">
        <v>74</v>
      </c>
      <c r="AX10" s="103" t="s">
        <v>86</v>
      </c>
      <c r="AY10" s="240" t="s">
        <v>201</v>
      </c>
      <c r="AZ10" s="100" t="s">
        <v>66</v>
      </c>
      <c r="BA10" s="103" t="s">
        <v>66</v>
      </c>
    </row>
    <row r="11" spans="1:72" s="23" customFormat="1" ht="15.75" thickBot="1" x14ac:dyDescent="0.3">
      <c r="B11" s="404" t="s">
        <v>68</v>
      </c>
      <c r="C11" s="405"/>
      <c r="D11" s="406"/>
      <c r="E11" s="31">
        <f>+SUBTOTAL(3,E8:E10)</f>
        <v>3</v>
      </c>
      <c r="F11" s="32"/>
      <c r="G11" s="33"/>
      <c r="H11" s="33"/>
      <c r="I11" s="33"/>
      <c r="J11" s="33"/>
      <c r="K11" s="34">
        <f>SUM(K8:K10)</f>
        <v>41700000</v>
      </c>
      <c r="L11" s="407"/>
      <c r="M11" s="408"/>
      <c r="N11" s="408"/>
      <c r="O11" s="408"/>
      <c r="P11" s="408"/>
      <c r="Q11" s="408"/>
      <c r="R11" s="408"/>
      <c r="S11" s="408"/>
      <c r="T11" s="408"/>
      <c r="U11" s="408"/>
      <c r="V11" s="408"/>
      <c r="W11" s="408"/>
      <c r="X11" s="408"/>
      <c r="Y11" s="408"/>
      <c r="Z11" s="408"/>
      <c r="AA11" s="409"/>
      <c r="AB11" s="35">
        <f>SUM(AB8:AB10)</f>
        <v>0</v>
      </c>
      <c r="AC11" s="36">
        <f>SUM(AC8:AC10)</f>
        <v>0</v>
      </c>
      <c r="AD11" s="36">
        <f>SUM(AD8:AD10)</f>
        <v>0</v>
      </c>
      <c r="AE11" s="37"/>
      <c r="AF11" s="36">
        <f>SUM(AF8:AF10)</f>
        <v>0</v>
      </c>
      <c r="AG11" s="36">
        <f>SUM(AG8:AG10)</f>
        <v>0</v>
      </c>
      <c r="AH11" s="38">
        <f>SUM(AH8:AH10)</f>
        <v>0</v>
      </c>
      <c r="AI11" s="37"/>
      <c r="AJ11" s="39">
        <f>SUM(AJ8:AJ10)</f>
        <v>0</v>
      </c>
      <c r="AK11" s="407"/>
      <c r="AL11" s="408"/>
      <c r="AM11" s="409"/>
      <c r="AN11" s="35">
        <f>SUM(AN8:AN10)</f>
        <v>41700000</v>
      </c>
      <c r="AO11" s="40"/>
      <c r="AP11" s="40"/>
      <c r="AQ11" s="37"/>
      <c r="AR11" s="36">
        <f>SUM(AR8:AR10)</f>
        <v>0</v>
      </c>
      <c r="AS11" s="37"/>
      <c r="AT11" s="41">
        <f>SUM(AT8:AT10)</f>
        <v>16900000</v>
      </c>
      <c r="AU11" s="42">
        <f>SUM(AU8:AU10)</f>
        <v>24800000</v>
      </c>
      <c r="AV11" s="407"/>
      <c r="AW11" s="408"/>
      <c r="AX11" s="408"/>
      <c r="AY11" s="408"/>
      <c r="AZ11" s="408"/>
      <c r="BA11" s="408"/>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1:BA11"/>
    <mergeCell ref="AO6:AP6"/>
    <mergeCell ref="B11:D11"/>
    <mergeCell ref="L11:AA11"/>
    <mergeCell ref="AY6:BA6"/>
    <mergeCell ref="M6:N6"/>
    <mergeCell ref="O6:Q6"/>
    <mergeCell ref="R6:S6"/>
    <mergeCell ref="AK11:AM11"/>
    <mergeCell ref="T6:V6"/>
    <mergeCell ref="H3:I5"/>
    <mergeCell ref="E6:G6"/>
    <mergeCell ref="AV6:AX6"/>
    <mergeCell ref="AQ6:AU6"/>
  </mergeCells>
  <conditionalFormatting sqref="F5 E6">
    <cfRule type="containsText" dxfId="24"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23" priority="1">
      <formula>+_xlfn.ISFORMULA(AA8)</formula>
    </cfRule>
  </conditionalFormatting>
  <dataValidations count="9">
    <dataValidation type="list" allowBlank="1" showInputMessage="1" showErrorMessage="1" sqref="AX8:AX10"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0" xr:uid="{301B71B2-D3E4-4E77-88BC-DCB7485E0C66}">
      <formula1>"SI,NO"</formula1>
    </dataValidation>
  </dataValidations>
  <hyperlinks>
    <hyperlink ref="AY9" r:id="rId1" xr:uid="{AACDBD1E-92BC-4000-A2B8-2E28E98A91DF}"/>
    <hyperlink ref="AY8" r:id="rId2" xr:uid="{1F6D64A0-6E71-4701-8181-50590B2B5B70}"/>
    <hyperlink ref="AY10" r:id="rId3" xr:uid="{6B49459D-8593-4CB5-B480-75E1C8839AFE}"/>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7935-5FD9-4E5C-9FF8-FBC91F9F2442}">
  <dimension ref="A1:BT28"/>
  <sheetViews>
    <sheetView showGridLines="0" workbookViewId="0">
      <selection activeCell="H13" sqref="H13"/>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140625" customWidth="1"/>
    <col min="6" max="6" width="15.85546875" customWidth="1"/>
    <col min="7" max="7" width="12.71093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22.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1406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1374</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4">
        <v>2024</v>
      </c>
      <c r="C8" s="71">
        <v>891780111</v>
      </c>
      <c r="D8" s="72" t="s">
        <v>64</v>
      </c>
      <c r="E8" s="79" t="s">
        <v>1373</v>
      </c>
      <c r="F8" s="79" t="s">
        <v>1372</v>
      </c>
      <c r="G8" s="74">
        <v>0</v>
      </c>
      <c r="H8" s="74" t="s">
        <v>72</v>
      </c>
      <c r="I8" s="72" t="s">
        <v>65</v>
      </c>
      <c r="J8" s="129" t="s">
        <v>1371</v>
      </c>
      <c r="K8" s="242">
        <v>26950000</v>
      </c>
      <c r="L8" s="71" t="s">
        <v>67</v>
      </c>
      <c r="M8" s="79" t="s">
        <v>1302</v>
      </c>
      <c r="N8" s="79">
        <v>36666875</v>
      </c>
      <c r="O8" s="79">
        <v>31</v>
      </c>
      <c r="P8" s="243">
        <v>45303</v>
      </c>
      <c r="Q8" s="79">
        <v>26950000</v>
      </c>
      <c r="R8" s="78">
        <v>45303</v>
      </c>
      <c r="S8" s="242">
        <v>26950000</v>
      </c>
      <c r="T8" s="74" t="s">
        <v>203</v>
      </c>
      <c r="U8" s="79">
        <v>36726383</v>
      </c>
      <c r="V8" s="129" t="s">
        <v>1280</v>
      </c>
      <c r="W8" s="78">
        <v>45303</v>
      </c>
      <c r="X8" s="78">
        <v>45303</v>
      </c>
      <c r="Y8" s="80" t="s">
        <v>74</v>
      </c>
      <c r="Z8" s="243">
        <v>45471</v>
      </c>
      <c r="AA8" s="79">
        <f t="shared" ref="AA8:AA27" si="0">+IF(Y8="1800-01-01",Z8-X8,Z8-Y8)</f>
        <v>168</v>
      </c>
      <c r="AB8" s="73">
        <v>0</v>
      </c>
      <c r="AC8" s="73">
        <v>0</v>
      </c>
      <c r="AD8" s="73">
        <v>0</v>
      </c>
      <c r="AE8" s="81" t="s">
        <v>74</v>
      </c>
      <c r="AF8" s="79">
        <f t="shared" ref="AF8:AF27" si="1">+IF(AE8="1800-01-01",0,AE8-Z8)</f>
        <v>0</v>
      </c>
      <c r="AG8" s="73">
        <v>0</v>
      </c>
      <c r="AH8" s="73">
        <v>0</v>
      </c>
      <c r="AI8" s="78" t="s">
        <v>74</v>
      </c>
      <c r="AJ8" s="74">
        <v>0</v>
      </c>
      <c r="AK8" s="74" t="s">
        <v>74</v>
      </c>
      <c r="AL8" s="74" t="s">
        <v>74</v>
      </c>
      <c r="AM8" s="79">
        <f t="shared" ref="AM8:AM27" si="2">+IF(AK8="1800-01-01",0,AL8-AK8)</f>
        <v>0</v>
      </c>
      <c r="AN8" s="79">
        <f>+K8+AC8-AH8</f>
        <v>26950000</v>
      </c>
      <c r="AO8" s="74" t="s">
        <v>66</v>
      </c>
      <c r="AP8" s="73">
        <v>26950000</v>
      </c>
      <c r="AQ8" s="74" t="s">
        <v>85</v>
      </c>
      <c r="AR8" s="73">
        <v>0</v>
      </c>
      <c r="AS8" s="82" t="s">
        <v>74</v>
      </c>
      <c r="AT8" s="136">
        <v>14700000</v>
      </c>
      <c r="AU8" s="122">
        <f t="shared" ref="AU8:AU27" si="3">AN8-AT8</f>
        <v>12250000</v>
      </c>
      <c r="AV8" s="123">
        <f t="shared" ref="AV8:AV27" si="4">+IFERROR(AT8/AN8,"_")</f>
        <v>0.54545454545454541</v>
      </c>
      <c r="AW8" s="82" t="s">
        <v>74</v>
      </c>
      <c r="AX8" s="74" t="s">
        <v>86</v>
      </c>
      <c r="AY8" s="244" t="s">
        <v>1370</v>
      </c>
      <c r="AZ8" s="71" t="s">
        <v>66</v>
      </c>
      <c r="BA8" s="71" t="s">
        <v>66</v>
      </c>
    </row>
    <row r="9" spans="1:72" x14ac:dyDescent="0.25">
      <c r="B9" s="88">
        <v>2024</v>
      </c>
      <c r="C9" s="85">
        <v>891780111</v>
      </c>
      <c r="D9" s="86" t="s">
        <v>64</v>
      </c>
      <c r="E9" s="93" t="s">
        <v>1369</v>
      </c>
      <c r="F9" s="93" t="s">
        <v>1368</v>
      </c>
      <c r="G9" s="88">
        <v>0</v>
      </c>
      <c r="H9" s="88" t="s">
        <v>72</v>
      </c>
      <c r="I9" s="86" t="s">
        <v>65</v>
      </c>
      <c r="J9" s="125" t="s">
        <v>1367</v>
      </c>
      <c r="K9" s="245">
        <v>14850000</v>
      </c>
      <c r="L9" s="85" t="s">
        <v>67</v>
      </c>
      <c r="M9" s="93" t="s">
        <v>1366</v>
      </c>
      <c r="N9" s="93">
        <v>1083468618</v>
      </c>
      <c r="O9" s="93">
        <v>30</v>
      </c>
      <c r="P9" s="246">
        <v>45303</v>
      </c>
      <c r="Q9" s="93">
        <v>14850000</v>
      </c>
      <c r="R9" s="94">
        <v>45306</v>
      </c>
      <c r="S9" s="245">
        <v>14850000</v>
      </c>
      <c r="T9" s="88" t="s">
        <v>203</v>
      </c>
      <c r="U9" s="93">
        <v>36726383</v>
      </c>
      <c r="V9" s="125" t="s">
        <v>1280</v>
      </c>
      <c r="W9" s="92">
        <v>45306</v>
      </c>
      <c r="X9" s="92">
        <v>45306</v>
      </c>
      <c r="Y9" s="94" t="s">
        <v>74</v>
      </c>
      <c r="Z9" s="246">
        <v>45471</v>
      </c>
      <c r="AA9" s="93">
        <f t="shared" si="0"/>
        <v>165</v>
      </c>
      <c r="AB9" s="87">
        <v>0</v>
      </c>
      <c r="AC9" s="87">
        <v>0</v>
      </c>
      <c r="AD9" s="87">
        <v>0</v>
      </c>
      <c r="AE9" s="95" t="s">
        <v>74</v>
      </c>
      <c r="AF9" s="93">
        <f t="shared" si="1"/>
        <v>0</v>
      </c>
      <c r="AG9" s="87">
        <v>0</v>
      </c>
      <c r="AH9" s="87">
        <v>0</v>
      </c>
      <c r="AI9" s="92" t="s">
        <v>74</v>
      </c>
      <c r="AJ9" s="88">
        <v>0</v>
      </c>
      <c r="AK9" s="88" t="s">
        <v>74</v>
      </c>
      <c r="AL9" s="88" t="s">
        <v>74</v>
      </c>
      <c r="AM9" s="93">
        <f t="shared" si="2"/>
        <v>0</v>
      </c>
      <c r="AN9" s="93">
        <f>+K9+AC9-AH9</f>
        <v>14850000</v>
      </c>
      <c r="AO9" s="88" t="s">
        <v>66</v>
      </c>
      <c r="AP9" s="87">
        <v>14850000</v>
      </c>
      <c r="AQ9" s="88" t="s">
        <v>85</v>
      </c>
      <c r="AR9" s="87">
        <v>0</v>
      </c>
      <c r="AS9" s="96" t="s">
        <v>74</v>
      </c>
      <c r="AT9" s="247">
        <v>6750000</v>
      </c>
      <c r="AU9" s="126">
        <f t="shared" si="3"/>
        <v>8100000</v>
      </c>
      <c r="AV9" s="99">
        <f t="shared" si="4"/>
        <v>0.45454545454545453</v>
      </c>
      <c r="AW9" s="96" t="s">
        <v>74</v>
      </c>
      <c r="AX9" s="88" t="s">
        <v>86</v>
      </c>
      <c r="AY9" s="248" t="s">
        <v>1365</v>
      </c>
      <c r="AZ9" s="85" t="s">
        <v>66</v>
      </c>
      <c r="BA9" s="85" t="s">
        <v>66</v>
      </c>
      <c r="BB9" s="12"/>
    </row>
    <row r="10" spans="1:72" x14ac:dyDescent="0.25">
      <c r="B10" s="88">
        <v>2024</v>
      </c>
      <c r="C10" s="85">
        <v>891780111</v>
      </c>
      <c r="D10" s="86" t="s">
        <v>64</v>
      </c>
      <c r="E10" s="93" t="s">
        <v>1364</v>
      </c>
      <c r="F10" s="93" t="s">
        <v>1363</v>
      </c>
      <c r="G10" s="88">
        <v>0</v>
      </c>
      <c r="H10" s="88" t="s">
        <v>72</v>
      </c>
      <c r="I10" s="86" t="s">
        <v>65</v>
      </c>
      <c r="J10" s="125" t="s">
        <v>1362</v>
      </c>
      <c r="K10" s="245">
        <v>27600000</v>
      </c>
      <c r="L10" s="85" t="s">
        <v>67</v>
      </c>
      <c r="M10" s="93" t="s">
        <v>1308</v>
      </c>
      <c r="N10" s="93">
        <v>1081761629</v>
      </c>
      <c r="O10" s="93">
        <v>28</v>
      </c>
      <c r="P10" s="246">
        <v>45303</v>
      </c>
      <c r="Q10" s="93">
        <v>27600000</v>
      </c>
      <c r="R10" s="92">
        <v>45303</v>
      </c>
      <c r="S10" s="245">
        <v>27600000</v>
      </c>
      <c r="T10" s="88" t="s">
        <v>203</v>
      </c>
      <c r="U10" s="93">
        <v>12550144</v>
      </c>
      <c r="V10" s="125" t="s">
        <v>1307</v>
      </c>
      <c r="W10" s="92">
        <v>45309</v>
      </c>
      <c r="X10" s="92">
        <v>45309</v>
      </c>
      <c r="Y10" s="94" t="s">
        <v>74</v>
      </c>
      <c r="Z10" s="246">
        <v>45471</v>
      </c>
      <c r="AA10" s="93">
        <f t="shared" si="0"/>
        <v>162</v>
      </c>
      <c r="AB10" s="87">
        <v>0</v>
      </c>
      <c r="AC10" s="87">
        <v>0</v>
      </c>
      <c r="AD10" s="87">
        <v>0</v>
      </c>
      <c r="AE10" s="95" t="s">
        <v>74</v>
      </c>
      <c r="AF10" s="93">
        <f t="shared" si="1"/>
        <v>0</v>
      </c>
      <c r="AG10" s="87">
        <v>0</v>
      </c>
      <c r="AH10" s="87">
        <v>0</v>
      </c>
      <c r="AI10" s="92" t="s">
        <v>74</v>
      </c>
      <c r="AJ10" s="88">
        <v>0</v>
      </c>
      <c r="AK10" s="88" t="s">
        <v>74</v>
      </c>
      <c r="AL10" s="88" t="s">
        <v>74</v>
      </c>
      <c r="AM10" s="93">
        <f t="shared" si="2"/>
        <v>0</v>
      </c>
      <c r="AN10" s="93">
        <f>+K10+AC10-AH10</f>
        <v>27600000</v>
      </c>
      <c r="AO10" s="88" t="s">
        <v>66</v>
      </c>
      <c r="AP10" s="87">
        <v>27600000</v>
      </c>
      <c r="AQ10" s="88" t="s">
        <v>85</v>
      </c>
      <c r="AR10" s="87">
        <v>0</v>
      </c>
      <c r="AS10" s="96" t="s">
        <v>74</v>
      </c>
      <c r="AT10" s="247">
        <v>13800000</v>
      </c>
      <c r="AU10" s="126">
        <f t="shared" si="3"/>
        <v>13800000</v>
      </c>
      <c r="AV10" s="99">
        <f t="shared" si="4"/>
        <v>0.5</v>
      </c>
      <c r="AW10" s="96" t="s">
        <v>74</v>
      </c>
      <c r="AX10" s="88" t="s">
        <v>86</v>
      </c>
      <c r="AY10" s="248" t="s">
        <v>1361</v>
      </c>
      <c r="AZ10" s="85" t="s">
        <v>66</v>
      </c>
      <c r="BA10" s="85" t="s">
        <v>66</v>
      </c>
      <c r="BB10" s="12"/>
    </row>
    <row r="11" spans="1:72" x14ac:dyDescent="0.25">
      <c r="B11" s="88">
        <v>2024</v>
      </c>
      <c r="C11" s="85">
        <v>891780111</v>
      </c>
      <c r="D11" s="86" t="s">
        <v>64</v>
      </c>
      <c r="E11" s="93" t="s">
        <v>1360</v>
      </c>
      <c r="F11" s="93" t="s">
        <v>1359</v>
      </c>
      <c r="G11" s="88">
        <v>0</v>
      </c>
      <c r="H11" s="88" t="s">
        <v>72</v>
      </c>
      <c r="I11" s="86" t="s">
        <v>65</v>
      </c>
      <c r="J11" s="125" t="s">
        <v>1358</v>
      </c>
      <c r="K11" s="245">
        <v>22534000</v>
      </c>
      <c r="L11" s="85" t="s">
        <v>67</v>
      </c>
      <c r="M11" s="93" t="s">
        <v>1357</v>
      </c>
      <c r="N11" s="93">
        <v>1082997207</v>
      </c>
      <c r="O11" s="93">
        <v>29</v>
      </c>
      <c r="P11" s="246">
        <v>45303</v>
      </c>
      <c r="Q11" s="93">
        <v>22534000</v>
      </c>
      <c r="R11" s="94">
        <v>45309</v>
      </c>
      <c r="S11" s="245">
        <v>22534000</v>
      </c>
      <c r="T11" s="88" t="s">
        <v>203</v>
      </c>
      <c r="U11" s="93">
        <v>85472735</v>
      </c>
      <c r="V11" s="125" t="s">
        <v>1296</v>
      </c>
      <c r="W11" s="92">
        <v>45309</v>
      </c>
      <c r="X11" s="92">
        <v>45309</v>
      </c>
      <c r="Y11" s="94" t="s">
        <v>74</v>
      </c>
      <c r="Z11" s="246">
        <v>45471</v>
      </c>
      <c r="AA11" s="93">
        <f t="shared" si="0"/>
        <v>162</v>
      </c>
      <c r="AB11" s="87">
        <v>0</v>
      </c>
      <c r="AC11" s="87">
        <v>0</v>
      </c>
      <c r="AD11" s="87">
        <v>0</v>
      </c>
      <c r="AE11" s="95" t="s">
        <v>74</v>
      </c>
      <c r="AF11" s="93">
        <f t="shared" si="1"/>
        <v>0</v>
      </c>
      <c r="AG11" s="87">
        <v>0</v>
      </c>
      <c r="AH11" s="87">
        <v>0</v>
      </c>
      <c r="AI11" s="92" t="s">
        <v>74</v>
      </c>
      <c r="AJ11" s="88">
        <v>0</v>
      </c>
      <c r="AK11" s="88" t="s">
        <v>74</v>
      </c>
      <c r="AL11" s="88" t="s">
        <v>74</v>
      </c>
      <c r="AM11" s="93">
        <f t="shared" si="2"/>
        <v>0</v>
      </c>
      <c r="AN11" s="93">
        <f>+K11+AC11-AH11</f>
        <v>22534000</v>
      </c>
      <c r="AO11" s="88" t="s">
        <v>66</v>
      </c>
      <c r="AP11" s="87">
        <v>22534000</v>
      </c>
      <c r="AQ11" s="88" t="s">
        <v>85</v>
      </c>
      <c r="AR11" s="87">
        <v>0</v>
      </c>
      <c r="AS11" s="96" t="s">
        <v>74</v>
      </c>
      <c r="AT11" s="247">
        <v>14534000</v>
      </c>
      <c r="AU11" s="126">
        <f t="shared" si="3"/>
        <v>8000000</v>
      </c>
      <c r="AV11" s="99">
        <f t="shared" si="4"/>
        <v>0.64498091772432764</v>
      </c>
      <c r="AW11" s="96" t="s">
        <v>74</v>
      </c>
      <c r="AX11" s="88" t="s">
        <v>86</v>
      </c>
      <c r="AY11" s="248" t="s">
        <v>1356</v>
      </c>
      <c r="AZ11" s="85" t="s">
        <v>66</v>
      </c>
      <c r="BA11" s="85" t="s">
        <v>66</v>
      </c>
    </row>
    <row r="12" spans="1:72" x14ac:dyDescent="0.25">
      <c r="B12" s="88">
        <v>2024</v>
      </c>
      <c r="C12" s="85">
        <v>891780111</v>
      </c>
      <c r="D12" s="86" t="s">
        <v>64</v>
      </c>
      <c r="E12" s="93" t="s">
        <v>1355</v>
      </c>
      <c r="F12" s="93" t="s">
        <v>1354</v>
      </c>
      <c r="G12" s="88">
        <v>0</v>
      </c>
      <c r="H12" s="88" t="s">
        <v>72</v>
      </c>
      <c r="I12" s="86" t="s">
        <v>65</v>
      </c>
      <c r="J12" s="125" t="s">
        <v>1353</v>
      </c>
      <c r="K12" s="245">
        <v>22893867</v>
      </c>
      <c r="L12" s="85" t="s">
        <v>67</v>
      </c>
      <c r="M12" s="93" t="s">
        <v>1352</v>
      </c>
      <c r="N12" s="93">
        <v>1082988307</v>
      </c>
      <c r="O12" s="93">
        <v>25</v>
      </c>
      <c r="P12" s="246">
        <v>45303</v>
      </c>
      <c r="Q12" s="93">
        <v>22893867</v>
      </c>
      <c r="R12" s="94">
        <v>45309</v>
      </c>
      <c r="S12" s="245">
        <v>22893867</v>
      </c>
      <c r="T12" s="88" t="s">
        <v>203</v>
      </c>
      <c r="U12" s="93">
        <v>85472735</v>
      </c>
      <c r="V12" s="125" t="s">
        <v>1296</v>
      </c>
      <c r="W12" s="92">
        <v>45309</v>
      </c>
      <c r="X12" s="92">
        <v>45309</v>
      </c>
      <c r="Y12" s="94" t="s">
        <v>74</v>
      </c>
      <c r="Z12" s="246">
        <v>45471</v>
      </c>
      <c r="AA12" s="93">
        <f t="shared" si="0"/>
        <v>162</v>
      </c>
      <c r="AB12" s="87">
        <v>0</v>
      </c>
      <c r="AC12" s="87">
        <v>0</v>
      </c>
      <c r="AD12" s="87">
        <v>0</v>
      </c>
      <c r="AE12" s="95" t="s">
        <v>74</v>
      </c>
      <c r="AF12" s="93">
        <f t="shared" si="1"/>
        <v>0</v>
      </c>
      <c r="AG12" s="87">
        <v>0</v>
      </c>
      <c r="AH12" s="87">
        <v>0</v>
      </c>
      <c r="AI12" s="92" t="s">
        <v>74</v>
      </c>
      <c r="AJ12" s="88">
        <v>0</v>
      </c>
      <c r="AK12" s="88" t="s">
        <v>74</v>
      </c>
      <c r="AL12" s="88" t="s">
        <v>74</v>
      </c>
      <c r="AM12" s="93">
        <f t="shared" si="2"/>
        <v>0</v>
      </c>
      <c r="AN12" s="93">
        <f>+K12+AC12-AH12</f>
        <v>22893867</v>
      </c>
      <c r="AO12" s="88" t="s">
        <v>66</v>
      </c>
      <c r="AP12" s="87">
        <v>22893867</v>
      </c>
      <c r="AQ12" s="88" t="s">
        <v>85</v>
      </c>
      <c r="AR12" s="87">
        <v>0</v>
      </c>
      <c r="AS12" s="96" t="s">
        <v>74</v>
      </c>
      <c r="AT12" s="247">
        <v>14765867</v>
      </c>
      <c r="AU12" s="126">
        <f t="shared" si="3"/>
        <v>8128000</v>
      </c>
      <c r="AV12" s="99">
        <f t="shared" si="4"/>
        <v>0.6449704193703929</v>
      </c>
      <c r="AW12" s="96" t="s">
        <v>74</v>
      </c>
      <c r="AX12" s="88" t="s">
        <v>86</v>
      </c>
      <c r="AY12" s="248" t="s">
        <v>1351</v>
      </c>
      <c r="AZ12" s="85" t="s">
        <v>66</v>
      </c>
      <c r="BA12" s="85" t="s">
        <v>66</v>
      </c>
    </row>
    <row r="13" spans="1:72" x14ac:dyDescent="0.25">
      <c r="B13" s="88">
        <v>2024</v>
      </c>
      <c r="C13" s="85">
        <v>891780111</v>
      </c>
      <c r="D13" s="86" t="s">
        <v>64</v>
      </c>
      <c r="E13" s="93" t="s">
        <v>1350</v>
      </c>
      <c r="F13" s="93" t="s">
        <v>1349</v>
      </c>
      <c r="G13" s="88">
        <v>0</v>
      </c>
      <c r="H13" s="88" t="s">
        <v>72</v>
      </c>
      <c r="I13" s="86" t="s">
        <v>65</v>
      </c>
      <c r="J13" s="125" t="s">
        <v>1348</v>
      </c>
      <c r="K13" s="245">
        <v>22534000</v>
      </c>
      <c r="L13" s="85" t="s">
        <v>67</v>
      </c>
      <c r="M13" s="93" t="s">
        <v>1347</v>
      </c>
      <c r="N13" s="93">
        <v>1082944854</v>
      </c>
      <c r="O13" s="93">
        <v>26</v>
      </c>
      <c r="P13" s="246">
        <v>45303</v>
      </c>
      <c r="Q13" s="93">
        <v>22534000</v>
      </c>
      <c r="R13" s="94">
        <v>45309</v>
      </c>
      <c r="S13" s="245">
        <v>22534000</v>
      </c>
      <c r="T13" s="88" t="s">
        <v>203</v>
      </c>
      <c r="U13" s="93">
        <v>85472735</v>
      </c>
      <c r="V13" s="125" t="s">
        <v>1296</v>
      </c>
      <c r="W13" s="92">
        <v>45309</v>
      </c>
      <c r="X13" s="92">
        <v>45309</v>
      </c>
      <c r="Y13" s="94" t="s">
        <v>74</v>
      </c>
      <c r="Z13" s="246">
        <v>45471</v>
      </c>
      <c r="AA13" s="93">
        <f t="shared" si="0"/>
        <v>162</v>
      </c>
      <c r="AB13" s="87">
        <v>0</v>
      </c>
      <c r="AC13" s="87">
        <v>0</v>
      </c>
      <c r="AD13" s="87">
        <v>0</v>
      </c>
      <c r="AE13" s="95" t="s">
        <v>74</v>
      </c>
      <c r="AF13" s="93">
        <f t="shared" si="1"/>
        <v>0</v>
      </c>
      <c r="AG13" s="87">
        <v>0</v>
      </c>
      <c r="AH13" s="87">
        <v>0</v>
      </c>
      <c r="AI13" s="92" t="s">
        <v>74</v>
      </c>
      <c r="AJ13" s="88">
        <v>0</v>
      </c>
      <c r="AK13" s="88" t="s">
        <v>74</v>
      </c>
      <c r="AL13" s="88" t="s">
        <v>74</v>
      </c>
      <c r="AM13" s="93">
        <f t="shared" si="2"/>
        <v>0</v>
      </c>
      <c r="AN13" s="93">
        <f>+K13+AC13-AH13</f>
        <v>22534000</v>
      </c>
      <c r="AO13" s="88" t="s">
        <v>66</v>
      </c>
      <c r="AP13" s="87">
        <v>22534000</v>
      </c>
      <c r="AQ13" s="88" t="s">
        <v>85</v>
      </c>
      <c r="AR13" s="87">
        <v>0</v>
      </c>
      <c r="AS13" s="96" t="s">
        <v>74</v>
      </c>
      <c r="AT13" s="247">
        <v>14534000</v>
      </c>
      <c r="AU13" s="126">
        <f t="shared" si="3"/>
        <v>8000000</v>
      </c>
      <c r="AV13" s="99">
        <f t="shared" si="4"/>
        <v>0.64498091772432764</v>
      </c>
      <c r="AW13" s="96" t="s">
        <v>74</v>
      </c>
      <c r="AX13" s="88" t="s">
        <v>86</v>
      </c>
      <c r="AY13" s="248" t="s">
        <v>1346</v>
      </c>
      <c r="AZ13" s="85" t="s">
        <v>66</v>
      </c>
      <c r="BA13" s="85" t="s">
        <v>66</v>
      </c>
    </row>
    <row r="14" spans="1:72" x14ac:dyDescent="0.25">
      <c r="B14" s="88">
        <v>2024</v>
      </c>
      <c r="C14" s="85">
        <v>891780111</v>
      </c>
      <c r="D14" s="86" t="s">
        <v>64</v>
      </c>
      <c r="E14" s="93" t="s">
        <v>1345</v>
      </c>
      <c r="F14" s="93" t="s">
        <v>1344</v>
      </c>
      <c r="G14" s="88">
        <v>0</v>
      </c>
      <c r="H14" s="88" t="s">
        <v>72</v>
      </c>
      <c r="I14" s="86" t="s">
        <v>65</v>
      </c>
      <c r="J14" s="125" t="s">
        <v>1343</v>
      </c>
      <c r="K14" s="245">
        <v>18253000</v>
      </c>
      <c r="L14" s="85" t="s">
        <v>67</v>
      </c>
      <c r="M14" s="93" t="s">
        <v>1342</v>
      </c>
      <c r="N14" s="93">
        <v>1083030283</v>
      </c>
      <c r="O14" s="93">
        <v>66</v>
      </c>
      <c r="P14" s="246">
        <v>45306</v>
      </c>
      <c r="Q14" s="93">
        <v>91265000</v>
      </c>
      <c r="R14" s="92">
        <v>45309</v>
      </c>
      <c r="S14" s="245">
        <v>18253000</v>
      </c>
      <c r="T14" s="88" t="s">
        <v>203</v>
      </c>
      <c r="U14" s="93">
        <v>12550144</v>
      </c>
      <c r="V14" s="125" t="s">
        <v>1307</v>
      </c>
      <c r="W14" s="92">
        <v>45309</v>
      </c>
      <c r="X14" s="92">
        <v>45309</v>
      </c>
      <c r="Y14" s="94" t="s">
        <v>74</v>
      </c>
      <c r="Z14" s="246">
        <v>45457</v>
      </c>
      <c r="AA14" s="93">
        <f t="shared" si="0"/>
        <v>148</v>
      </c>
      <c r="AB14" s="87">
        <v>0</v>
      </c>
      <c r="AC14" s="87">
        <v>0</v>
      </c>
      <c r="AD14" s="87">
        <v>0</v>
      </c>
      <c r="AE14" s="95" t="s">
        <v>74</v>
      </c>
      <c r="AF14" s="93">
        <f t="shared" si="1"/>
        <v>0</v>
      </c>
      <c r="AG14" s="87">
        <v>0</v>
      </c>
      <c r="AH14" s="87">
        <v>0</v>
      </c>
      <c r="AI14" s="92" t="s">
        <v>74</v>
      </c>
      <c r="AJ14" s="88">
        <v>0</v>
      </c>
      <c r="AK14" s="88" t="s">
        <v>74</v>
      </c>
      <c r="AL14" s="88" t="s">
        <v>74</v>
      </c>
      <c r="AM14" s="93">
        <f t="shared" si="2"/>
        <v>0</v>
      </c>
      <c r="AN14" s="93">
        <f>+K14+AC14-AH14</f>
        <v>18253000</v>
      </c>
      <c r="AO14" s="88" t="s">
        <v>66</v>
      </c>
      <c r="AP14" s="87">
        <v>18253000</v>
      </c>
      <c r="AQ14" s="88" t="s">
        <v>85</v>
      </c>
      <c r="AR14" s="87">
        <v>0</v>
      </c>
      <c r="AS14" s="96" t="s">
        <v>74</v>
      </c>
      <c r="AT14" s="247">
        <v>11671800</v>
      </c>
      <c r="AU14" s="126">
        <f t="shared" si="3"/>
        <v>6581200</v>
      </c>
      <c r="AV14" s="99">
        <f t="shared" si="4"/>
        <v>0.63944557059113571</v>
      </c>
      <c r="AW14" s="96" t="s">
        <v>74</v>
      </c>
      <c r="AX14" s="88" t="s">
        <v>86</v>
      </c>
      <c r="AY14" s="248" t="s">
        <v>1341</v>
      </c>
      <c r="AZ14" s="85" t="s">
        <v>66</v>
      </c>
      <c r="BA14" s="85" t="s">
        <v>66</v>
      </c>
    </row>
    <row r="15" spans="1:72" x14ac:dyDescent="0.25">
      <c r="B15" s="88">
        <v>2024</v>
      </c>
      <c r="C15" s="85">
        <v>891780111</v>
      </c>
      <c r="D15" s="86" t="s">
        <v>64</v>
      </c>
      <c r="E15" s="93" t="s">
        <v>1340</v>
      </c>
      <c r="F15" s="93" t="s">
        <v>1339</v>
      </c>
      <c r="G15" s="88">
        <v>0</v>
      </c>
      <c r="H15" s="88" t="s">
        <v>72</v>
      </c>
      <c r="I15" s="86" t="s">
        <v>65</v>
      </c>
      <c r="J15" s="125" t="s">
        <v>1338</v>
      </c>
      <c r="K15" s="245">
        <v>18253000</v>
      </c>
      <c r="L15" s="85" t="s">
        <v>67</v>
      </c>
      <c r="M15" s="93" t="s">
        <v>1337</v>
      </c>
      <c r="N15" s="93">
        <v>1083024578</v>
      </c>
      <c r="O15" s="93">
        <v>66</v>
      </c>
      <c r="P15" s="246">
        <v>45306</v>
      </c>
      <c r="Q15" s="93">
        <v>91265000</v>
      </c>
      <c r="R15" s="92">
        <v>45309</v>
      </c>
      <c r="S15" s="245">
        <v>18253000</v>
      </c>
      <c r="T15" s="88" t="s">
        <v>203</v>
      </c>
      <c r="U15" s="93">
        <v>12550144</v>
      </c>
      <c r="V15" s="125" t="s">
        <v>1307</v>
      </c>
      <c r="W15" s="92">
        <v>45309</v>
      </c>
      <c r="X15" s="92">
        <v>45309</v>
      </c>
      <c r="Y15" s="94" t="s">
        <v>74</v>
      </c>
      <c r="Z15" s="246">
        <v>45457</v>
      </c>
      <c r="AA15" s="93">
        <f t="shared" si="0"/>
        <v>148</v>
      </c>
      <c r="AB15" s="87">
        <v>0</v>
      </c>
      <c r="AC15" s="87">
        <v>0</v>
      </c>
      <c r="AD15" s="87">
        <v>0</v>
      </c>
      <c r="AE15" s="95" t="s">
        <v>74</v>
      </c>
      <c r="AF15" s="93">
        <f t="shared" si="1"/>
        <v>0</v>
      </c>
      <c r="AG15" s="87">
        <v>0</v>
      </c>
      <c r="AH15" s="87">
        <v>0</v>
      </c>
      <c r="AI15" s="92" t="s">
        <v>74</v>
      </c>
      <c r="AJ15" s="88">
        <v>0</v>
      </c>
      <c r="AK15" s="88" t="s">
        <v>74</v>
      </c>
      <c r="AL15" s="88" t="s">
        <v>74</v>
      </c>
      <c r="AM15" s="93">
        <f t="shared" si="2"/>
        <v>0</v>
      </c>
      <c r="AN15" s="93">
        <f>+K15+AC15-AH15</f>
        <v>18253000</v>
      </c>
      <c r="AO15" s="88" t="s">
        <v>66</v>
      </c>
      <c r="AP15" s="87">
        <v>18253000</v>
      </c>
      <c r="AQ15" s="88" t="s">
        <v>85</v>
      </c>
      <c r="AR15" s="87">
        <v>0</v>
      </c>
      <c r="AS15" s="96" t="s">
        <v>74</v>
      </c>
      <c r="AT15" s="247">
        <v>9126500</v>
      </c>
      <c r="AU15" s="126">
        <f t="shared" si="3"/>
        <v>9126500</v>
      </c>
      <c r="AV15" s="99">
        <f t="shared" si="4"/>
        <v>0.5</v>
      </c>
      <c r="AW15" s="96" t="s">
        <v>74</v>
      </c>
      <c r="AX15" s="88" t="s">
        <v>86</v>
      </c>
      <c r="AY15" s="248" t="s">
        <v>1336</v>
      </c>
      <c r="AZ15" s="85" t="s">
        <v>66</v>
      </c>
      <c r="BA15" s="85" t="s">
        <v>66</v>
      </c>
    </row>
    <row r="16" spans="1:72" x14ac:dyDescent="0.25">
      <c r="B16" s="88">
        <v>2024</v>
      </c>
      <c r="C16" s="85">
        <v>891780111</v>
      </c>
      <c r="D16" s="86" t="s">
        <v>64</v>
      </c>
      <c r="E16" s="93" t="s">
        <v>1335</v>
      </c>
      <c r="F16" s="87" t="s">
        <v>1334</v>
      </c>
      <c r="G16" s="88">
        <v>0</v>
      </c>
      <c r="H16" s="88" t="s">
        <v>72</v>
      </c>
      <c r="I16" s="86" t="s">
        <v>65</v>
      </c>
      <c r="J16" s="87" t="s">
        <v>1333</v>
      </c>
      <c r="K16" s="245">
        <v>19250000</v>
      </c>
      <c r="L16" s="85" t="s">
        <v>67</v>
      </c>
      <c r="M16" s="87" t="s">
        <v>1332</v>
      </c>
      <c r="N16" s="87">
        <v>39046134</v>
      </c>
      <c r="O16" s="87">
        <v>72</v>
      </c>
      <c r="P16" s="94">
        <v>45308</v>
      </c>
      <c r="Q16" s="93">
        <v>19250000</v>
      </c>
      <c r="R16" s="92">
        <v>45309</v>
      </c>
      <c r="S16" s="245">
        <v>19250000</v>
      </c>
      <c r="T16" s="88" t="s">
        <v>203</v>
      </c>
      <c r="U16" s="93">
        <v>12550144</v>
      </c>
      <c r="V16" s="125" t="s">
        <v>1307</v>
      </c>
      <c r="W16" s="92">
        <v>45309</v>
      </c>
      <c r="X16" s="92">
        <v>45309</v>
      </c>
      <c r="Y16" s="94" t="s">
        <v>74</v>
      </c>
      <c r="Z16" s="246">
        <v>45471</v>
      </c>
      <c r="AA16" s="93">
        <f t="shared" si="0"/>
        <v>162</v>
      </c>
      <c r="AB16" s="87">
        <v>0</v>
      </c>
      <c r="AC16" s="87">
        <v>0</v>
      </c>
      <c r="AD16" s="87">
        <v>0</v>
      </c>
      <c r="AE16" s="95" t="s">
        <v>74</v>
      </c>
      <c r="AF16" s="93">
        <f t="shared" si="1"/>
        <v>0</v>
      </c>
      <c r="AG16" s="87">
        <v>0</v>
      </c>
      <c r="AH16" s="87">
        <v>0</v>
      </c>
      <c r="AI16" s="92" t="s">
        <v>74</v>
      </c>
      <c r="AJ16" s="88">
        <v>0</v>
      </c>
      <c r="AK16" s="88" t="s">
        <v>74</v>
      </c>
      <c r="AL16" s="88" t="s">
        <v>74</v>
      </c>
      <c r="AM16" s="93">
        <f t="shared" si="2"/>
        <v>0</v>
      </c>
      <c r="AN16" s="93">
        <f>+K16+AC16-AH16</f>
        <v>19250000</v>
      </c>
      <c r="AO16" s="88" t="s">
        <v>66</v>
      </c>
      <c r="AP16" s="87">
        <v>19250000</v>
      </c>
      <c r="AQ16" s="88" t="s">
        <v>85</v>
      </c>
      <c r="AR16" s="87">
        <v>0</v>
      </c>
      <c r="AS16" s="96" t="s">
        <v>74</v>
      </c>
      <c r="AT16" s="247">
        <v>8750000</v>
      </c>
      <c r="AU16" s="126">
        <f t="shared" si="3"/>
        <v>10500000</v>
      </c>
      <c r="AV16" s="99">
        <f t="shared" si="4"/>
        <v>0.45454545454545453</v>
      </c>
      <c r="AW16" s="96" t="s">
        <v>74</v>
      </c>
      <c r="AX16" s="88" t="s">
        <v>86</v>
      </c>
      <c r="AY16" s="248" t="s">
        <v>1331</v>
      </c>
      <c r="AZ16" s="85" t="s">
        <v>66</v>
      </c>
      <c r="BA16" s="85" t="s">
        <v>66</v>
      </c>
    </row>
    <row r="17" spans="2:53" x14ac:dyDescent="0.25">
      <c r="B17" s="88">
        <v>2024</v>
      </c>
      <c r="C17" s="85">
        <v>891780111</v>
      </c>
      <c r="D17" s="86" t="s">
        <v>64</v>
      </c>
      <c r="E17" s="93" t="s">
        <v>1330</v>
      </c>
      <c r="F17" s="93" t="s">
        <v>1329</v>
      </c>
      <c r="G17" s="88">
        <v>0</v>
      </c>
      <c r="H17" s="88" t="s">
        <v>72</v>
      </c>
      <c r="I17" s="86" t="s">
        <v>65</v>
      </c>
      <c r="J17" s="125" t="s">
        <v>1328</v>
      </c>
      <c r="K17" s="245">
        <v>13750000</v>
      </c>
      <c r="L17" s="85" t="s">
        <v>67</v>
      </c>
      <c r="M17" s="93" t="s">
        <v>1327</v>
      </c>
      <c r="N17" s="93">
        <v>57434101</v>
      </c>
      <c r="O17" s="93">
        <v>32</v>
      </c>
      <c r="P17" s="246">
        <v>45303</v>
      </c>
      <c r="Q17" s="93">
        <v>13750000</v>
      </c>
      <c r="R17" s="94">
        <v>45309</v>
      </c>
      <c r="S17" s="245">
        <v>13750000</v>
      </c>
      <c r="T17" s="88" t="s">
        <v>203</v>
      </c>
      <c r="U17" s="93">
        <v>36726383</v>
      </c>
      <c r="V17" s="125" t="s">
        <v>1280</v>
      </c>
      <c r="W17" s="92">
        <v>45309</v>
      </c>
      <c r="X17" s="92">
        <v>45309</v>
      </c>
      <c r="Y17" s="94" t="s">
        <v>74</v>
      </c>
      <c r="Z17" s="246">
        <v>45471</v>
      </c>
      <c r="AA17" s="93">
        <f t="shared" si="0"/>
        <v>162</v>
      </c>
      <c r="AB17" s="87">
        <v>0</v>
      </c>
      <c r="AC17" s="87">
        <v>0</v>
      </c>
      <c r="AD17" s="87">
        <v>0</v>
      </c>
      <c r="AE17" s="95" t="s">
        <v>74</v>
      </c>
      <c r="AF17" s="93">
        <f t="shared" si="1"/>
        <v>0</v>
      </c>
      <c r="AG17" s="87">
        <v>0</v>
      </c>
      <c r="AH17" s="87">
        <v>0</v>
      </c>
      <c r="AI17" s="92" t="s">
        <v>74</v>
      </c>
      <c r="AJ17" s="88">
        <v>0</v>
      </c>
      <c r="AK17" s="88" t="s">
        <v>74</v>
      </c>
      <c r="AL17" s="88" t="s">
        <v>74</v>
      </c>
      <c r="AM17" s="93">
        <f t="shared" si="2"/>
        <v>0</v>
      </c>
      <c r="AN17" s="93">
        <f>+K17+AC17-AH17</f>
        <v>13750000</v>
      </c>
      <c r="AO17" s="88" t="s">
        <v>66</v>
      </c>
      <c r="AP17" s="87">
        <v>13750000</v>
      </c>
      <c r="AQ17" s="88" t="s">
        <v>85</v>
      </c>
      <c r="AR17" s="87">
        <v>0</v>
      </c>
      <c r="AS17" s="96" t="s">
        <v>74</v>
      </c>
      <c r="AT17" s="247">
        <v>6250000</v>
      </c>
      <c r="AU17" s="126">
        <f t="shared" si="3"/>
        <v>7500000</v>
      </c>
      <c r="AV17" s="99">
        <f t="shared" si="4"/>
        <v>0.45454545454545453</v>
      </c>
      <c r="AW17" s="96" t="s">
        <v>74</v>
      </c>
      <c r="AX17" s="88" t="s">
        <v>86</v>
      </c>
      <c r="AY17" s="248" t="s">
        <v>1326</v>
      </c>
      <c r="AZ17" s="85" t="s">
        <v>66</v>
      </c>
      <c r="BA17" s="85" t="s">
        <v>66</v>
      </c>
    </row>
    <row r="18" spans="2:53" x14ac:dyDescent="0.25">
      <c r="B18" s="88">
        <v>2024</v>
      </c>
      <c r="C18" s="85">
        <v>891780111</v>
      </c>
      <c r="D18" s="86" t="s">
        <v>64</v>
      </c>
      <c r="E18" s="93" t="s">
        <v>1325</v>
      </c>
      <c r="F18" s="93" t="s">
        <v>1324</v>
      </c>
      <c r="G18" s="88">
        <v>0</v>
      </c>
      <c r="H18" s="88" t="s">
        <v>72</v>
      </c>
      <c r="I18" s="86" t="s">
        <v>65</v>
      </c>
      <c r="J18" s="93" t="s">
        <v>1323</v>
      </c>
      <c r="K18" s="245">
        <v>23200000</v>
      </c>
      <c r="L18" s="85" t="s">
        <v>67</v>
      </c>
      <c r="M18" s="93" t="s">
        <v>1322</v>
      </c>
      <c r="N18" s="93">
        <v>1083433806</v>
      </c>
      <c r="O18" s="93">
        <v>27</v>
      </c>
      <c r="P18" s="246">
        <v>45303</v>
      </c>
      <c r="Q18" s="93">
        <v>25200000</v>
      </c>
      <c r="R18" s="92">
        <v>45310</v>
      </c>
      <c r="S18" s="245">
        <v>23200000</v>
      </c>
      <c r="T18" s="88" t="s">
        <v>203</v>
      </c>
      <c r="U18" s="93">
        <v>12550144</v>
      </c>
      <c r="V18" s="125" t="s">
        <v>1307</v>
      </c>
      <c r="W18" s="92">
        <v>45310</v>
      </c>
      <c r="X18" s="92">
        <v>45310</v>
      </c>
      <c r="Y18" s="94" t="s">
        <v>74</v>
      </c>
      <c r="Z18" s="246">
        <v>45412</v>
      </c>
      <c r="AA18" s="93">
        <f t="shared" si="0"/>
        <v>102</v>
      </c>
      <c r="AB18" s="87">
        <v>0</v>
      </c>
      <c r="AC18" s="87">
        <v>0</v>
      </c>
      <c r="AD18" s="87">
        <v>1</v>
      </c>
      <c r="AE18" s="95">
        <v>45473</v>
      </c>
      <c r="AF18" s="93">
        <f t="shared" si="1"/>
        <v>61</v>
      </c>
      <c r="AG18" s="87">
        <v>0</v>
      </c>
      <c r="AH18" s="87">
        <v>0</v>
      </c>
      <c r="AI18" s="92" t="s">
        <v>74</v>
      </c>
      <c r="AJ18" s="88">
        <v>0</v>
      </c>
      <c r="AK18" s="88" t="s">
        <v>74</v>
      </c>
      <c r="AL18" s="88" t="s">
        <v>74</v>
      </c>
      <c r="AM18" s="93">
        <f t="shared" si="2"/>
        <v>0</v>
      </c>
      <c r="AN18" s="93">
        <f>+K18+AC18-AH18</f>
        <v>23200000</v>
      </c>
      <c r="AO18" s="88" t="s">
        <v>66</v>
      </c>
      <c r="AP18" s="87">
        <v>23200000</v>
      </c>
      <c r="AQ18" s="88" t="s">
        <v>85</v>
      </c>
      <c r="AR18" s="87">
        <v>0</v>
      </c>
      <c r="AS18" s="96" t="s">
        <v>74</v>
      </c>
      <c r="AT18" s="247">
        <v>17767000</v>
      </c>
      <c r="AU18" s="126">
        <f t="shared" si="3"/>
        <v>5433000</v>
      </c>
      <c r="AV18" s="99">
        <f t="shared" si="4"/>
        <v>0.76581896551724138</v>
      </c>
      <c r="AW18" s="96" t="s">
        <v>74</v>
      </c>
      <c r="AX18" s="88" t="s">
        <v>86</v>
      </c>
      <c r="AY18" s="248" t="s">
        <v>1321</v>
      </c>
      <c r="AZ18" s="85" t="s">
        <v>66</v>
      </c>
      <c r="BA18" s="85" t="s">
        <v>66</v>
      </c>
    </row>
    <row r="19" spans="2:53" x14ac:dyDescent="0.25">
      <c r="B19" s="88">
        <v>2024</v>
      </c>
      <c r="C19" s="85">
        <v>891780111</v>
      </c>
      <c r="D19" s="86" t="s">
        <v>64</v>
      </c>
      <c r="E19" s="93" t="s">
        <v>1320</v>
      </c>
      <c r="F19" s="93" t="s">
        <v>1319</v>
      </c>
      <c r="G19" s="88">
        <v>0</v>
      </c>
      <c r="H19" s="88" t="s">
        <v>72</v>
      </c>
      <c r="I19" s="86" t="s">
        <v>65</v>
      </c>
      <c r="J19" s="125" t="s">
        <v>1314</v>
      </c>
      <c r="K19" s="245">
        <v>18253000</v>
      </c>
      <c r="L19" s="85" t="s">
        <v>67</v>
      </c>
      <c r="M19" s="93" t="s">
        <v>1318</v>
      </c>
      <c r="N19" s="93">
        <v>1079933607</v>
      </c>
      <c r="O19" s="93">
        <v>66</v>
      </c>
      <c r="P19" s="246">
        <v>45306</v>
      </c>
      <c r="Q19" s="93">
        <v>91265000</v>
      </c>
      <c r="R19" s="92">
        <v>45309</v>
      </c>
      <c r="S19" s="245">
        <v>18253000</v>
      </c>
      <c r="T19" s="88" t="s">
        <v>203</v>
      </c>
      <c r="U19" s="93">
        <v>12550144</v>
      </c>
      <c r="V19" s="125" t="s">
        <v>1307</v>
      </c>
      <c r="W19" s="92">
        <v>45313</v>
      </c>
      <c r="X19" s="92">
        <v>45313</v>
      </c>
      <c r="Y19" s="94" t="s">
        <v>74</v>
      </c>
      <c r="Z19" s="246">
        <v>45457</v>
      </c>
      <c r="AA19" s="93">
        <f t="shared" si="0"/>
        <v>144</v>
      </c>
      <c r="AB19" s="87">
        <v>0</v>
      </c>
      <c r="AC19" s="87">
        <v>0</v>
      </c>
      <c r="AD19" s="87">
        <v>0</v>
      </c>
      <c r="AE19" s="95" t="s">
        <v>74</v>
      </c>
      <c r="AF19" s="93">
        <f t="shared" si="1"/>
        <v>0</v>
      </c>
      <c r="AG19" s="87">
        <v>0</v>
      </c>
      <c r="AH19" s="87">
        <v>0</v>
      </c>
      <c r="AI19" s="92" t="s">
        <v>74</v>
      </c>
      <c r="AJ19" s="88">
        <v>0</v>
      </c>
      <c r="AK19" s="88" t="s">
        <v>74</v>
      </c>
      <c r="AL19" s="88" t="s">
        <v>74</v>
      </c>
      <c r="AM19" s="93">
        <f t="shared" si="2"/>
        <v>0</v>
      </c>
      <c r="AN19" s="93">
        <f>+K19+AC19-AH19</f>
        <v>18253000</v>
      </c>
      <c r="AO19" s="88" t="s">
        <v>66</v>
      </c>
      <c r="AP19" s="87">
        <v>18253000</v>
      </c>
      <c r="AQ19" s="88" t="s">
        <v>85</v>
      </c>
      <c r="AR19" s="87">
        <v>0</v>
      </c>
      <c r="AS19" s="96" t="s">
        <v>74</v>
      </c>
      <c r="AT19" s="247">
        <v>12827000</v>
      </c>
      <c r="AU19" s="126">
        <f t="shared" si="3"/>
        <v>5426000</v>
      </c>
      <c r="AV19" s="99">
        <f t="shared" si="4"/>
        <v>0.70273379718402451</v>
      </c>
      <c r="AW19" s="96" t="s">
        <v>74</v>
      </c>
      <c r="AX19" s="88" t="s">
        <v>86</v>
      </c>
      <c r="AY19" s="248" t="s">
        <v>1317</v>
      </c>
      <c r="AZ19" s="85" t="s">
        <v>66</v>
      </c>
      <c r="BA19" s="85" t="s">
        <v>66</v>
      </c>
    </row>
    <row r="20" spans="2:53" x14ac:dyDescent="0.25">
      <c r="B20" s="88">
        <v>2024</v>
      </c>
      <c r="C20" s="85">
        <v>891780111</v>
      </c>
      <c r="D20" s="86" t="s">
        <v>64</v>
      </c>
      <c r="E20" s="93" t="s">
        <v>1316</v>
      </c>
      <c r="F20" s="93" t="s">
        <v>1315</v>
      </c>
      <c r="G20" s="88">
        <v>0</v>
      </c>
      <c r="H20" s="88" t="s">
        <v>72</v>
      </c>
      <c r="I20" s="86" t="s">
        <v>65</v>
      </c>
      <c r="J20" s="125" t="s">
        <v>1314</v>
      </c>
      <c r="K20" s="245">
        <v>18253000</v>
      </c>
      <c r="L20" s="85" t="s">
        <v>67</v>
      </c>
      <c r="M20" s="93" t="s">
        <v>1313</v>
      </c>
      <c r="N20" s="93">
        <v>1082977003</v>
      </c>
      <c r="O20" s="93">
        <v>66</v>
      </c>
      <c r="P20" s="246">
        <v>45306</v>
      </c>
      <c r="Q20" s="93">
        <v>91265000</v>
      </c>
      <c r="R20" s="92">
        <v>45314</v>
      </c>
      <c r="S20" s="245">
        <v>18253000</v>
      </c>
      <c r="T20" s="88" t="s">
        <v>203</v>
      </c>
      <c r="U20" s="93">
        <v>12550144</v>
      </c>
      <c r="V20" s="125" t="s">
        <v>1307</v>
      </c>
      <c r="W20" s="92">
        <v>45314</v>
      </c>
      <c r="X20" s="92">
        <v>45314</v>
      </c>
      <c r="Y20" s="94" t="s">
        <v>74</v>
      </c>
      <c r="Z20" s="246">
        <v>45457</v>
      </c>
      <c r="AA20" s="93">
        <f t="shared" si="0"/>
        <v>143</v>
      </c>
      <c r="AB20" s="87">
        <v>0</v>
      </c>
      <c r="AC20" s="87">
        <v>0</v>
      </c>
      <c r="AD20" s="87">
        <v>0</v>
      </c>
      <c r="AE20" s="95" t="s">
        <v>74</v>
      </c>
      <c r="AF20" s="93">
        <f t="shared" si="1"/>
        <v>0</v>
      </c>
      <c r="AG20" s="87">
        <v>0</v>
      </c>
      <c r="AH20" s="87">
        <v>0</v>
      </c>
      <c r="AI20" s="92" t="s">
        <v>74</v>
      </c>
      <c r="AJ20" s="88">
        <v>0</v>
      </c>
      <c r="AK20" s="88" t="s">
        <v>74</v>
      </c>
      <c r="AL20" s="88" t="s">
        <v>74</v>
      </c>
      <c r="AM20" s="93">
        <f t="shared" si="2"/>
        <v>0</v>
      </c>
      <c r="AN20" s="93">
        <f>+K20+AC20-AH20</f>
        <v>18253000</v>
      </c>
      <c r="AO20" s="88" t="s">
        <v>66</v>
      </c>
      <c r="AP20" s="87">
        <v>18253000</v>
      </c>
      <c r="AQ20" s="88" t="s">
        <v>85</v>
      </c>
      <c r="AR20" s="87">
        <v>0</v>
      </c>
      <c r="AS20" s="96" t="s">
        <v>74</v>
      </c>
      <c r="AT20" s="247">
        <v>9126500</v>
      </c>
      <c r="AU20" s="126">
        <f t="shared" si="3"/>
        <v>9126500</v>
      </c>
      <c r="AV20" s="99">
        <f t="shared" si="4"/>
        <v>0.5</v>
      </c>
      <c r="AW20" s="96" t="s">
        <v>74</v>
      </c>
      <c r="AX20" s="88" t="s">
        <v>86</v>
      </c>
      <c r="AY20" s="248" t="s">
        <v>1312</v>
      </c>
      <c r="AZ20" s="85" t="s">
        <v>66</v>
      </c>
      <c r="BA20" s="85" t="s">
        <v>66</v>
      </c>
    </row>
    <row r="21" spans="2:53" x14ac:dyDescent="0.25">
      <c r="B21" s="88">
        <v>2024</v>
      </c>
      <c r="C21" s="85">
        <v>891780111</v>
      </c>
      <c r="D21" s="86" t="s">
        <v>64</v>
      </c>
      <c r="E21" s="93" t="s">
        <v>1311</v>
      </c>
      <c r="F21" s="93" t="s">
        <v>1310</v>
      </c>
      <c r="G21" s="88">
        <v>0</v>
      </c>
      <c r="H21" s="88" t="s">
        <v>72</v>
      </c>
      <c r="I21" s="86" t="s">
        <v>65</v>
      </c>
      <c r="J21" s="125" t="s">
        <v>1309</v>
      </c>
      <c r="K21" s="245">
        <v>18253000</v>
      </c>
      <c r="L21" s="85" t="s">
        <v>67</v>
      </c>
      <c r="M21" s="93" t="s">
        <v>1308</v>
      </c>
      <c r="N21" s="93">
        <v>1081761629</v>
      </c>
      <c r="O21" s="93">
        <v>66</v>
      </c>
      <c r="P21" s="246">
        <v>45306</v>
      </c>
      <c r="Q21" s="93">
        <v>91265000</v>
      </c>
      <c r="R21" s="92">
        <v>45314</v>
      </c>
      <c r="S21" s="245">
        <v>18253000</v>
      </c>
      <c r="T21" s="88" t="s">
        <v>203</v>
      </c>
      <c r="U21" s="93">
        <v>12550144</v>
      </c>
      <c r="V21" s="125" t="s">
        <v>1307</v>
      </c>
      <c r="W21" s="92">
        <v>45314</v>
      </c>
      <c r="X21" s="92">
        <v>45314</v>
      </c>
      <c r="Y21" s="94" t="s">
        <v>74</v>
      </c>
      <c r="Z21" s="246">
        <v>45457</v>
      </c>
      <c r="AA21" s="93">
        <f t="shared" si="0"/>
        <v>143</v>
      </c>
      <c r="AB21" s="87">
        <v>0</v>
      </c>
      <c r="AC21" s="87">
        <v>0</v>
      </c>
      <c r="AD21" s="87">
        <v>0</v>
      </c>
      <c r="AE21" s="95" t="s">
        <v>74</v>
      </c>
      <c r="AF21" s="93">
        <f t="shared" si="1"/>
        <v>0</v>
      </c>
      <c r="AG21" s="87">
        <v>0</v>
      </c>
      <c r="AH21" s="87">
        <v>0</v>
      </c>
      <c r="AI21" s="92" t="s">
        <v>74</v>
      </c>
      <c r="AJ21" s="88">
        <v>0</v>
      </c>
      <c r="AK21" s="88" t="s">
        <v>74</v>
      </c>
      <c r="AL21" s="88" t="s">
        <v>74</v>
      </c>
      <c r="AM21" s="93">
        <f t="shared" si="2"/>
        <v>0</v>
      </c>
      <c r="AN21" s="93">
        <f>+K21+AC21-AH21</f>
        <v>18253000</v>
      </c>
      <c r="AO21" s="88" t="s">
        <v>66</v>
      </c>
      <c r="AP21" s="87">
        <v>18253000</v>
      </c>
      <c r="AQ21" s="88" t="s">
        <v>85</v>
      </c>
      <c r="AR21" s="87">
        <v>0</v>
      </c>
      <c r="AS21" s="96" t="s">
        <v>74</v>
      </c>
      <c r="AT21" s="247">
        <v>12000000</v>
      </c>
      <c r="AU21" s="126">
        <f t="shared" si="3"/>
        <v>6253000</v>
      </c>
      <c r="AV21" s="99">
        <f t="shared" si="4"/>
        <v>0.65742617651892843</v>
      </c>
      <c r="AW21" s="96" t="s">
        <v>74</v>
      </c>
      <c r="AX21" s="88" t="s">
        <v>86</v>
      </c>
      <c r="AY21" s="248" t="s">
        <v>1306</v>
      </c>
      <c r="AZ21" s="85" t="s">
        <v>66</v>
      </c>
      <c r="BA21" s="85" t="s">
        <v>66</v>
      </c>
    </row>
    <row r="22" spans="2:53" x14ac:dyDescent="0.25">
      <c r="B22" s="88">
        <v>2024</v>
      </c>
      <c r="C22" s="85">
        <v>891780111</v>
      </c>
      <c r="D22" s="86" t="s">
        <v>64</v>
      </c>
      <c r="E22" s="93" t="s">
        <v>1305</v>
      </c>
      <c r="F22" s="93" t="s">
        <v>1304</v>
      </c>
      <c r="G22" s="88">
        <v>0</v>
      </c>
      <c r="H22" s="88" t="s">
        <v>72</v>
      </c>
      <c r="I22" s="86" t="s">
        <v>65</v>
      </c>
      <c r="J22" s="125" t="s">
        <v>1303</v>
      </c>
      <c r="K22" s="245">
        <v>15125000</v>
      </c>
      <c r="L22" s="85" t="s">
        <v>67</v>
      </c>
      <c r="M22" s="93" t="s">
        <v>1302</v>
      </c>
      <c r="N22" s="93">
        <v>36666875</v>
      </c>
      <c r="O22" s="93">
        <v>73</v>
      </c>
      <c r="P22" s="246">
        <v>45308</v>
      </c>
      <c r="Q22" s="93">
        <v>15125000</v>
      </c>
      <c r="R22" s="92">
        <v>45306</v>
      </c>
      <c r="S22" s="245">
        <v>15125000</v>
      </c>
      <c r="T22" s="88" t="s">
        <v>203</v>
      </c>
      <c r="U22" s="93">
        <v>36726383</v>
      </c>
      <c r="V22" s="125" t="s">
        <v>1280</v>
      </c>
      <c r="W22" s="92">
        <v>45314</v>
      </c>
      <c r="X22" s="92">
        <v>45314</v>
      </c>
      <c r="Y22" s="94" t="s">
        <v>74</v>
      </c>
      <c r="Z22" s="246">
        <v>45471</v>
      </c>
      <c r="AA22" s="93">
        <f t="shared" si="0"/>
        <v>157</v>
      </c>
      <c r="AB22" s="87">
        <v>0</v>
      </c>
      <c r="AC22" s="87">
        <v>0</v>
      </c>
      <c r="AD22" s="87">
        <v>0</v>
      </c>
      <c r="AE22" s="95" t="s">
        <v>74</v>
      </c>
      <c r="AF22" s="93">
        <f t="shared" si="1"/>
        <v>0</v>
      </c>
      <c r="AG22" s="87">
        <v>0</v>
      </c>
      <c r="AH22" s="87">
        <v>0</v>
      </c>
      <c r="AI22" s="92" t="s">
        <v>74</v>
      </c>
      <c r="AJ22" s="88">
        <v>0</v>
      </c>
      <c r="AK22" s="88" t="s">
        <v>74</v>
      </c>
      <c r="AL22" s="88" t="s">
        <v>74</v>
      </c>
      <c r="AM22" s="93">
        <f t="shared" si="2"/>
        <v>0</v>
      </c>
      <c r="AN22" s="93">
        <f>+K22+AC22-AH22</f>
        <v>15125000</v>
      </c>
      <c r="AO22" s="88" t="s">
        <v>66</v>
      </c>
      <c r="AP22" s="87">
        <v>15125000</v>
      </c>
      <c r="AQ22" s="88" t="s">
        <v>85</v>
      </c>
      <c r="AR22" s="87">
        <v>0</v>
      </c>
      <c r="AS22" s="96" t="s">
        <v>74</v>
      </c>
      <c r="AT22" s="247">
        <v>10542000</v>
      </c>
      <c r="AU22" s="126">
        <f t="shared" si="3"/>
        <v>4583000</v>
      </c>
      <c r="AV22" s="99">
        <f t="shared" si="4"/>
        <v>0.69699173553719007</v>
      </c>
      <c r="AW22" s="96" t="s">
        <v>74</v>
      </c>
      <c r="AX22" s="88" t="s">
        <v>86</v>
      </c>
      <c r="AY22" s="248" t="s">
        <v>1301</v>
      </c>
      <c r="AZ22" s="85" t="s">
        <v>66</v>
      </c>
      <c r="BA22" s="85" t="s">
        <v>66</v>
      </c>
    </row>
    <row r="23" spans="2:53" x14ac:dyDescent="0.25">
      <c r="B23" s="88">
        <v>2024</v>
      </c>
      <c r="C23" s="85">
        <v>891780111</v>
      </c>
      <c r="D23" s="86" t="s">
        <v>64</v>
      </c>
      <c r="E23" s="93" t="s">
        <v>1300</v>
      </c>
      <c r="F23" s="93" t="s">
        <v>1299</v>
      </c>
      <c r="G23" s="88">
        <v>0</v>
      </c>
      <c r="H23" s="88" t="s">
        <v>72</v>
      </c>
      <c r="I23" s="86" t="s">
        <v>65</v>
      </c>
      <c r="J23" s="125" t="s">
        <v>1298</v>
      </c>
      <c r="K23" s="245">
        <v>13170000</v>
      </c>
      <c r="L23" s="85" t="s">
        <v>67</v>
      </c>
      <c r="M23" s="93" t="s">
        <v>1297</v>
      </c>
      <c r="N23" s="93">
        <v>1124059331</v>
      </c>
      <c r="O23" s="87">
        <v>257</v>
      </c>
      <c r="P23" s="94">
        <v>45327</v>
      </c>
      <c r="Q23" s="87">
        <v>13170000</v>
      </c>
      <c r="R23" s="92">
        <v>45328</v>
      </c>
      <c r="S23" s="245">
        <v>13170000</v>
      </c>
      <c r="T23" s="88" t="s">
        <v>203</v>
      </c>
      <c r="U23" s="93">
        <v>85472735</v>
      </c>
      <c r="V23" s="125" t="s">
        <v>1296</v>
      </c>
      <c r="W23" s="92">
        <v>45328</v>
      </c>
      <c r="X23" s="92">
        <v>45328</v>
      </c>
      <c r="Y23" s="94" t="s">
        <v>74</v>
      </c>
      <c r="Z23" s="246">
        <v>45471</v>
      </c>
      <c r="AA23" s="93">
        <f t="shared" si="0"/>
        <v>143</v>
      </c>
      <c r="AB23" s="87">
        <v>0</v>
      </c>
      <c r="AC23" s="87">
        <v>0</v>
      </c>
      <c r="AD23" s="87">
        <v>0</v>
      </c>
      <c r="AE23" s="95" t="s">
        <v>74</v>
      </c>
      <c r="AF23" s="93">
        <f t="shared" si="1"/>
        <v>0</v>
      </c>
      <c r="AG23" s="87">
        <v>0</v>
      </c>
      <c r="AH23" s="87">
        <v>0</v>
      </c>
      <c r="AI23" s="92" t="s">
        <v>74</v>
      </c>
      <c r="AJ23" s="88">
        <v>0</v>
      </c>
      <c r="AK23" s="88" t="s">
        <v>74</v>
      </c>
      <c r="AL23" s="88" t="s">
        <v>74</v>
      </c>
      <c r="AM23" s="93">
        <f t="shared" si="2"/>
        <v>0</v>
      </c>
      <c r="AN23" s="93">
        <f>+K23+AC23-AH23</f>
        <v>13170000</v>
      </c>
      <c r="AO23" s="88" t="s">
        <v>66</v>
      </c>
      <c r="AP23" s="87">
        <v>13170000</v>
      </c>
      <c r="AQ23" s="88" t="s">
        <v>85</v>
      </c>
      <c r="AR23" s="87">
        <v>0</v>
      </c>
      <c r="AS23" s="96" t="s">
        <v>74</v>
      </c>
      <c r="AT23" s="247">
        <v>8170000</v>
      </c>
      <c r="AU23" s="126">
        <f t="shared" si="3"/>
        <v>5000000</v>
      </c>
      <c r="AV23" s="99">
        <f t="shared" si="4"/>
        <v>0.62034927866362943</v>
      </c>
      <c r="AW23" s="96" t="s">
        <v>74</v>
      </c>
      <c r="AX23" s="88" t="s">
        <v>86</v>
      </c>
      <c r="AY23" s="70" t="s">
        <v>1295</v>
      </c>
      <c r="AZ23" s="85" t="s">
        <v>66</v>
      </c>
      <c r="BA23" s="85" t="s">
        <v>66</v>
      </c>
    </row>
    <row r="24" spans="2:53" x14ac:dyDescent="0.25">
      <c r="B24" s="88">
        <v>2024</v>
      </c>
      <c r="C24" s="85">
        <v>891780111</v>
      </c>
      <c r="D24" s="86" t="s">
        <v>64</v>
      </c>
      <c r="E24" s="93" t="s">
        <v>1294</v>
      </c>
      <c r="F24" s="87" t="s">
        <v>1293</v>
      </c>
      <c r="G24" s="88">
        <v>0</v>
      </c>
      <c r="H24" s="88" t="s">
        <v>72</v>
      </c>
      <c r="I24" s="86" t="s">
        <v>65</v>
      </c>
      <c r="J24" s="87" t="s">
        <v>1292</v>
      </c>
      <c r="K24" s="87">
        <v>10000000</v>
      </c>
      <c r="L24" s="85" t="s">
        <v>67</v>
      </c>
      <c r="M24" s="87" t="s">
        <v>1291</v>
      </c>
      <c r="N24" s="87">
        <v>901238253</v>
      </c>
      <c r="O24" s="87">
        <v>373</v>
      </c>
      <c r="P24" s="94">
        <v>45338</v>
      </c>
      <c r="Q24" s="87">
        <v>10000000</v>
      </c>
      <c r="R24" s="94">
        <v>45343</v>
      </c>
      <c r="S24" s="87">
        <v>10000000</v>
      </c>
      <c r="T24" s="88" t="s">
        <v>203</v>
      </c>
      <c r="U24" s="87">
        <v>57420478</v>
      </c>
      <c r="V24" s="87" t="s">
        <v>1274</v>
      </c>
      <c r="W24" s="94">
        <v>45343</v>
      </c>
      <c r="X24" s="94">
        <v>45343</v>
      </c>
      <c r="Y24" s="94" t="s">
        <v>74</v>
      </c>
      <c r="Z24" s="94">
        <v>45657</v>
      </c>
      <c r="AA24" s="93">
        <f t="shared" si="0"/>
        <v>314</v>
      </c>
      <c r="AB24" s="87">
        <v>0</v>
      </c>
      <c r="AC24" s="87">
        <v>0</v>
      </c>
      <c r="AD24" s="87">
        <v>0</v>
      </c>
      <c r="AE24" s="95" t="s">
        <v>74</v>
      </c>
      <c r="AF24" s="93">
        <f t="shared" si="1"/>
        <v>0</v>
      </c>
      <c r="AG24" s="87">
        <v>0</v>
      </c>
      <c r="AH24" s="87">
        <v>0</v>
      </c>
      <c r="AI24" s="92" t="s">
        <v>74</v>
      </c>
      <c r="AJ24" s="88">
        <v>0</v>
      </c>
      <c r="AK24" s="88" t="s">
        <v>74</v>
      </c>
      <c r="AL24" s="88" t="s">
        <v>74</v>
      </c>
      <c r="AM24" s="93">
        <f t="shared" si="2"/>
        <v>0</v>
      </c>
      <c r="AN24" s="93">
        <f>+K24+AC24-AH24</f>
        <v>10000000</v>
      </c>
      <c r="AO24" s="88" t="s">
        <v>66</v>
      </c>
      <c r="AP24" s="87">
        <v>10000000</v>
      </c>
      <c r="AQ24" s="88" t="s">
        <v>85</v>
      </c>
      <c r="AR24" s="87">
        <v>0</v>
      </c>
      <c r="AS24" s="96" t="s">
        <v>74</v>
      </c>
      <c r="AT24" s="247">
        <v>6991671</v>
      </c>
      <c r="AU24" s="126">
        <f t="shared" si="3"/>
        <v>3008329</v>
      </c>
      <c r="AV24" s="99">
        <f t="shared" si="4"/>
        <v>0.69916710000000004</v>
      </c>
      <c r="AW24" s="96" t="s">
        <v>74</v>
      </c>
      <c r="AX24" s="88" t="s">
        <v>86</v>
      </c>
      <c r="AY24" s="70" t="s">
        <v>1290</v>
      </c>
      <c r="AZ24" s="85" t="s">
        <v>66</v>
      </c>
      <c r="BA24" s="85" t="s">
        <v>141</v>
      </c>
    </row>
    <row r="25" spans="2:53" x14ac:dyDescent="0.25">
      <c r="B25" s="88">
        <v>2024</v>
      </c>
      <c r="C25" s="85">
        <v>891780111</v>
      </c>
      <c r="D25" s="86" t="s">
        <v>64</v>
      </c>
      <c r="E25" s="93" t="s">
        <v>1289</v>
      </c>
      <c r="F25" s="87" t="s">
        <v>1288</v>
      </c>
      <c r="G25" s="88">
        <v>0</v>
      </c>
      <c r="H25" s="88" t="s">
        <v>72</v>
      </c>
      <c r="I25" s="86" t="s">
        <v>65</v>
      </c>
      <c r="J25" s="87" t="s">
        <v>1287</v>
      </c>
      <c r="K25" s="87">
        <v>20000000</v>
      </c>
      <c r="L25" s="88" t="s">
        <v>67</v>
      </c>
      <c r="M25" s="87" t="s">
        <v>1286</v>
      </c>
      <c r="N25" s="87">
        <v>901094352</v>
      </c>
      <c r="O25" s="87">
        <v>620</v>
      </c>
      <c r="P25" s="94">
        <v>45359</v>
      </c>
      <c r="Q25" s="87">
        <v>20000000</v>
      </c>
      <c r="R25" s="94">
        <v>45363</v>
      </c>
      <c r="S25" s="87">
        <v>20000000</v>
      </c>
      <c r="T25" s="88" t="s">
        <v>203</v>
      </c>
      <c r="U25" s="87">
        <v>57420478</v>
      </c>
      <c r="V25" s="87" t="s">
        <v>1274</v>
      </c>
      <c r="W25" s="94">
        <v>45363</v>
      </c>
      <c r="X25" s="94">
        <v>45363</v>
      </c>
      <c r="Y25" s="94" t="s">
        <v>74</v>
      </c>
      <c r="Z25" s="94">
        <v>45657</v>
      </c>
      <c r="AA25" s="93">
        <f t="shared" si="0"/>
        <v>294</v>
      </c>
      <c r="AB25" s="87">
        <v>0</v>
      </c>
      <c r="AC25" s="87">
        <v>0</v>
      </c>
      <c r="AD25" s="87">
        <v>0</v>
      </c>
      <c r="AE25" s="95" t="s">
        <v>74</v>
      </c>
      <c r="AF25" s="93">
        <f t="shared" si="1"/>
        <v>0</v>
      </c>
      <c r="AG25" s="87">
        <v>0</v>
      </c>
      <c r="AH25" s="87">
        <v>0</v>
      </c>
      <c r="AI25" s="92" t="s">
        <v>74</v>
      </c>
      <c r="AJ25" s="88">
        <v>0</v>
      </c>
      <c r="AK25" s="88" t="s">
        <v>74</v>
      </c>
      <c r="AL25" s="88" t="s">
        <v>74</v>
      </c>
      <c r="AM25" s="93">
        <f t="shared" si="2"/>
        <v>0</v>
      </c>
      <c r="AN25" s="93">
        <f>+K25+AC25-AH25</f>
        <v>20000000</v>
      </c>
      <c r="AO25" s="88" t="s">
        <v>66</v>
      </c>
      <c r="AP25" s="87">
        <v>20000000</v>
      </c>
      <c r="AQ25" s="88" t="s">
        <v>85</v>
      </c>
      <c r="AR25" s="87">
        <v>0</v>
      </c>
      <c r="AS25" s="96" t="s">
        <v>74</v>
      </c>
      <c r="AT25" s="247">
        <v>2170197</v>
      </c>
      <c r="AU25" s="126">
        <f t="shared" si="3"/>
        <v>17829803</v>
      </c>
      <c r="AV25" s="99">
        <f t="shared" si="4"/>
        <v>0.10850985</v>
      </c>
      <c r="AW25" s="96" t="s">
        <v>74</v>
      </c>
      <c r="AX25" s="88" t="s">
        <v>86</v>
      </c>
      <c r="AY25" s="70" t="s">
        <v>1285</v>
      </c>
      <c r="AZ25" s="85" t="s">
        <v>66</v>
      </c>
      <c r="BA25" s="85" t="s">
        <v>141</v>
      </c>
    </row>
    <row r="26" spans="2:53" x14ac:dyDescent="0.25">
      <c r="B26" s="88">
        <v>2024</v>
      </c>
      <c r="C26" s="85">
        <v>891780111</v>
      </c>
      <c r="D26" s="86" t="s">
        <v>64</v>
      </c>
      <c r="E26" s="93" t="s">
        <v>1284</v>
      </c>
      <c r="F26" s="87" t="s">
        <v>1283</v>
      </c>
      <c r="G26" s="88">
        <v>0</v>
      </c>
      <c r="H26" s="88" t="s">
        <v>72</v>
      </c>
      <c r="I26" s="86" t="s">
        <v>65</v>
      </c>
      <c r="J26" s="87" t="s">
        <v>1282</v>
      </c>
      <c r="K26" s="87">
        <v>7800000</v>
      </c>
      <c r="L26" s="88" t="s">
        <v>67</v>
      </c>
      <c r="M26" s="87" t="s">
        <v>1281</v>
      </c>
      <c r="N26" s="87">
        <v>12557025</v>
      </c>
      <c r="O26" s="87">
        <v>425</v>
      </c>
      <c r="P26" s="94">
        <v>45343</v>
      </c>
      <c r="Q26" s="87">
        <v>7800000</v>
      </c>
      <c r="R26" s="94">
        <v>45370</v>
      </c>
      <c r="S26" s="87">
        <v>7800000</v>
      </c>
      <c r="T26" s="88" t="s">
        <v>203</v>
      </c>
      <c r="U26" s="93">
        <v>36726383</v>
      </c>
      <c r="V26" s="125" t="s">
        <v>1280</v>
      </c>
      <c r="W26" s="94">
        <v>45370</v>
      </c>
      <c r="X26" s="94">
        <v>45370</v>
      </c>
      <c r="Y26" s="94" t="s">
        <v>74</v>
      </c>
      <c r="Z26" s="94">
        <v>45473</v>
      </c>
      <c r="AA26" s="93">
        <f t="shared" si="0"/>
        <v>103</v>
      </c>
      <c r="AB26" s="87">
        <v>0</v>
      </c>
      <c r="AC26" s="87">
        <v>0</v>
      </c>
      <c r="AD26" s="87">
        <v>0</v>
      </c>
      <c r="AE26" s="95" t="s">
        <v>74</v>
      </c>
      <c r="AF26" s="93">
        <f t="shared" si="1"/>
        <v>0</v>
      </c>
      <c r="AG26" s="87">
        <v>0</v>
      </c>
      <c r="AH26" s="87">
        <v>0</v>
      </c>
      <c r="AI26" s="92" t="s">
        <v>74</v>
      </c>
      <c r="AJ26" s="88">
        <v>0</v>
      </c>
      <c r="AK26" s="88" t="s">
        <v>74</v>
      </c>
      <c r="AL26" s="88" t="s">
        <v>74</v>
      </c>
      <c r="AM26" s="93">
        <f t="shared" si="2"/>
        <v>0</v>
      </c>
      <c r="AN26" s="93">
        <f>+K26+AC26-AH26</f>
        <v>7800000</v>
      </c>
      <c r="AO26" s="88" t="s">
        <v>66</v>
      </c>
      <c r="AP26" s="87">
        <v>7800000</v>
      </c>
      <c r="AQ26" s="88" t="s">
        <v>85</v>
      </c>
      <c r="AR26" s="87">
        <v>0</v>
      </c>
      <c r="AS26" s="96" t="s">
        <v>74</v>
      </c>
      <c r="AT26" s="247">
        <v>5430000</v>
      </c>
      <c r="AU26" s="126">
        <f t="shared" si="3"/>
        <v>2370000</v>
      </c>
      <c r="AV26" s="99">
        <f t="shared" si="4"/>
        <v>0.69615384615384612</v>
      </c>
      <c r="AW26" s="96" t="s">
        <v>74</v>
      </c>
      <c r="AX26" s="88" t="s">
        <v>86</v>
      </c>
      <c r="AY26" s="248" t="s">
        <v>1279</v>
      </c>
      <c r="AZ26" s="85" t="s">
        <v>66</v>
      </c>
      <c r="BA26" s="85" t="s">
        <v>141</v>
      </c>
    </row>
    <row r="27" spans="2:53" ht="15.75" thickBot="1" x14ac:dyDescent="0.3">
      <c r="B27" s="103">
        <v>2024</v>
      </c>
      <c r="C27" s="100">
        <v>891780111</v>
      </c>
      <c r="D27" s="101" t="s">
        <v>64</v>
      </c>
      <c r="E27" s="102" t="s">
        <v>1278</v>
      </c>
      <c r="F27" s="102" t="s">
        <v>1277</v>
      </c>
      <c r="G27" s="103">
        <v>0</v>
      </c>
      <c r="H27" s="103" t="s">
        <v>72</v>
      </c>
      <c r="I27" s="101" t="s">
        <v>154</v>
      </c>
      <c r="J27" s="102" t="s">
        <v>1276</v>
      </c>
      <c r="K27" s="102">
        <v>17326400</v>
      </c>
      <c r="L27" s="103" t="s">
        <v>67</v>
      </c>
      <c r="M27" s="102" t="s">
        <v>1275</v>
      </c>
      <c r="N27" s="102">
        <v>900763287</v>
      </c>
      <c r="O27" s="102">
        <v>743</v>
      </c>
      <c r="P27" s="107">
        <v>45371</v>
      </c>
      <c r="Q27" s="102">
        <v>17326400</v>
      </c>
      <c r="R27" s="107">
        <v>45372</v>
      </c>
      <c r="S27" s="102">
        <v>17326400</v>
      </c>
      <c r="T27" s="103" t="s">
        <v>203</v>
      </c>
      <c r="U27" s="102">
        <v>57420478</v>
      </c>
      <c r="V27" s="102" t="s">
        <v>1274</v>
      </c>
      <c r="W27" s="107">
        <v>45372</v>
      </c>
      <c r="X27" s="107">
        <v>45372</v>
      </c>
      <c r="Y27" s="107" t="s">
        <v>74</v>
      </c>
      <c r="Z27" s="107">
        <v>45387</v>
      </c>
      <c r="AA27" s="106">
        <f t="shared" si="0"/>
        <v>15</v>
      </c>
      <c r="AB27" s="102">
        <v>0</v>
      </c>
      <c r="AC27" s="102">
        <v>0</v>
      </c>
      <c r="AD27" s="102">
        <v>0</v>
      </c>
      <c r="AE27" s="108" t="s">
        <v>74</v>
      </c>
      <c r="AF27" s="106">
        <f t="shared" si="1"/>
        <v>0</v>
      </c>
      <c r="AG27" s="102">
        <v>0</v>
      </c>
      <c r="AH27" s="102">
        <v>0</v>
      </c>
      <c r="AI27" s="109" t="s">
        <v>74</v>
      </c>
      <c r="AJ27" s="103">
        <v>0</v>
      </c>
      <c r="AK27" s="103" t="s">
        <v>74</v>
      </c>
      <c r="AL27" s="103" t="s">
        <v>74</v>
      </c>
      <c r="AM27" s="106">
        <f t="shared" si="2"/>
        <v>0</v>
      </c>
      <c r="AN27" s="106">
        <f>+K27+AC27-AH27</f>
        <v>17326400</v>
      </c>
      <c r="AO27" s="103" t="s">
        <v>66</v>
      </c>
      <c r="AP27" s="102">
        <v>17326400</v>
      </c>
      <c r="AQ27" s="103" t="s">
        <v>85</v>
      </c>
      <c r="AR27" s="102">
        <v>0</v>
      </c>
      <c r="AS27" s="110" t="s">
        <v>74</v>
      </c>
      <c r="AT27" s="249">
        <v>0</v>
      </c>
      <c r="AU27" s="127">
        <f t="shared" si="3"/>
        <v>17326400</v>
      </c>
      <c r="AV27" s="128">
        <f t="shared" si="4"/>
        <v>0</v>
      </c>
      <c r="AW27" s="110" t="s">
        <v>74</v>
      </c>
      <c r="AX27" s="103" t="s">
        <v>86</v>
      </c>
      <c r="AY27" s="240" t="s">
        <v>1273</v>
      </c>
      <c r="AZ27" s="100" t="s">
        <v>66</v>
      </c>
      <c r="BA27" s="100" t="s">
        <v>141</v>
      </c>
    </row>
    <row r="28" spans="2:53" s="23" customFormat="1" ht="15.75" thickBot="1" x14ac:dyDescent="0.3">
      <c r="B28" s="404" t="s">
        <v>68</v>
      </c>
      <c r="C28" s="405"/>
      <c r="D28" s="406"/>
      <c r="E28" s="31">
        <f>+SUBTOTAL(3,E8:E27)</f>
        <v>20</v>
      </c>
      <c r="F28" s="32"/>
      <c r="G28" s="33"/>
      <c r="H28" s="33"/>
      <c r="I28" s="33"/>
      <c r="J28" s="33"/>
      <c r="K28" s="34">
        <f>SUM(K8:K27)</f>
        <v>368248267</v>
      </c>
      <c r="L28" s="407"/>
      <c r="M28" s="408"/>
      <c r="N28" s="408"/>
      <c r="O28" s="408"/>
      <c r="P28" s="408"/>
      <c r="Q28" s="408"/>
      <c r="R28" s="408"/>
      <c r="S28" s="408"/>
      <c r="T28" s="408"/>
      <c r="U28" s="408"/>
      <c r="V28" s="408"/>
      <c r="W28" s="408"/>
      <c r="X28" s="408"/>
      <c r="Y28" s="408"/>
      <c r="Z28" s="408"/>
      <c r="AA28" s="409"/>
      <c r="AB28" s="35">
        <f>SUM(AB8:AB27)</f>
        <v>0</v>
      </c>
      <c r="AC28" s="36">
        <f>SUM(AC8:AC27)</f>
        <v>0</v>
      </c>
      <c r="AD28" s="36">
        <f>SUM(AD8:AD27)</f>
        <v>1</v>
      </c>
      <c r="AE28" s="37"/>
      <c r="AF28" s="36">
        <f>SUM(AF8:AF27)</f>
        <v>61</v>
      </c>
      <c r="AG28" s="36">
        <f>SUM(AG8:AG27)</f>
        <v>0</v>
      </c>
      <c r="AH28" s="38">
        <f>SUM(AH8:AH27)</f>
        <v>0</v>
      </c>
      <c r="AI28" s="37"/>
      <c r="AJ28" s="39">
        <f>SUM(AJ8:AJ27)</f>
        <v>0</v>
      </c>
      <c r="AK28" s="407"/>
      <c r="AL28" s="408"/>
      <c r="AM28" s="409"/>
      <c r="AN28" s="35">
        <f>SUM(AN8:AN27)</f>
        <v>368248267</v>
      </c>
      <c r="AO28" s="40"/>
      <c r="AP28" s="40"/>
      <c r="AQ28" s="37"/>
      <c r="AR28" s="36">
        <f>SUM(AR8:AR27)</f>
        <v>0</v>
      </c>
      <c r="AS28" s="37"/>
      <c r="AT28" s="41">
        <f>SUM(AT8:AT27)</f>
        <v>199906535</v>
      </c>
      <c r="AU28" s="42">
        <f>SUM(AU8:AU27)</f>
        <v>168341732</v>
      </c>
      <c r="AV28" s="407"/>
      <c r="AW28" s="408"/>
      <c r="AX28" s="408"/>
      <c r="AY28" s="408"/>
      <c r="AZ28" s="408"/>
      <c r="BA28" s="408"/>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28:BA28"/>
    <mergeCell ref="AO6:AP6"/>
    <mergeCell ref="B28:D28"/>
    <mergeCell ref="L28:AA28"/>
    <mergeCell ref="AY6:BA6"/>
    <mergeCell ref="M6:N6"/>
    <mergeCell ref="O6:Q6"/>
    <mergeCell ref="R6:S6"/>
    <mergeCell ref="AK28:AM28"/>
    <mergeCell ref="T6:V6"/>
    <mergeCell ref="H3:I5"/>
    <mergeCell ref="E6:G6"/>
    <mergeCell ref="AV6:AX6"/>
    <mergeCell ref="AQ6:AU6"/>
  </mergeCells>
  <conditionalFormatting sqref="F5 E6">
    <cfRule type="containsText" dxfId="22" priority="4" operator="containsText" text="Seleccione Ordenador">
      <formula>NOT(ISERROR(SEARCH("Seleccione Ordenador",E5)))</formula>
    </cfRule>
  </conditionalFormatting>
  <conditionalFormatting sqref="F18">
    <cfRule type="colorScale" priority="1">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27 AF8:AF27 AM8:AP27 AU8:AV27">
    <cfRule type="expression" dxfId="21" priority="2">
      <formula>+_xlfn.ISFORMULA(AA8)</formula>
    </cfRule>
  </conditionalFormatting>
  <dataValidations count="9">
    <dataValidation type="list" allowBlank="1" showInputMessage="1" showErrorMessage="1" sqref="AX8:AX27" xr:uid="{00000000-0002-0000-0000-000008000000}">
      <formula1>"Por iniciar,En ejecucion,Suspendido,Terminado,Liquidado"</formula1>
    </dataValidation>
    <dataValidation type="list" allowBlank="1" showInputMessage="1" showErrorMessage="1" sqref="H8:H27" xr:uid="{00000000-0002-0000-0000-000007000000}">
      <formula1>"OTRO SECTOR"</formula1>
    </dataValidation>
    <dataValidation type="list" allowBlank="1" showInputMessage="1" showErrorMessage="1" sqref="L8:L24" xr:uid="{00000000-0002-0000-0000-000006000000}">
      <formula1>"DIRECTA"</formula1>
    </dataValidation>
    <dataValidation type="list" allowBlank="1" showInputMessage="1" showErrorMessage="1" sqref="I8:I27" xr:uid="{00000000-0002-0000-0000-000005000000}">
      <formula1>"FUNCIONAMIENTO,INVERSION,OTROS"</formula1>
    </dataValidation>
    <dataValidation type="list" allowBlank="1" showInputMessage="1" showErrorMessage="1" sqref="BA8:BA27" xr:uid="{00000000-0002-0000-0000-000004000000}">
      <formula1>"SI,NA por TIPO Contrato"</formula1>
    </dataValidation>
    <dataValidation type="list" allowBlank="1" showInputMessage="1" showErrorMessage="1" sqref="AZ8:AZ27"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27 AQ8:AQ25 AO8:AO27" xr:uid="{00000000-0002-0000-0000-000000000000}">
      <formula1>"SI,NO"</formula1>
    </dataValidation>
  </dataValidations>
  <hyperlinks>
    <hyperlink ref="AY8" r:id="rId1" xr:uid="{82D07F7B-A8C5-469B-91CD-4FB192001020}"/>
    <hyperlink ref="AY9" r:id="rId2" xr:uid="{6EF51F47-06A5-48DB-BBCA-E24E1C27F07B}"/>
    <hyperlink ref="AY10" r:id="rId3" xr:uid="{DFCA69E8-4370-4CC4-9614-D88EB227F23A}"/>
    <hyperlink ref="AY11" r:id="rId4" xr:uid="{5BCBCB5E-0373-4BF9-A0A9-207E61FB254F}"/>
    <hyperlink ref="AY12" r:id="rId5" xr:uid="{FDF3A368-6920-4FAA-AEB0-B2DD5256ED00}"/>
    <hyperlink ref="AY13" r:id="rId6" xr:uid="{5CA59119-A7FF-492B-B8E0-86F8B25563BE}"/>
    <hyperlink ref="AY14" r:id="rId7" xr:uid="{EE4DD0B1-BC3F-4167-8CA9-11E756686A88}"/>
    <hyperlink ref="AY15" r:id="rId8" xr:uid="{A5F7F4E2-AB7F-4685-BCC7-272A0F32115B}"/>
    <hyperlink ref="AY16" r:id="rId9" xr:uid="{7F187923-F525-4B25-BFB7-84B60D3BD52C}"/>
    <hyperlink ref="AY17" r:id="rId10" xr:uid="{357C4EF5-F7F2-4229-99D7-DB0F924A442C}"/>
    <hyperlink ref="AY18" r:id="rId11" xr:uid="{4C62EDD8-8124-4A58-B95F-7733D47CD547}"/>
    <hyperlink ref="AY19" r:id="rId12" xr:uid="{3C19A5E3-2F6E-454A-89C7-F1EAD7DBC38B}"/>
    <hyperlink ref="AY21" r:id="rId13" xr:uid="{7716D27B-7331-4BBA-84D2-EC570BD658F7}"/>
    <hyperlink ref="AY20" r:id="rId14" xr:uid="{4774F6DF-8007-4D55-B6FF-530BC53C2C37}"/>
    <hyperlink ref="AY22" r:id="rId15" xr:uid="{FDB51543-1268-4C0C-AF2E-B2FA6F1CB38A}"/>
    <hyperlink ref="AY23" r:id="rId16" xr:uid="{0032A861-3CC0-42A5-95C2-6C2402C412F9}"/>
    <hyperlink ref="AY24" r:id="rId17" xr:uid="{D239371D-F7F0-49E1-B9C1-D3A47DF938B7}"/>
    <hyperlink ref="AY25" r:id="rId18" xr:uid="{184BCD5A-AB7B-4812-85AD-0AC12D849A4C}"/>
    <hyperlink ref="AY27" r:id="rId19" xr:uid="{3634A44A-9D3D-4D75-B886-ABE4FB2C7F4E}"/>
    <hyperlink ref="AY26" r:id="rId20" xr:uid="{D1A4FC08-F6CC-40EA-AEA8-2DCEB82572E3}"/>
  </hyperlinks>
  <pageMargins left="0.7" right="0.7" top="0.75" bottom="0.75" header="0.3" footer="0.3"/>
  <pageSetup orientation="portrait" horizontalDpi="300" verticalDpi="30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1965-7065-4006-AA78-C41F7E0E3E5D}">
  <dimension ref="A1:BT17"/>
  <sheetViews>
    <sheetView showGridLines="0" workbookViewId="0">
      <selection activeCell="I11" sqref="I11"/>
    </sheetView>
  </sheetViews>
  <sheetFormatPr baseColWidth="10" defaultRowHeight="15" x14ac:dyDescent="0.25"/>
  <cols>
    <col min="1" max="1" width="2.5703125" customWidth="1"/>
    <col min="2" max="2" width="9.28515625" customWidth="1"/>
    <col min="3" max="3" width="13.5703125" customWidth="1"/>
    <col min="4" max="4" width="30" customWidth="1"/>
    <col min="5" max="5" width="22.140625" customWidth="1"/>
    <col min="6" max="6" width="18" customWidth="1"/>
    <col min="7" max="7" width="12.28515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5.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264</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71">
        <v>2024</v>
      </c>
      <c r="C8" s="49">
        <v>891780111</v>
      </c>
      <c r="D8" s="72" t="s">
        <v>64</v>
      </c>
      <c r="E8" s="73" t="s">
        <v>263</v>
      </c>
      <c r="F8" s="250" t="s">
        <v>262</v>
      </c>
      <c r="G8" s="250">
        <v>0</v>
      </c>
      <c r="H8" s="74" t="s">
        <v>72</v>
      </c>
      <c r="I8" s="72" t="s">
        <v>65</v>
      </c>
      <c r="J8" s="75" t="s">
        <v>261</v>
      </c>
      <c r="K8" s="48">
        <v>26000000</v>
      </c>
      <c r="L8" s="71" t="s">
        <v>67</v>
      </c>
      <c r="M8" s="75" t="s">
        <v>260</v>
      </c>
      <c r="N8" s="76">
        <v>57291132</v>
      </c>
      <c r="O8" s="77">
        <v>115</v>
      </c>
      <c r="P8" s="78">
        <v>45313</v>
      </c>
      <c r="Q8" s="73">
        <v>26000000</v>
      </c>
      <c r="R8" s="78">
        <v>45314</v>
      </c>
      <c r="S8" s="48">
        <v>26000000</v>
      </c>
      <c r="T8" s="74" t="s">
        <v>203</v>
      </c>
      <c r="U8" s="220">
        <v>41947381</v>
      </c>
      <c r="V8" s="252" t="s">
        <v>219</v>
      </c>
      <c r="W8" s="80">
        <v>45314</v>
      </c>
      <c r="X8" s="80">
        <v>45314</v>
      </c>
      <c r="Y8" s="253" t="s">
        <v>74</v>
      </c>
      <c r="Z8" s="80">
        <v>45504</v>
      </c>
      <c r="AA8" s="67">
        <f t="shared" ref="AA8:AA16" si="0">+IF(Y8="1800-01-01",Z8-X8,Z8-Y8)</f>
        <v>190</v>
      </c>
      <c r="AB8" s="48">
        <v>0</v>
      </c>
      <c r="AC8" s="48">
        <v>0</v>
      </c>
      <c r="AD8" s="48">
        <v>0</v>
      </c>
      <c r="AE8" s="81" t="s">
        <v>74</v>
      </c>
      <c r="AF8" s="67">
        <f t="shared" ref="AF8:AF15" si="1">+IF(AE8="1800-01-01",0,AE8-Z8)</f>
        <v>0</v>
      </c>
      <c r="AG8" s="48">
        <v>0</v>
      </c>
      <c r="AH8" s="48">
        <v>0</v>
      </c>
      <c r="AI8" s="78" t="s">
        <v>74</v>
      </c>
      <c r="AJ8" s="49">
        <v>0</v>
      </c>
      <c r="AK8" s="78" t="s">
        <v>74</v>
      </c>
      <c r="AL8" s="78" t="s">
        <v>74</v>
      </c>
      <c r="AM8" s="67">
        <f t="shared" ref="AM8:AM16" si="2">+IF(AK8="1800-01-01",0,AL8-AK8)</f>
        <v>0</v>
      </c>
      <c r="AN8" s="67">
        <f>+K8+AC8-AH8</f>
        <v>26000000</v>
      </c>
      <c r="AO8" s="49" t="s">
        <v>66</v>
      </c>
      <c r="AP8" s="48">
        <v>26000000</v>
      </c>
      <c r="AQ8" s="74" t="s">
        <v>85</v>
      </c>
      <c r="AR8" s="48">
        <v>0</v>
      </c>
      <c r="AS8" s="82" t="s">
        <v>74</v>
      </c>
      <c r="AT8" s="55">
        <v>14000000</v>
      </c>
      <c r="AU8" s="83">
        <f t="shared" ref="AU8:AU16" si="3">AN8-AT8</f>
        <v>12000000</v>
      </c>
      <c r="AV8" s="84">
        <f t="shared" ref="AV8:AV16" si="4">+IFERROR(AT8/AN8,"_")</f>
        <v>0.53846153846153844</v>
      </c>
      <c r="AW8" s="82" t="s">
        <v>74</v>
      </c>
      <c r="AX8" s="49" t="s">
        <v>86</v>
      </c>
      <c r="AY8" s="251" t="s">
        <v>259</v>
      </c>
      <c r="AZ8" s="71" t="s">
        <v>66</v>
      </c>
      <c r="BA8" s="71" t="s">
        <v>66</v>
      </c>
      <c r="BB8" s="12"/>
    </row>
    <row r="9" spans="1:72" x14ac:dyDescent="0.25">
      <c r="B9" s="85">
        <v>2024</v>
      </c>
      <c r="C9" s="44">
        <v>891780111</v>
      </c>
      <c r="D9" s="86" t="s">
        <v>64</v>
      </c>
      <c r="E9" s="87" t="s">
        <v>258</v>
      </c>
      <c r="F9" s="254" t="s">
        <v>257</v>
      </c>
      <c r="G9" s="254">
        <v>0</v>
      </c>
      <c r="H9" s="88" t="s">
        <v>72</v>
      </c>
      <c r="I9" s="86" t="s">
        <v>65</v>
      </c>
      <c r="J9" s="89" t="s">
        <v>256</v>
      </c>
      <c r="K9" s="43">
        <v>22750000</v>
      </c>
      <c r="L9" s="85" t="s">
        <v>67</v>
      </c>
      <c r="M9" s="89" t="s">
        <v>255</v>
      </c>
      <c r="N9" s="90">
        <v>1082986396</v>
      </c>
      <c r="O9" s="256">
        <v>117</v>
      </c>
      <c r="P9" s="92">
        <v>45313</v>
      </c>
      <c r="Q9" s="87">
        <v>40300000</v>
      </c>
      <c r="R9" s="92">
        <v>45314</v>
      </c>
      <c r="S9" s="43">
        <v>22750000</v>
      </c>
      <c r="T9" s="88" t="s">
        <v>203</v>
      </c>
      <c r="U9" s="68">
        <v>41947381</v>
      </c>
      <c r="V9" s="257" t="s">
        <v>219</v>
      </c>
      <c r="W9" s="94">
        <v>45314</v>
      </c>
      <c r="X9" s="94">
        <v>45314</v>
      </c>
      <c r="Y9" s="53" t="s">
        <v>74</v>
      </c>
      <c r="Z9" s="94">
        <v>45504</v>
      </c>
      <c r="AA9" s="54">
        <f t="shared" si="0"/>
        <v>190</v>
      </c>
      <c r="AB9" s="43">
        <v>0</v>
      </c>
      <c r="AC9" s="43">
        <v>0</v>
      </c>
      <c r="AD9" s="43">
        <v>0</v>
      </c>
      <c r="AE9" s="95" t="s">
        <v>74</v>
      </c>
      <c r="AF9" s="54">
        <f t="shared" si="1"/>
        <v>0</v>
      </c>
      <c r="AG9" s="43">
        <v>0</v>
      </c>
      <c r="AH9" s="43">
        <v>0</v>
      </c>
      <c r="AI9" s="92" t="s">
        <v>74</v>
      </c>
      <c r="AJ9" s="44">
        <v>0</v>
      </c>
      <c r="AK9" s="92" t="s">
        <v>74</v>
      </c>
      <c r="AL9" s="92" t="s">
        <v>74</v>
      </c>
      <c r="AM9" s="54">
        <f t="shared" si="2"/>
        <v>0</v>
      </c>
      <c r="AN9" s="54">
        <f>+K9+AC9-AH9</f>
        <v>22750000</v>
      </c>
      <c r="AO9" s="44" t="s">
        <v>66</v>
      </c>
      <c r="AP9" s="43">
        <v>22750000</v>
      </c>
      <c r="AQ9" s="88" t="s">
        <v>85</v>
      </c>
      <c r="AR9" s="43">
        <v>0</v>
      </c>
      <c r="AS9" s="96" t="s">
        <v>74</v>
      </c>
      <c r="AT9" s="52">
        <v>12250000</v>
      </c>
      <c r="AU9" s="98">
        <f t="shared" si="3"/>
        <v>10500000</v>
      </c>
      <c r="AV9" s="241">
        <f t="shared" si="4"/>
        <v>0.53846153846153844</v>
      </c>
      <c r="AW9" s="96" t="s">
        <v>74</v>
      </c>
      <c r="AX9" s="44" t="s">
        <v>86</v>
      </c>
      <c r="AY9" s="255" t="s">
        <v>254</v>
      </c>
      <c r="AZ9" s="85" t="s">
        <v>66</v>
      </c>
      <c r="BA9" s="85" t="s">
        <v>66</v>
      </c>
      <c r="BB9" s="12"/>
    </row>
    <row r="10" spans="1:72" x14ac:dyDescent="0.25">
      <c r="B10" s="85">
        <v>2024</v>
      </c>
      <c r="C10" s="44">
        <v>891780111</v>
      </c>
      <c r="D10" s="86" t="s">
        <v>64</v>
      </c>
      <c r="E10" s="87" t="s">
        <v>253</v>
      </c>
      <c r="F10" s="258" t="s">
        <v>252</v>
      </c>
      <c r="G10" s="254">
        <v>0</v>
      </c>
      <c r="H10" s="88" t="s">
        <v>72</v>
      </c>
      <c r="I10" s="86" t="s">
        <v>65</v>
      </c>
      <c r="J10" s="89" t="s">
        <v>251</v>
      </c>
      <c r="K10" s="43">
        <v>15000000</v>
      </c>
      <c r="L10" s="85" t="s">
        <v>67</v>
      </c>
      <c r="M10" s="257" t="s">
        <v>250</v>
      </c>
      <c r="N10" s="259">
        <v>1082961539</v>
      </c>
      <c r="O10" s="43">
        <v>127</v>
      </c>
      <c r="P10" s="92">
        <v>45313</v>
      </c>
      <c r="Q10" s="43">
        <v>15000000</v>
      </c>
      <c r="R10" s="92">
        <v>45314</v>
      </c>
      <c r="S10" s="43">
        <v>15000000</v>
      </c>
      <c r="T10" s="88" t="s">
        <v>203</v>
      </c>
      <c r="U10" s="68">
        <v>41947381</v>
      </c>
      <c r="V10" s="257" t="s">
        <v>219</v>
      </c>
      <c r="W10" s="94">
        <v>45314</v>
      </c>
      <c r="X10" s="94">
        <v>45314</v>
      </c>
      <c r="Y10" s="53" t="s">
        <v>74</v>
      </c>
      <c r="Z10" s="94">
        <v>45504</v>
      </c>
      <c r="AA10" s="54">
        <f t="shared" si="0"/>
        <v>190</v>
      </c>
      <c r="AB10" s="43">
        <v>1</v>
      </c>
      <c r="AC10" s="43">
        <v>2550000</v>
      </c>
      <c r="AD10" s="43">
        <v>1</v>
      </c>
      <c r="AE10" s="94">
        <v>45504</v>
      </c>
      <c r="AF10" s="54">
        <f t="shared" si="1"/>
        <v>0</v>
      </c>
      <c r="AG10" s="43">
        <v>0</v>
      </c>
      <c r="AH10" s="43">
        <v>0</v>
      </c>
      <c r="AI10" s="92" t="s">
        <v>74</v>
      </c>
      <c r="AJ10" s="44">
        <v>0</v>
      </c>
      <c r="AK10" s="92" t="s">
        <v>74</v>
      </c>
      <c r="AL10" s="92" t="s">
        <v>74</v>
      </c>
      <c r="AM10" s="54">
        <f t="shared" si="2"/>
        <v>0</v>
      </c>
      <c r="AN10" s="54">
        <f>+K10+AC10-AH10</f>
        <v>17550000</v>
      </c>
      <c r="AO10" s="44" t="s">
        <v>66</v>
      </c>
      <c r="AP10" s="43">
        <v>15000000</v>
      </c>
      <c r="AQ10" s="88" t="s">
        <v>85</v>
      </c>
      <c r="AR10" s="43">
        <v>0</v>
      </c>
      <c r="AS10" s="96" t="s">
        <v>74</v>
      </c>
      <c r="AT10" s="52">
        <v>9450000</v>
      </c>
      <c r="AU10" s="98">
        <f t="shared" si="3"/>
        <v>8100000</v>
      </c>
      <c r="AV10" s="241">
        <f t="shared" si="4"/>
        <v>0.53846153846153844</v>
      </c>
      <c r="AW10" s="96" t="s">
        <v>74</v>
      </c>
      <c r="AX10" s="44" t="s">
        <v>86</v>
      </c>
      <c r="AY10" s="255" t="s">
        <v>249</v>
      </c>
      <c r="AZ10" s="85" t="s">
        <v>66</v>
      </c>
      <c r="BA10" s="85" t="s">
        <v>66</v>
      </c>
    </row>
    <row r="11" spans="1:72" x14ac:dyDescent="0.25">
      <c r="B11" s="85">
        <v>2024</v>
      </c>
      <c r="C11" s="44">
        <v>891780111</v>
      </c>
      <c r="D11" s="86" t="s">
        <v>64</v>
      </c>
      <c r="E11" s="87" t="s">
        <v>248</v>
      </c>
      <c r="F11" s="254" t="s">
        <v>247</v>
      </c>
      <c r="G11" s="254">
        <v>0</v>
      </c>
      <c r="H11" s="88" t="s">
        <v>72</v>
      </c>
      <c r="I11" s="86" t="s">
        <v>65</v>
      </c>
      <c r="J11" s="89" t="s">
        <v>246</v>
      </c>
      <c r="K11" s="43">
        <v>17550000</v>
      </c>
      <c r="L11" s="85" t="s">
        <v>67</v>
      </c>
      <c r="M11" s="257" t="s">
        <v>245</v>
      </c>
      <c r="N11" s="259">
        <v>1082845936</v>
      </c>
      <c r="O11" s="43">
        <v>117</v>
      </c>
      <c r="P11" s="92">
        <v>45313</v>
      </c>
      <c r="Q11" s="43">
        <v>40300000</v>
      </c>
      <c r="R11" s="260">
        <v>45315</v>
      </c>
      <c r="S11" s="43">
        <v>17500000</v>
      </c>
      <c r="T11" s="88" t="s">
        <v>203</v>
      </c>
      <c r="U11" s="68">
        <v>41947381</v>
      </c>
      <c r="V11" s="257" t="s">
        <v>219</v>
      </c>
      <c r="W11" s="94">
        <v>45315</v>
      </c>
      <c r="X11" s="94">
        <v>45315</v>
      </c>
      <c r="Y11" s="53" t="s">
        <v>74</v>
      </c>
      <c r="Z11" s="94">
        <v>45504</v>
      </c>
      <c r="AA11" s="54">
        <f t="shared" si="0"/>
        <v>189</v>
      </c>
      <c r="AB11" s="43">
        <v>0</v>
      </c>
      <c r="AC11" s="43">
        <v>0</v>
      </c>
      <c r="AD11" s="43">
        <v>0</v>
      </c>
      <c r="AE11" s="95" t="s">
        <v>74</v>
      </c>
      <c r="AF11" s="54">
        <f t="shared" si="1"/>
        <v>0</v>
      </c>
      <c r="AG11" s="43">
        <v>0</v>
      </c>
      <c r="AH11" s="43">
        <v>0</v>
      </c>
      <c r="AI11" s="92" t="s">
        <v>74</v>
      </c>
      <c r="AJ11" s="44">
        <v>0</v>
      </c>
      <c r="AK11" s="92" t="s">
        <v>74</v>
      </c>
      <c r="AL11" s="92" t="s">
        <v>74</v>
      </c>
      <c r="AM11" s="54">
        <f t="shared" si="2"/>
        <v>0</v>
      </c>
      <c r="AN11" s="54">
        <f>+K11+AC11-AH11</f>
        <v>17550000</v>
      </c>
      <c r="AO11" s="44" t="s">
        <v>66</v>
      </c>
      <c r="AP11" s="43">
        <v>17550000</v>
      </c>
      <c r="AQ11" s="88" t="s">
        <v>85</v>
      </c>
      <c r="AR11" s="43">
        <v>0</v>
      </c>
      <c r="AS11" s="96" t="s">
        <v>74</v>
      </c>
      <c r="AT11" s="52">
        <v>9450000</v>
      </c>
      <c r="AU11" s="98">
        <f t="shared" si="3"/>
        <v>8100000</v>
      </c>
      <c r="AV11" s="241">
        <f t="shared" si="4"/>
        <v>0.53846153846153844</v>
      </c>
      <c r="AW11" s="96" t="s">
        <v>74</v>
      </c>
      <c r="AX11" s="44" t="s">
        <v>86</v>
      </c>
      <c r="AY11" s="255" t="s">
        <v>244</v>
      </c>
      <c r="AZ11" s="85" t="s">
        <v>66</v>
      </c>
      <c r="BA11" s="85" t="s">
        <v>66</v>
      </c>
    </row>
    <row r="12" spans="1:72" x14ac:dyDescent="0.25">
      <c r="B12" s="85">
        <v>2024</v>
      </c>
      <c r="C12" s="44">
        <v>891780111</v>
      </c>
      <c r="D12" s="86" t="s">
        <v>64</v>
      </c>
      <c r="E12" s="87" t="s">
        <v>243</v>
      </c>
      <c r="F12" s="254" t="s">
        <v>242</v>
      </c>
      <c r="G12" s="254">
        <v>0</v>
      </c>
      <c r="H12" s="88" t="s">
        <v>72</v>
      </c>
      <c r="I12" s="86" t="s">
        <v>65</v>
      </c>
      <c r="J12" s="89" t="s">
        <v>241</v>
      </c>
      <c r="K12" s="43">
        <v>9900000</v>
      </c>
      <c r="L12" s="85" t="s">
        <v>67</v>
      </c>
      <c r="M12" s="257" t="s">
        <v>240</v>
      </c>
      <c r="N12" s="259">
        <v>1083027929</v>
      </c>
      <c r="O12" s="43">
        <v>116</v>
      </c>
      <c r="P12" s="92">
        <v>45313</v>
      </c>
      <c r="Q12" s="43">
        <v>99000000</v>
      </c>
      <c r="R12" s="260">
        <v>45323</v>
      </c>
      <c r="S12" s="43">
        <v>9900000</v>
      </c>
      <c r="T12" s="88" t="s">
        <v>203</v>
      </c>
      <c r="U12" s="68">
        <v>41947381</v>
      </c>
      <c r="V12" s="257" t="s">
        <v>219</v>
      </c>
      <c r="W12" s="260">
        <v>45323</v>
      </c>
      <c r="X12" s="260">
        <v>45323</v>
      </c>
      <c r="Y12" s="53" t="s">
        <v>74</v>
      </c>
      <c r="Z12" s="94">
        <v>45412</v>
      </c>
      <c r="AA12" s="54">
        <f t="shared" si="0"/>
        <v>89</v>
      </c>
      <c r="AB12" s="43">
        <v>0</v>
      </c>
      <c r="AC12" s="43">
        <v>0</v>
      </c>
      <c r="AD12" s="43">
        <v>0</v>
      </c>
      <c r="AE12" s="95" t="s">
        <v>74</v>
      </c>
      <c r="AF12" s="54">
        <f t="shared" si="1"/>
        <v>0</v>
      </c>
      <c r="AG12" s="43">
        <v>0</v>
      </c>
      <c r="AH12" s="43">
        <v>0</v>
      </c>
      <c r="AI12" s="92" t="s">
        <v>74</v>
      </c>
      <c r="AJ12" s="44">
        <v>1</v>
      </c>
      <c r="AK12" s="92">
        <v>45390</v>
      </c>
      <c r="AL12" s="92">
        <v>45512</v>
      </c>
      <c r="AM12" s="54">
        <f t="shared" si="2"/>
        <v>122</v>
      </c>
      <c r="AN12" s="54">
        <f>+K12+AC12-AH12</f>
        <v>9900000</v>
      </c>
      <c r="AO12" s="44" t="s">
        <v>66</v>
      </c>
      <c r="AP12" s="43">
        <v>9900000</v>
      </c>
      <c r="AQ12" s="88" t="s">
        <v>85</v>
      </c>
      <c r="AR12" s="43">
        <v>0</v>
      </c>
      <c r="AS12" s="96" t="s">
        <v>74</v>
      </c>
      <c r="AT12" s="52">
        <v>8100000</v>
      </c>
      <c r="AU12" s="98">
        <f t="shared" si="3"/>
        <v>1800000</v>
      </c>
      <c r="AV12" s="241">
        <f t="shared" si="4"/>
        <v>0.81818181818181823</v>
      </c>
      <c r="AW12" s="96" t="s">
        <v>74</v>
      </c>
      <c r="AX12" s="44" t="s">
        <v>86</v>
      </c>
      <c r="AY12" s="255" t="s">
        <v>239</v>
      </c>
      <c r="AZ12" s="85" t="s">
        <v>66</v>
      </c>
      <c r="BA12" s="85" t="s">
        <v>66</v>
      </c>
    </row>
    <row r="13" spans="1:72" x14ac:dyDescent="0.25">
      <c r="B13" s="85">
        <v>2024</v>
      </c>
      <c r="C13" s="44">
        <v>891780111</v>
      </c>
      <c r="D13" s="86" t="s">
        <v>64</v>
      </c>
      <c r="E13" s="87" t="s">
        <v>238</v>
      </c>
      <c r="F13" s="254" t="s">
        <v>237</v>
      </c>
      <c r="G13" s="254">
        <v>0</v>
      </c>
      <c r="H13" s="88" t="s">
        <v>72</v>
      </c>
      <c r="I13" s="86" t="s">
        <v>65</v>
      </c>
      <c r="J13" s="89" t="s">
        <v>236</v>
      </c>
      <c r="K13" s="43">
        <v>22165000</v>
      </c>
      <c r="L13" s="85" t="s">
        <v>67</v>
      </c>
      <c r="M13" s="257" t="s">
        <v>235</v>
      </c>
      <c r="N13" s="259">
        <v>60385970</v>
      </c>
      <c r="O13" s="43">
        <v>158</v>
      </c>
      <c r="P13" s="92">
        <v>45316</v>
      </c>
      <c r="Q13" s="43">
        <v>22165000</v>
      </c>
      <c r="R13" s="260">
        <v>45324</v>
      </c>
      <c r="S13" s="43">
        <v>22165000</v>
      </c>
      <c r="T13" s="88" t="s">
        <v>203</v>
      </c>
      <c r="U13" s="68">
        <v>41947381</v>
      </c>
      <c r="V13" s="257" t="s">
        <v>219</v>
      </c>
      <c r="W13" s="260">
        <v>45324</v>
      </c>
      <c r="X13" s="260">
        <v>45324</v>
      </c>
      <c r="Y13" s="53" t="s">
        <v>74</v>
      </c>
      <c r="Z13" s="260">
        <v>45338</v>
      </c>
      <c r="AA13" s="54">
        <f t="shared" si="0"/>
        <v>14</v>
      </c>
      <c r="AB13" s="43">
        <v>0</v>
      </c>
      <c r="AC13" s="43">
        <v>0</v>
      </c>
      <c r="AD13" s="43">
        <v>0</v>
      </c>
      <c r="AE13" s="95" t="s">
        <v>74</v>
      </c>
      <c r="AF13" s="54">
        <f t="shared" si="1"/>
        <v>0</v>
      </c>
      <c r="AG13" s="43">
        <v>0</v>
      </c>
      <c r="AH13" s="43">
        <v>0</v>
      </c>
      <c r="AI13" s="92" t="s">
        <v>74</v>
      </c>
      <c r="AJ13" s="44">
        <v>0</v>
      </c>
      <c r="AK13" s="92" t="s">
        <v>74</v>
      </c>
      <c r="AL13" s="92" t="s">
        <v>74</v>
      </c>
      <c r="AM13" s="54">
        <f t="shared" si="2"/>
        <v>0</v>
      </c>
      <c r="AN13" s="54">
        <f>+K13+AC13-AH13</f>
        <v>22165000</v>
      </c>
      <c r="AO13" s="44" t="s">
        <v>66</v>
      </c>
      <c r="AP13" s="43">
        <v>22165000</v>
      </c>
      <c r="AQ13" s="88" t="s">
        <v>85</v>
      </c>
      <c r="AR13" s="43">
        <v>0</v>
      </c>
      <c r="AS13" s="96" t="s">
        <v>74</v>
      </c>
      <c r="AT13" s="52">
        <v>22165000</v>
      </c>
      <c r="AU13" s="98">
        <f t="shared" si="3"/>
        <v>0</v>
      </c>
      <c r="AV13" s="241">
        <f t="shared" si="4"/>
        <v>1</v>
      </c>
      <c r="AW13" s="96" t="s">
        <v>74</v>
      </c>
      <c r="AX13" s="44" t="s">
        <v>86</v>
      </c>
      <c r="AY13" s="255" t="s">
        <v>234</v>
      </c>
      <c r="AZ13" s="85" t="s">
        <v>66</v>
      </c>
      <c r="BA13" s="85" t="s">
        <v>66</v>
      </c>
    </row>
    <row r="14" spans="1:72" x14ac:dyDescent="0.25">
      <c r="B14" s="85">
        <v>2024</v>
      </c>
      <c r="C14" s="44">
        <v>891780111</v>
      </c>
      <c r="D14" s="86" t="s">
        <v>64</v>
      </c>
      <c r="E14" s="87" t="s">
        <v>233</v>
      </c>
      <c r="F14" s="254" t="s">
        <v>232</v>
      </c>
      <c r="G14" s="254">
        <v>0</v>
      </c>
      <c r="H14" s="88" t="s">
        <v>72</v>
      </c>
      <c r="I14" s="86" t="s">
        <v>65</v>
      </c>
      <c r="J14" s="54" t="s">
        <v>231</v>
      </c>
      <c r="K14" s="54">
        <v>34319600</v>
      </c>
      <c r="L14" s="85" t="s">
        <v>67</v>
      </c>
      <c r="M14" s="257" t="s">
        <v>230</v>
      </c>
      <c r="N14" s="259">
        <v>860002400</v>
      </c>
      <c r="O14" s="43">
        <v>319</v>
      </c>
      <c r="P14" s="92">
        <v>45329</v>
      </c>
      <c r="Q14" s="43">
        <v>34319600</v>
      </c>
      <c r="R14" s="260">
        <v>45330</v>
      </c>
      <c r="S14" s="43">
        <v>34319600</v>
      </c>
      <c r="T14" s="88" t="s">
        <v>203</v>
      </c>
      <c r="U14" s="68">
        <v>41947381</v>
      </c>
      <c r="V14" s="257" t="s">
        <v>219</v>
      </c>
      <c r="W14" s="260">
        <v>45330</v>
      </c>
      <c r="X14" s="260">
        <v>45330</v>
      </c>
      <c r="Y14" s="53" t="s">
        <v>74</v>
      </c>
      <c r="Z14" s="260">
        <v>45696</v>
      </c>
      <c r="AA14" s="54">
        <f t="shared" si="0"/>
        <v>366</v>
      </c>
      <c r="AB14" s="43">
        <v>0</v>
      </c>
      <c r="AC14" s="43">
        <v>0</v>
      </c>
      <c r="AD14" s="43">
        <v>0</v>
      </c>
      <c r="AE14" s="44" t="s">
        <v>74</v>
      </c>
      <c r="AF14" s="54">
        <f t="shared" si="1"/>
        <v>0</v>
      </c>
      <c r="AG14" s="43">
        <v>0</v>
      </c>
      <c r="AH14" s="43">
        <v>0</v>
      </c>
      <c r="AI14" s="44" t="s">
        <v>74</v>
      </c>
      <c r="AJ14" s="44">
        <v>0</v>
      </c>
      <c r="AK14" s="44" t="s">
        <v>74</v>
      </c>
      <c r="AL14" s="44" t="s">
        <v>74</v>
      </c>
      <c r="AM14" s="54">
        <f t="shared" si="2"/>
        <v>0</v>
      </c>
      <c r="AN14" s="54">
        <f>+K14+AC14-AH14</f>
        <v>34319600</v>
      </c>
      <c r="AO14" s="44" t="s">
        <v>66</v>
      </c>
      <c r="AP14" s="43">
        <v>34319600</v>
      </c>
      <c r="AQ14" s="88" t="s">
        <v>85</v>
      </c>
      <c r="AR14" s="43">
        <v>0</v>
      </c>
      <c r="AS14" s="44" t="s">
        <v>74</v>
      </c>
      <c r="AT14" s="52">
        <v>18730600</v>
      </c>
      <c r="AU14" s="98">
        <f t="shared" si="3"/>
        <v>15589000</v>
      </c>
      <c r="AV14" s="241">
        <f t="shared" si="4"/>
        <v>0.54576976421636614</v>
      </c>
      <c r="AW14" s="96" t="s">
        <v>74</v>
      </c>
      <c r="AX14" s="44" t="s">
        <v>86</v>
      </c>
      <c r="AY14" s="255" t="s">
        <v>229</v>
      </c>
      <c r="AZ14" s="85" t="s">
        <v>66</v>
      </c>
      <c r="BA14" s="85" t="s">
        <v>66</v>
      </c>
    </row>
    <row r="15" spans="1:72" x14ac:dyDescent="0.25">
      <c r="B15" s="85">
        <v>2024</v>
      </c>
      <c r="C15" s="44">
        <v>891780111</v>
      </c>
      <c r="D15" s="86" t="s">
        <v>64</v>
      </c>
      <c r="E15" s="87" t="s">
        <v>228</v>
      </c>
      <c r="F15" s="254" t="s">
        <v>227</v>
      </c>
      <c r="G15" s="254">
        <v>0</v>
      </c>
      <c r="H15" s="88" t="s">
        <v>72</v>
      </c>
      <c r="I15" s="86" t="s">
        <v>65</v>
      </c>
      <c r="J15" s="89" t="s">
        <v>226</v>
      </c>
      <c r="K15" s="261">
        <v>1400000</v>
      </c>
      <c r="L15" s="85" t="s">
        <v>67</v>
      </c>
      <c r="M15" s="257" t="s">
        <v>225</v>
      </c>
      <c r="N15" s="259">
        <v>1082887911</v>
      </c>
      <c r="O15" s="261">
        <v>327</v>
      </c>
      <c r="P15" s="260">
        <v>45331</v>
      </c>
      <c r="Q15" s="261">
        <v>1400000</v>
      </c>
      <c r="R15" s="260">
        <v>45331</v>
      </c>
      <c r="S15" s="261">
        <v>1400000</v>
      </c>
      <c r="T15" s="88" t="s">
        <v>203</v>
      </c>
      <c r="U15" s="68">
        <v>41947381</v>
      </c>
      <c r="V15" s="257" t="s">
        <v>219</v>
      </c>
      <c r="W15" s="260">
        <v>45342</v>
      </c>
      <c r="X15" s="260">
        <v>45342</v>
      </c>
      <c r="Y15" s="53" t="s">
        <v>74</v>
      </c>
      <c r="Z15" s="260">
        <v>45351</v>
      </c>
      <c r="AA15" s="54">
        <f t="shared" si="0"/>
        <v>9</v>
      </c>
      <c r="AB15" s="43">
        <v>0</v>
      </c>
      <c r="AC15" s="43">
        <v>0</v>
      </c>
      <c r="AD15" s="43">
        <v>0</v>
      </c>
      <c r="AE15" s="44" t="s">
        <v>74</v>
      </c>
      <c r="AF15" s="54">
        <f t="shared" si="1"/>
        <v>0</v>
      </c>
      <c r="AG15" s="43">
        <v>0</v>
      </c>
      <c r="AH15" s="43">
        <v>0</v>
      </c>
      <c r="AI15" s="44" t="s">
        <v>74</v>
      </c>
      <c r="AJ15" s="44">
        <v>0</v>
      </c>
      <c r="AK15" s="44" t="s">
        <v>74</v>
      </c>
      <c r="AL15" s="44" t="s">
        <v>74</v>
      </c>
      <c r="AM15" s="54">
        <f t="shared" si="2"/>
        <v>0</v>
      </c>
      <c r="AN15" s="54">
        <f>+K15+AC15-AH15</f>
        <v>1400000</v>
      </c>
      <c r="AO15" s="44" t="s">
        <v>66</v>
      </c>
      <c r="AP15" s="261">
        <v>1400000</v>
      </c>
      <c r="AQ15" s="88" t="s">
        <v>85</v>
      </c>
      <c r="AR15" s="43">
        <v>0</v>
      </c>
      <c r="AS15" s="44" t="s">
        <v>74</v>
      </c>
      <c r="AT15" s="52">
        <v>1400000</v>
      </c>
      <c r="AU15" s="98">
        <f t="shared" si="3"/>
        <v>0</v>
      </c>
      <c r="AV15" s="241">
        <f t="shared" si="4"/>
        <v>1</v>
      </c>
      <c r="AW15" s="96" t="s">
        <v>74</v>
      </c>
      <c r="AX15" s="44" t="s">
        <v>86</v>
      </c>
      <c r="AY15" s="255" t="s">
        <v>224</v>
      </c>
      <c r="AZ15" s="85" t="s">
        <v>66</v>
      </c>
      <c r="BA15" s="85" t="s">
        <v>66</v>
      </c>
    </row>
    <row r="16" spans="1:72" ht="15.75" thickBot="1" x14ac:dyDescent="0.3">
      <c r="B16" s="100">
        <v>2024</v>
      </c>
      <c r="C16" s="45">
        <v>891780111</v>
      </c>
      <c r="D16" s="101" t="s">
        <v>64</v>
      </c>
      <c r="E16" s="102" t="s">
        <v>223</v>
      </c>
      <c r="F16" s="45" t="s">
        <v>222</v>
      </c>
      <c r="G16" s="262">
        <v>0</v>
      </c>
      <c r="H16" s="103" t="s">
        <v>72</v>
      </c>
      <c r="I16" s="101" t="s">
        <v>65</v>
      </c>
      <c r="J16" s="104" t="s">
        <v>221</v>
      </c>
      <c r="K16" s="46">
        <v>12000000</v>
      </c>
      <c r="L16" s="100" t="s">
        <v>67</v>
      </c>
      <c r="M16" s="263" t="s">
        <v>220</v>
      </c>
      <c r="N16" s="264">
        <v>57434146</v>
      </c>
      <c r="O16" s="46">
        <v>698</v>
      </c>
      <c r="P16" s="47">
        <v>45366</v>
      </c>
      <c r="Q16" s="46">
        <v>12000000</v>
      </c>
      <c r="R16" s="266">
        <v>45371</v>
      </c>
      <c r="S16" s="46">
        <v>12000000</v>
      </c>
      <c r="T16" s="103" t="s">
        <v>203</v>
      </c>
      <c r="U16" s="51">
        <v>41947381</v>
      </c>
      <c r="V16" s="263" t="s">
        <v>219</v>
      </c>
      <c r="W16" s="47">
        <v>45371</v>
      </c>
      <c r="X16" s="47">
        <v>45371</v>
      </c>
      <c r="Y16" s="47" t="s">
        <v>74</v>
      </c>
      <c r="Z16" s="266">
        <v>45493</v>
      </c>
      <c r="AA16" s="69">
        <f t="shared" si="0"/>
        <v>122</v>
      </c>
      <c r="AB16" s="46">
        <v>0</v>
      </c>
      <c r="AC16" s="46">
        <v>0</v>
      </c>
      <c r="AD16" s="46">
        <v>0</v>
      </c>
      <c r="AE16" s="45" t="s">
        <v>74</v>
      </c>
      <c r="AF16" s="69">
        <f>+IF(AE16="1800-01-01",0,AE16-#REF!)</f>
        <v>0</v>
      </c>
      <c r="AG16" s="46">
        <v>0</v>
      </c>
      <c r="AH16" s="46">
        <v>0</v>
      </c>
      <c r="AI16" s="45" t="s">
        <v>74</v>
      </c>
      <c r="AJ16" s="45">
        <v>0</v>
      </c>
      <c r="AK16" s="45" t="s">
        <v>74</v>
      </c>
      <c r="AL16" s="45" t="s">
        <v>74</v>
      </c>
      <c r="AM16" s="69">
        <f t="shared" si="2"/>
        <v>0</v>
      </c>
      <c r="AN16" s="69">
        <f>+K16+AC16-AH16</f>
        <v>12000000</v>
      </c>
      <c r="AO16" s="45" t="s">
        <v>66</v>
      </c>
      <c r="AP16" s="46">
        <v>12000000</v>
      </c>
      <c r="AQ16" s="103" t="s">
        <v>85</v>
      </c>
      <c r="AR16" s="46">
        <v>0</v>
      </c>
      <c r="AS16" s="45" t="s">
        <v>74</v>
      </c>
      <c r="AT16" s="50">
        <v>3000000</v>
      </c>
      <c r="AU16" s="111">
        <f t="shared" si="3"/>
        <v>9000000</v>
      </c>
      <c r="AV16" s="112">
        <f t="shared" si="4"/>
        <v>0.25</v>
      </c>
      <c r="AW16" s="110" t="s">
        <v>74</v>
      </c>
      <c r="AX16" s="45" t="s">
        <v>86</v>
      </c>
      <c r="AY16" s="265" t="s">
        <v>218</v>
      </c>
      <c r="AZ16" s="100" t="s">
        <v>66</v>
      </c>
      <c r="BA16" s="100" t="s">
        <v>66</v>
      </c>
    </row>
    <row r="17" spans="2:53" s="23" customFormat="1" ht="15.75" thickBot="1" x14ac:dyDescent="0.3">
      <c r="B17" s="404" t="s">
        <v>68</v>
      </c>
      <c r="C17" s="405"/>
      <c r="D17" s="406"/>
      <c r="E17" s="31">
        <f>+SUBTOTAL(3,E8:E16)</f>
        <v>9</v>
      </c>
      <c r="F17" s="32"/>
      <c r="G17" s="33"/>
      <c r="H17" s="33"/>
      <c r="I17" s="33"/>
      <c r="J17" s="33"/>
      <c r="K17" s="34">
        <f>SUM(K8:K16)</f>
        <v>161084600</v>
      </c>
      <c r="L17" s="407"/>
      <c r="M17" s="408"/>
      <c r="N17" s="408"/>
      <c r="O17" s="408"/>
      <c r="P17" s="408"/>
      <c r="Q17" s="408"/>
      <c r="R17" s="408"/>
      <c r="S17" s="408"/>
      <c r="T17" s="408"/>
      <c r="U17" s="408"/>
      <c r="V17" s="408"/>
      <c r="W17" s="408"/>
      <c r="X17" s="408"/>
      <c r="Y17" s="408"/>
      <c r="Z17" s="408"/>
      <c r="AA17" s="409"/>
      <c r="AB17" s="35">
        <f>SUM(AB8:AB16)</f>
        <v>1</v>
      </c>
      <c r="AC17" s="36">
        <f>SUM(AC8:AC16)</f>
        <v>2550000</v>
      </c>
      <c r="AD17" s="36">
        <f>SUM(AD8:AD16)</f>
        <v>1</v>
      </c>
      <c r="AE17" s="37"/>
      <c r="AF17" s="36">
        <f>SUM(AF8:AF16)</f>
        <v>0</v>
      </c>
      <c r="AG17" s="36">
        <f>SUM(AG8:AG16)</f>
        <v>0</v>
      </c>
      <c r="AH17" s="38">
        <f>SUM(AH8:AH16)</f>
        <v>0</v>
      </c>
      <c r="AI17" s="37"/>
      <c r="AJ17" s="39">
        <f>SUM(AJ8:AJ16)</f>
        <v>1</v>
      </c>
      <c r="AK17" s="407"/>
      <c r="AL17" s="408"/>
      <c r="AM17" s="409"/>
      <c r="AN17" s="35">
        <f>SUM(AN8:AN16)</f>
        <v>163634600</v>
      </c>
      <c r="AO17" s="37"/>
      <c r="AP17" s="40"/>
      <c r="AQ17" s="37"/>
      <c r="AR17" s="36">
        <f>SUM(AR8:AR16)</f>
        <v>0</v>
      </c>
      <c r="AS17" s="37"/>
      <c r="AT17" s="41">
        <f>SUM(AT8:AT16)</f>
        <v>98545600</v>
      </c>
      <c r="AU17" s="42">
        <f>SUM(AU8:AU16)</f>
        <v>65089000</v>
      </c>
      <c r="AV17" s="407"/>
      <c r="AW17" s="408"/>
      <c r="AX17" s="408"/>
      <c r="AY17" s="408"/>
      <c r="AZ17" s="408"/>
      <c r="BA17" s="408"/>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7:BA17"/>
    <mergeCell ref="AO6:AP6"/>
    <mergeCell ref="B17:D17"/>
    <mergeCell ref="L17:AA17"/>
    <mergeCell ref="AY6:BA6"/>
    <mergeCell ref="M6:N6"/>
    <mergeCell ref="O6:Q6"/>
    <mergeCell ref="R6:S6"/>
    <mergeCell ref="AK17:AM17"/>
    <mergeCell ref="T6:V6"/>
    <mergeCell ref="H3:I5"/>
    <mergeCell ref="E6:G6"/>
    <mergeCell ref="AV6:AX6"/>
    <mergeCell ref="AQ6:AU6"/>
  </mergeCells>
  <conditionalFormatting sqref="F5 E6">
    <cfRule type="containsText" dxfId="20"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16 AF8:AF16 AU8:AV16 AO9 AM9:AN15">
    <cfRule type="expression" dxfId="19" priority="1">
      <formula>+_xlfn.ISFORMULA(AA8)</formula>
    </cfRule>
  </conditionalFormatting>
  <conditionalFormatting sqref="AM8:AO8 AO10:AP12 AO13 AO14:AP15 AM16:AP16">
    <cfRule type="expression" dxfId="18" priority="2">
      <formula>+_xlfn.ISFORMULA(AM8)</formula>
    </cfRule>
  </conditionalFormatting>
  <dataValidations count="9">
    <dataValidation type="list" allowBlank="1" showInputMessage="1" showErrorMessage="1" sqref="H8:H16" xr:uid="{0702C2A5-72D9-4820-8D3B-D816F8654FDD}">
      <formula1>"OTRO SECTOR"</formula1>
    </dataValidation>
    <dataValidation type="list" allowBlank="1" showInputMessage="1" showErrorMessage="1" sqref="L8:L16" xr:uid="{EE8EE2F2-8BC1-46D7-B28C-9776309D777D}">
      <formula1>"DIRECTA"</formula1>
    </dataValidation>
    <dataValidation type="list" allowBlank="1" showInputMessage="1" showErrorMessage="1" sqref="I8:I16" xr:uid="{824282D2-6949-47C9-9CE1-93CEB98509B5}">
      <formula1>"FUNCIONAMIENTO,INVERSION,OTROS"</formula1>
    </dataValidation>
    <dataValidation type="list" allowBlank="1" showInputMessage="1" showErrorMessage="1" sqref="AX8:AX16" xr:uid="{63DA7620-CE4C-4F8A-896E-61CFBC4FF58E}">
      <formula1>"Por iniciar,En ejecucion,Suspendido,Terminado,Liquidado"</formula1>
    </dataValidation>
    <dataValidation type="list" allowBlank="1" showInputMessage="1" showErrorMessage="1" sqref="BA8:BA16" xr:uid="{7299B4FF-1FDF-4CCF-8E6C-D62CC1F07AC6}">
      <formula1>"SI,NA por TIPO Contrato"</formula1>
    </dataValidation>
    <dataValidation type="list" allowBlank="1" showInputMessage="1" showErrorMessage="1" sqref="AZ8:AZ16" xr:uid="{C999323E-82E4-4B22-A9EA-DF4DDEFC5E8D}">
      <formula1>"SI,NO HA INICIADO"</formula1>
    </dataValidation>
    <dataValidation type="list" allowBlank="1" showInputMessage="1" showErrorMessage="1" sqref="T8:T16 AQ8:AQ12 AO8:AO1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9" r:id="rId1" xr:uid="{E83F3959-F95F-4F3E-AAD7-77BB1EB32F52}"/>
    <hyperlink ref="AY10" r:id="rId2" xr:uid="{6BBA531D-1683-4FE2-9BAA-B5348ED6F153}"/>
    <hyperlink ref="AY15" r:id="rId3" xr:uid="{AE7B0019-2BB1-446F-81A2-39A6779AA171}"/>
    <hyperlink ref="AY16" r:id="rId4" xr:uid="{EF8A477A-52BD-418D-A53A-941CAD5D57A6}"/>
  </hyperlinks>
  <pageMargins left="0.7" right="0.7" top="0.75" bottom="0.75" header="0.3" footer="0.3"/>
  <pageSetup orientation="portrait" horizontalDpi="300" verticalDpi="300"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9"/>
  <sheetViews>
    <sheetView showGridLines="0" zoomScaleNormal="100" workbookViewId="0">
      <selection activeCell="BG7" sqref="BG7"/>
    </sheetView>
  </sheetViews>
  <sheetFormatPr baseColWidth="10" defaultRowHeight="15" x14ac:dyDescent="0.25"/>
  <cols>
    <col min="1" max="1" width="2.5703125" customWidth="1"/>
    <col min="2" max="2" width="9.28515625" customWidth="1"/>
    <col min="3" max="3" width="13.5703125" customWidth="1"/>
    <col min="4" max="4" width="29.7109375" customWidth="1"/>
    <col min="5" max="5" width="22.140625" customWidth="1"/>
    <col min="6" max="6" width="16.85546875" bestFit="1" customWidth="1"/>
    <col min="7" max="7" width="12.28515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22.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3.1406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80</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3" t="s">
        <v>81</v>
      </c>
      <c r="F8" s="73" t="s">
        <v>181</v>
      </c>
      <c r="G8" s="74">
        <v>0</v>
      </c>
      <c r="H8" s="74" t="s">
        <v>72</v>
      </c>
      <c r="I8" s="72" t="s">
        <v>65</v>
      </c>
      <c r="J8" s="75" t="s">
        <v>82</v>
      </c>
      <c r="K8" s="73">
        <v>24200000</v>
      </c>
      <c r="L8" s="71" t="s">
        <v>67</v>
      </c>
      <c r="M8" s="75" t="s">
        <v>83</v>
      </c>
      <c r="N8" s="76">
        <v>49778889</v>
      </c>
      <c r="O8" s="77">
        <v>94</v>
      </c>
      <c r="P8" s="135">
        <v>45309</v>
      </c>
      <c r="Q8" s="73">
        <v>24200000</v>
      </c>
      <c r="R8" s="135">
        <v>45320</v>
      </c>
      <c r="S8" s="73">
        <v>24200000</v>
      </c>
      <c r="T8" s="74" t="s">
        <v>66</v>
      </c>
      <c r="U8" s="77">
        <v>1082943047</v>
      </c>
      <c r="V8" s="75" t="s">
        <v>84</v>
      </c>
      <c r="W8" s="135">
        <v>45320</v>
      </c>
      <c r="X8" s="135">
        <v>45323</v>
      </c>
      <c r="Y8" s="80" t="s">
        <v>74</v>
      </c>
      <c r="Z8" s="135">
        <v>45488</v>
      </c>
      <c r="AA8" s="79">
        <f>+IF(Y8="1800-01-01",Z8-X8,Z8-Y8)</f>
        <v>165</v>
      </c>
      <c r="AB8" s="73">
        <v>0</v>
      </c>
      <c r="AC8" s="73">
        <v>0</v>
      </c>
      <c r="AD8" s="73">
        <v>0</v>
      </c>
      <c r="AE8" s="81" t="s">
        <v>74</v>
      </c>
      <c r="AF8" s="79">
        <f>+IF(AE8="1800-01-01",0,AE8-Z8)</f>
        <v>0</v>
      </c>
      <c r="AG8" s="73">
        <v>0</v>
      </c>
      <c r="AH8" s="73">
        <v>0</v>
      </c>
      <c r="AI8" s="78" t="s">
        <v>74</v>
      </c>
      <c r="AJ8" s="74">
        <v>0</v>
      </c>
      <c r="AK8" s="78" t="s">
        <v>74</v>
      </c>
      <c r="AL8" s="78" t="s">
        <v>74</v>
      </c>
      <c r="AM8" s="79">
        <f>+IF(AK8="1800-01-01",0,AL8-AK8)</f>
        <v>0</v>
      </c>
      <c r="AN8" s="79">
        <f>+K8+AC8-AH8</f>
        <v>24200000</v>
      </c>
      <c r="AO8" s="74" t="s">
        <v>66</v>
      </c>
      <c r="AP8" s="73">
        <v>24200000</v>
      </c>
      <c r="AQ8" s="74" t="s">
        <v>85</v>
      </c>
      <c r="AR8" s="73">
        <v>0</v>
      </c>
      <c r="AS8" s="82" t="s">
        <v>74</v>
      </c>
      <c r="AT8" s="136">
        <v>8800000</v>
      </c>
      <c r="AU8" s="122">
        <f>AN8-AT8</f>
        <v>15400000</v>
      </c>
      <c r="AV8" s="123">
        <f>+IFERROR(AT8/AN8,"_")</f>
        <v>0.36363636363636365</v>
      </c>
      <c r="AW8" s="82" t="s">
        <v>74</v>
      </c>
      <c r="AX8" s="74" t="s">
        <v>86</v>
      </c>
      <c r="AY8" s="267" t="s">
        <v>87</v>
      </c>
      <c r="AZ8" s="71" t="s">
        <v>66</v>
      </c>
      <c r="BA8" s="71" t="s">
        <v>66</v>
      </c>
    </row>
    <row r="9" spans="1:72" x14ac:dyDescent="0.25">
      <c r="B9" s="85">
        <v>2024</v>
      </c>
      <c r="C9" s="85">
        <v>891780111</v>
      </c>
      <c r="D9" s="86" t="s">
        <v>64</v>
      </c>
      <c r="E9" s="87" t="s">
        <v>88</v>
      </c>
      <c r="F9" s="87" t="s">
        <v>182</v>
      </c>
      <c r="G9" s="88">
        <v>0</v>
      </c>
      <c r="H9" s="88" t="s">
        <v>72</v>
      </c>
      <c r="I9" s="86" t="s">
        <v>65</v>
      </c>
      <c r="J9" s="89" t="s">
        <v>93</v>
      </c>
      <c r="K9" s="87">
        <v>19800000</v>
      </c>
      <c r="L9" s="85" t="s">
        <v>67</v>
      </c>
      <c r="M9" s="89" t="s">
        <v>94</v>
      </c>
      <c r="N9" s="90">
        <v>1083023487</v>
      </c>
      <c r="O9" s="91">
        <v>102</v>
      </c>
      <c r="P9" s="140">
        <v>45310</v>
      </c>
      <c r="Q9" s="87">
        <v>19800000</v>
      </c>
      <c r="R9" s="140">
        <v>45321</v>
      </c>
      <c r="S9" s="91">
        <v>19800000</v>
      </c>
      <c r="T9" s="88" t="s">
        <v>66</v>
      </c>
      <c r="U9" s="91">
        <v>1082943047</v>
      </c>
      <c r="V9" s="89" t="s">
        <v>103</v>
      </c>
      <c r="W9" s="140">
        <v>45321</v>
      </c>
      <c r="X9" s="140">
        <v>45323</v>
      </c>
      <c r="Y9" s="94" t="s">
        <v>74</v>
      </c>
      <c r="Z9" s="140">
        <v>45488</v>
      </c>
      <c r="AA9" s="93">
        <f t="shared" ref="AA9:AA28" si="0">+IF(Y9="1800-01-01",Z9-X9,Z9-Y9)</f>
        <v>165</v>
      </c>
      <c r="AB9" s="87">
        <v>0</v>
      </c>
      <c r="AC9" s="87">
        <v>0</v>
      </c>
      <c r="AD9" s="87">
        <v>0</v>
      </c>
      <c r="AE9" s="95" t="s">
        <v>74</v>
      </c>
      <c r="AF9" s="93">
        <f t="shared" ref="AF9:AF28" si="1">+IF(AE9="1800-01-01",0,AE9-Z9)</f>
        <v>0</v>
      </c>
      <c r="AG9" s="87">
        <v>0</v>
      </c>
      <c r="AH9" s="87">
        <v>0</v>
      </c>
      <c r="AI9" s="92" t="s">
        <v>74</v>
      </c>
      <c r="AJ9" s="88">
        <v>0</v>
      </c>
      <c r="AK9" s="92" t="s">
        <v>74</v>
      </c>
      <c r="AL9" s="92" t="s">
        <v>74</v>
      </c>
      <c r="AM9" s="93">
        <f t="shared" ref="AM9:AM28" si="2">+IF(AK9="1800-01-01",0,AL9-AK9)</f>
        <v>0</v>
      </c>
      <c r="AN9" s="93">
        <f>+K9+AC9-AH9</f>
        <v>19800000</v>
      </c>
      <c r="AO9" s="88" t="s">
        <v>66</v>
      </c>
      <c r="AP9" s="91">
        <v>19800000</v>
      </c>
      <c r="AQ9" s="88" t="s">
        <v>85</v>
      </c>
      <c r="AR9" s="87">
        <v>0</v>
      </c>
      <c r="AS9" s="96" t="s">
        <v>74</v>
      </c>
      <c r="AT9" s="97">
        <v>8250000</v>
      </c>
      <c r="AU9" s="126">
        <f>AN9-AT9</f>
        <v>11550000</v>
      </c>
      <c r="AV9" s="99">
        <f t="shared" ref="AV9:AV28" si="3">+IFERROR(AT9/AN9,"_")</f>
        <v>0.41666666666666669</v>
      </c>
      <c r="AW9" s="96" t="s">
        <v>74</v>
      </c>
      <c r="AX9" s="88" t="s">
        <v>86</v>
      </c>
      <c r="AY9" s="268" t="s">
        <v>106</v>
      </c>
      <c r="AZ9" s="85" t="s">
        <v>66</v>
      </c>
      <c r="BA9" s="85" t="s">
        <v>66</v>
      </c>
      <c r="BB9" s="12"/>
    </row>
    <row r="10" spans="1:72" x14ac:dyDescent="0.25">
      <c r="B10" s="85">
        <v>2024</v>
      </c>
      <c r="C10" s="85">
        <v>891780111</v>
      </c>
      <c r="D10" s="86" t="s">
        <v>64</v>
      </c>
      <c r="E10" s="87" t="s">
        <v>89</v>
      </c>
      <c r="F10" s="87" t="s">
        <v>183</v>
      </c>
      <c r="G10" s="88">
        <v>0</v>
      </c>
      <c r="H10" s="88" t="s">
        <v>72</v>
      </c>
      <c r="I10" s="86" t="s">
        <v>65</v>
      </c>
      <c r="J10" s="89" t="s">
        <v>99</v>
      </c>
      <c r="K10" s="87">
        <v>14850000</v>
      </c>
      <c r="L10" s="85" t="s">
        <v>67</v>
      </c>
      <c r="M10" s="89" t="s">
        <v>95</v>
      </c>
      <c r="N10" s="90">
        <v>1083044902</v>
      </c>
      <c r="O10" s="91">
        <v>95</v>
      </c>
      <c r="P10" s="140">
        <v>45309</v>
      </c>
      <c r="Q10" s="87">
        <v>31350000</v>
      </c>
      <c r="R10" s="140">
        <v>45321</v>
      </c>
      <c r="S10" s="87">
        <v>14850000</v>
      </c>
      <c r="T10" s="88" t="s">
        <v>66</v>
      </c>
      <c r="U10" s="91">
        <v>1082943047</v>
      </c>
      <c r="V10" s="89" t="s">
        <v>103</v>
      </c>
      <c r="W10" s="140">
        <v>45321</v>
      </c>
      <c r="X10" s="140">
        <v>45323</v>
      </c>
      <c r="Y10" s="94" t="s">
        <v>74</v>
      </c>
      <c r="Z10" s="140">
        <v>45488</v>
      </c>
      <c r="AA10" s="93">
        <f t="shared" si="0"/>
        <v>165</v>
      </c>
      <c r="AB10" s="87">
        <v>0</v>
      </c>
      <c r="AC10" s="87">
        <v>0</v>
      </c>
      <c r="AD10" s="87">
        <v>0</v>
      </c>
      <c r="AE10" s="95" t="s">
        <v>74</v>
      </c>
      <c r="AF10" s="93">
        <f t="shared" si="1"/>
        <v>0</v>
      </c>
      <c r="AG10" s="87">
        <v>0</v>
      </c>
      <c r="AH10" s="87">
        <v>0</v>
      </c>
      <c r="AI10" s="92" t="s">
        <v>74</v>
      </c>
      <c r="AJ10" s="88">
        <v>0</v>
      </c>
      <c r="AK10" s="92" t="s">
        <v>74</v>
      </c>
      <c r="AL10" s="92" t="s">
        <v>74</v>
      </c>
      <c r="AM10" s="93">
        <f>+IF(AK10="1800-01-01",0,AL10-AK10)</f>
        <v>0</v>
      </c>
      <c r="AN10" s="93">
        <f>+K10+AC10-AH10</f>
        <v>14850000</v>
      </c>
      <c r="AO10" s="88" t="s">
        <v>66</v>
      </c>
      <c r="AP10" s="87">
        <v>14850000</v>
      </c>
      <c r="AQ10" s="88" t="s">
        <v>85</v>
      </c>
      <c r="AR10" s="87">
        <v>0</v>
      </c>
      <c r="AS10" s="96" t="s">
        <v>74</v>
      </c>
      <c r="AT10" s="97">
        <v>4950000</v>
      </c>
      <c r="AU10" s="126">
        <f t="shared" ref="AU10:AU28" si="4">AN10-AT10</f>
        <v>9900000</v>
      </c>
      <c r="AV10" s="99">
        <f t="shared" si="3"/>
        <v>0.33333333333333331</v>
      </c>
      <c r="AW10" s="96" t="s">
        <v>74</v>
      </c>
      <c r="AX10" s="88" t="s">
        <v>86</v>
      </c>
      <c r="AY10" s="269" t="s">
        <v>107</v>
      </c>
      <c r="AZ10" s="85" t="s">
        <v>66</v>
      </c>
      <c r="BA10" s="85" t="s">
        <v>66</v>
      </c>
      <c r="BB10" s="12"/>
    </row>
    <row r="11" spans="1:72" x14ac:dyDescent="0.25">
      <c r="B11" s="85">
        <v>2024</v>
      </c>
      <c r="C11" s="85">
        <v>891780111</v>
      </c>
      <c r="D11" s="86" t="s">
        <v>64</v>
      </c>
      <c r="E11" s="87" t="s">
        <v>90</v>
      </c>
      <c r="F11" s="87" t="s">
        <v>184</v>
      </c>
      <c r="G11" s="88">
        <v>0</v>
      </c>
      <c r="H11" s="88" t="s">
        <v>72</v>
      </c>
      <c r="I11" s="86" t="s">
        <v>65</v>
      </c>
      <c r="J11" s="89" t="s">
        <v>100</v>
      </c>
      <c r="K11" s="87">
        <v>16500000</v>
      </c>
      <c r="L11" s="85" t="s">
        <v>67</v>
      </c>
      <c r="M11" s="89" t="s">
        <v>96</v>
      </c>
      <c r="N11" s="90">
        <v>1082856526</v>
      </c>
      <c r="O11" s="91">
        <v>95</v>
      </c>
      <c r="P11" s="140">
        <v>45309</v>
      </c>
      <c r="Q11" s="87">
        <v>31350000</v>
      </c>
      <c r="R11" s="140">
        <v>45321</v>
      </c>
      <c r="S11" s="87">
        <v>16500000</v>
      </c>
      <c r="T11" s="88" t="s">
        <v>66</v>
      </c>
      <c r="U11" s="91">
        <v>1082943047</v>
      </c>
      <c r="V11" s="89" t="s">
        <v>103</v>
      </c>
      <c r="W11" s="140">
        <v>45321</v>
      </c>
      <c r="X11" s="140">
        <v>45323</v>
      </c>
      <c r="Y11" s="94" t="s">
        <v>74</v>
      </c>
      <c r="Z11" s="140">
        <v>45488</v>
      </c>
      <c r="AA11" s="93">
        <f t="shared" si="0"/>
        <v>165</v>
      </c>
      <c r="AB11" s="87">
        <v>0</v>
      </c>
      <c r="AC11" s="87">
        <v>0</v>
      </c>
      <c r="AD11" s="87">
        <v>0</v>
      </c>
      <c r="AE11" s="95" t="s">
        <v>74</v>
      </c>
      <c r="AF11" s="93">
        <f t="shared" si="1"/>
        <v>0</v>
      </c>
      <c r="AG11" s="87">
        <v>0</v>
      </c>
      <c r="AH11" s="87">
        <v>0</v>
      </c>
      <c r="AI11" s="92" t="s">
        <v>74</v>
      </c>
      <c r="AJ11" s="88">
        <v>0</v>
      </c>
      <c r="AK11" s="92" t="s">
        <v>74</v>
      </c>
      <c r="AL11" s="92" t="s">
        <v>74</v>
      </c>
      <c r="AM11" s="93">
        <f>+IF(AK11="1800-01-01",0,AL11-AK11)</f>
        <v>0</v>
      </c>
      <c r="AN11" s="93">
        <f>+K11+AC11-AH11</f>
        <v>16500000</v>
      </c>
      <c r="AO11" s="88" t="s">
        <v>66</v>
      </c>
      <c r="AP11" s="87">
        <v>16500000</v>
      </c>
      <c r="AQ11" s="88" t="s">
        <v>85</v>
      </c>
      <c r="AR11" s="87">
        <v>0</v>
      </c>
      <c r="AS11" s="96" t="s">
        <v>74</v>
      </c>
      <c r="AT11" s="97">
        <v>5500000</v>
      </c>
      <c r="AU11" s="126">
        <f t="shared" si="4"/>
        <v>11000000</v>
      </c>
      <c r="AV11" s="99">
        <f t="shared" si="3"/>
        <v>0.33333333333333331</v>
      </c>
      <c r="AW11" s="96" t="s">
        <v>74</v>
      </c>
      <c r="AX11" s="88" t="s">
        <v>86</v>
      </c>
      <c r="AY11" s="269" t="s">
        <v>108</v>
      </c>
      <c r="AZ11" s="85" t="s">
        <v>66</v>
      </c>
      <c r="BA11" s="85" t="s">
        <v>66</v>
      </c>
    </row>
    <row r="12" spans="1:72" x14ac:dyDescent="0.25">
      <c r="B12" s="85">
        <v>2024</v>
      </c>
      <c r="C12" s="85">
        <v>891780111</v>
      </c>
      <c r="D12" s="86" t="s">
        <v>64</v>
      </c>
      <c r="E12" s="87" t="s">
        <v>91</v>
      </c>
      <c r="F12" s="87" t="s">
        <v>185</v>
      </c>
      <c r="G12" s="88">
        <v>0</v>
      </c>
      <c r="H12" s="88" t="s">
        <v>72</v>
      </c>
      <c r="I12" s="86" t="s">
        <v>65</v>
      </c>
      <c r="J12" s="89" t="s">
        <v>101</v>
      </c>
      <c r="K12" s="87">
        <v>13750000</v>
      </c>
      <c r="L12" s="85" t="s">
        <v>67</v>
      </c>
      <c r="M12" s="89" t="s">
        <v>97</v>
      </c>
      <c r="N12" s="90">
        <v>1083033741</v>
      </c>
      <c r="O12" s="91">
        <v>112</v>
      </c>
      <c r="P12" s="140">
        <v>45313</v>
      </c>
      <c r="Q12" s="87">
        <v>13750000</v>
      </c>
      <c r="R12" s="140">
        <v>45322</v>
      </c>
      <c r="S12" s="87">
        <v>13750000</v>
      </c>
      <c r="T12" s="88" t="s">
        <v>66</v>
      </c>
      <c r="U12" s="91">
        <v>7144495</v>
      </c>
      <c r="V12" s="89" t="s">
        <v>104</v>
      </c>
      <c r="W12" s="140">
        <v>45322</v>
      </c>
      <c r="X12" s="140">
        <v>45323</v>
      </c>
      <c r="Y12" s="94" t="s">
        <v>74</v>
      </c>
      <c r="Z12" s="140">
        <v>45488</v>
      </c>
      <c r="AA12" s="93">
        <f t="shared" si="0"/>
        <v>165</v>
      </c>
      <c r="AB12" s="87">
        <v>0</v>
      </c>
      <c r="AC12" s="87">
        <v>0</v>
      </c>
      <c r="AD12" s="87">
        <v>0</v>
      </c>
      <c r="AE12" s="95" t="s">
        <v>74</v>
      </c>
      <c r="AF12" s="93">
        <f t="shared" si="1"/>
        <v>0</v>
      </c>
      <c r="AG12" s="87">
        <v>0</v>
      </c>
      <c r="AH12" s="87">
        <v>0</v>
      </c>
      <c r="AI12" s="92" t="s">
        <v>74</v>
      </c>
      <c r="AJ12" s="88">
        <v>0</v>
      </c>
      <c r="AK12" s="92" t="s">
        <v>74</v>
      </c>
      <c r="AL12" s="92" t="s">
        <v>74</v>
      </c>
      <c r="AM12" s="93">
        <f t="shared" si="2"/>
        <v>0</v>
      </c>
      <c r="AN12" s="93">
        <f>+K12+AC12-AH12</f>
        <v>13750000</v>
      </c>
      <c r="AO12" s="88" t="s">
        <v>66</v>
      </c>
      <c r="AP12" s="87">
        <v>13750000</v>
      </c>
      <c r="AQ12" s="88" t="s">
        <v>85</v>
      </c>
      <c r="AR12" s="87">
        <v>0</v>
      </c>
      <c r="AS12" s="96" t="s">
        <v>74</v>
      </c>
      <c r="AT12" s="97">
        <v>5000000</v>
      </c>
      <c r="AU12" s="126">
        <f t="shared" si="4"/>
        <v>8750000</v>
      </c>
      <c r="AV12" s="99">
        <f t="shared" si="3"/>
        <v>0.36363636363636365</v>
      </c>
      <c r="AW12" s="96" t="s">
        <v>74</v>
      </c>
      <c r="AX12" s="88" t="s">
        <v>86</v>
      </c>
      <c r="AY12" s="269" t="s">
        <v>109</v>
      </c>
      <c r="AZ12" s="85" t="s">
        <v>66</v>
      </c>
      <c r="BA12" s="85" t="s">
        <v>66</v>
      </c>
    </row>
    <row r="13" spans="1:72" x14ac:dyDescent="0.25">
      <c r="B13" s="85">
        <v>2024</v>
      </c>
      <c r="C13" s="85">
        <v>891780111</v>
      </c>
      <c r="D13" s="86" t="s">
        <v>64</v>
      </c>
      <c r="E13" s="87" t="s">
        <v>92</v>
      </c>
      <c r="F13" s="87" t="s">
        <v>186</v>
      </c>
      <c r="G13" s="88">
        <v>0</v>
      </c>
      <c r="H13" s="88" t="s">
        <v>72</v>
      </c>
      <c r="I13" s="86" t="s">
        <v>65</v>
      </c>
      <c r="J13" s="89" t="s">
        <v>102</v>
      </c>
      <c r="K13" s="87">
        <v>13750000</v>
      </c>
      <c r="L13" s="85" t="s">
        <v>67</v>
      </c>
      <c r="M13" s="89" t="s">
        <v>98</v>
      </c>
      <c r="N13" s="90">
        <v>1083013202</v>
      </c>
      <c r="O13" s="91">
        <v>114</v>
      </c>
      <c r="P13" s="140">
        <v>45313</v>
      </c>
      <c r="Q13" s="87">
        <v>13750000</v>
      </c>
      <c r="R13" s="140">
        <v>45322</v>
      </c>
      <c r="S13" s="87">
        <v>13750000</v>
      </c>
      <c r="T13" s="88" t="s">
        <v>66</v>
      </c>
      <c r="U13" s="91">
        <v>36718407</v>
      </c>
      <c r="V13" s="89" t="s">
        <v>105</v>
      </c>
      <c r="W13" s="140">
        <v>45322</v>
      </c>
      <c r="X13" s="140">
        <v>45323</v>
      </c>
      <c r="Y13" s="94" t="s">
        <v>74</v>
      </c>
      <c r="Z13" s="140">
        <v>45488</v>
      </c>
      <c r="AA13" s="93">
        <f t="shared" si="0"/>
        <v>165</v>
      </c>
      <c r="AB13" s="87">
        <v>0</v>
      </c>
      <c r="AC13" s="87">
        <v>0</v>
      </c>
      <c r="AD13" s="87">
        <v>0</v>
      </c>
      <c r="AE13" s="95" t="s">
        <v>74</v>
      </c>
      <c r="AF13" s="93">
        <f t="shared" si="1"/>
        <v>0</v>
      </c>
      <c r="AG13" s="87">
        <v>0</v>
      </c>
      <c r="AH13" s="87">
        <v>0</v>
      </c>
      <c r="AI13" s="92" t="s">
        <v>74</v>
      </c>
      <c r="AJ13" s="88">
        <v>0</v>
      </c>
      <c r="AK13" s="92" t="s">
        <v>74</v>
      </c>
      <c r="AL13" s="92" t="s">
        <v>74</v>
      </c>
      <c r="AM13" s="93">
        <f t="shared" si="2"/>
        <v>0</v>
      </c>
      <c r="AN13" s="93">
        <f>+K13+AC13-AH13</f>
        <v>13750000</v>
      </c>
      <c r="AO13" s="88" t="s">
        <v>66</v>
      </c>
      <c r="AP13" s="87">
        <v>13750000</v>
      </c>
      <c r="AQ13" s="88" t="s">
        <v>85</v>
      </c>
      <c r="AR13" s="87">
        <v>0</v>
      </c>
      <c r="AS13" s="96" t="s">
        <v>74</v>
      </c>
      <c r="AT13" s="97">
        <v>5000000</v>
      </c>
      <c r="AU13" s="126">
        <f t="shared" si="4"/>
        <v>8750000</v>
      </c>
      <c r="AV13" s="99">
        <f t="shared" si="3"/>
        <v>0.36363636363636365</v>
      </c>
      <c r="AW13" s="96" t="s">
        <v>74</v>
      </c>
      <c r="AX13" s="88" t="s">
        <v>86</v>
      </c>
      <c r="AY13" s="269" t="s">
        <v>110</v>
      </c>
      <c r="AZ13" s="85" t="s">
        <v>66</v>
      </c>
      <c r="BA13" s="85" t="s">
        <v>66</v>
      </c>
    </row>
    <row r="14" spans="1:72" x14ac:dyDescent="0.25">
      <c r="B14" s="85">
        <v>2024</v>
      </c>
      <c r="C14" s="85">
        <v>891780111</v>
      </c>
      <c r="D14" s="86" t="s">
        <v>64</v>
      </c>
      <c r="E14" s="87" t="s">
        <v>111</v>
      </c>
      <c r="F14" s="87" t="s">
        <v>169</v>
      </c>
      <c r="G14" s="88">
        <v>0</v>
      </c>
      <c r="H14" s="88" t="s">
        <v>72</v>
      </c>
      <c r="I14" s="86" t="s">
        <v>65</v>
      </c>
      <c r="J14" s="89" t="s">
        <v>121</v>
      </c>
      <c r="K14" s="87">
        <v>19250000</v>
      </c>
      <c r="L14" s="85" t="s">
        <v>67</v>
      </c>
      <c r="M14" s="89" t="s">
        <v>127</v>
      </c>
      <c r="N14" s="90">
        <v>1083005553</v>
      </c>
      <c r="O14" s="91">
        <v>144</v>
      </c>
      <c r="P14" s="140">
        <v>45315</v>
      </c>
      <c r="Q14" s="87">
        <v>19250000</v>
      </c>
      <c r="R14" s="140">
        <v>45323</v>
      </c>
      <c r="S14" s="87">
        <v>19250000</v>
      </c>
      <c r="T14" s="88" t="s">
        <v>66</v>
      </c>
      <c r="U14" s="91">
        <v>84455280</v>
      </c>
      <c r="V14" s="89" t="s">
        <v>137</v>
      </c>
      <c r="W14" s="140">
        <v>45323</v>
      </c>
      <c r="X14" s="140">
        <v>45323</v>
      </c>
      <c r="Y14" s="94" t="s">
        <v>74</v>
      </c>
      <c r="Z14" s="140">
        <v>45488</v>
      </c>
      <c r="AA14" s="93">
        <f t="shared" si="0"/>
        <v>165</v>
      </c>
      <c r="AB14" s="87">
        <v>0</v>
      </c>
      <c r="AC14" s="87">
        <v>0</v>
      </c>
      <c r="AD14" s="87">
        <v>0</v>
      </c>
      <c r="AE14" s="95" t="s">
        <v>74</v>
      </c>
      <c r="AF14" s="93">
        <f t="shared" si="1"/>
        <v>0</v>
      </c>
      <c r="AG14" s="87">
        <v>0</v>
      </c>
      <c r="AH14" s="87">
        <v>0</v>
      </c>
      <c r="AI14" s="92" t="s">
        <v>74</v>
      </c>
      <c r="AJ14" s="88">
        <v>0</v>
      </c>
      <c r="AK14" s="92" t="s">
        <v>74</v>
      </c>
      <c r="AL14" s="92" t="s">
        <v>74</v>
      </c>
      <c r="AM14" s="93">
        <f t="shared" si="2"/>
        <v>0</v>
      </c>
      <c r="AN14" s="93">
        <f>+K14+AC14-AH14</f>
        <v>19250000</v>
      </c>
      <c r="AO14" s="88" t="s">
        <v>66</v>
      </c>
      <c r="AP14" s="87">
        <v>19250000</v>
      </c>
      <c r="AQ14" s="88" t="s">
        <v>85</v>
      </c>
      <c r="AR14" s="87">
        <v>0</v>
      </c>
      <c r="AS14" s="96" t="s">
        <v>74</v>
      </c>
      <c r="AT14" s="97">
        <v>7000000</v>
      </c>
      <c r="AU14" s="126">
        <f t="shared" si="4"/>
        <v>12250000</v>
      </c>
      <c r="AV14" s="99">
        <f t="shared" si="3"/>
        <v>0.36363636363636365</v>
      </c>
      <c r="AW14" s="96" t="s">
        <v>74</v>
      </c>
      <c r="AX14" s="88" t="s">
        <v>86</v>
      </c>
      <c r="AY14" s="269" t="s">
        <v>110</v>
      </c>
      <c r="AZ14" s="85" t="s">
        <v>66</v>
      </c>
      <c r="BA14" s="85" t="s">
        <v>66</v>
      </c>
    </row>
    <row r="15" spans="1:72" x14ac:dyDescent="0.25">
      <c r="B15" s="85">
        <v>2024</v>
      </c>
      <c r="C15" s="85">
        <v>891780111</v>
      </c>
      <c r="D15" s="86" t="s">
        <v>64</v>
      </c>
      <c r="E15" s="87" t="s">
        <v>112</v>
      </c>
      <c r="F15" s="87" t="s">
        <v>170</v>
      </c>
      <c r="G15" s="88">
        <v>0</v>
      </c>
      <c r="H15" s="88" t="s">
        <v>72</v>
      </c>
      <c r="I15" s="86" t="s">
        <v>65</v>
      </c>
      <c r="J15" s="89" t="s">
        <v>122</v>
      </c>
      <c r="K15" s="87">
        <v>19250000</v>
      </c>
      <c r="L15" s="85" t="s">
        <v>67</v>
      </c>
      <c r="M15" s="89" t="s">
        <v>128</v>
      </c>
      <c r="N15" s="90">
        <v>32790934</v>
      </c>
      <c r="O15" s="91">
        <v>145</v>
      </c>
      <c r="P15" s="140">
        <v>45315</v>
      </c>
      <c r="Q15" s="87">
        <v>19250000</v>
      </c>
      <c r="R15" s="140">
        <v>45323</v>
      </c>
      <c r="S15" s="87">
        <v>19250000</v>
      </c>
      <c r="T15" s="88" t="s">
        <v>66</v>
      </c>
      <c r="U15" s="91">
        <v>1082950841</v>
      </c>
      <c r="V15" s="89" t="s">
        <v>138</v>
      </c>
      <c r="W15" s="140">
        <v>45323</v>
      </c>
      <c r="X15" s="140">
        <v>45323</v>
      </c>
      <c r="Y15" s="94" t="s">
        <v>74</v>
      </c>
      <c r="Z15" s="140">
        <v>45488</v>
      </c>
      <c r="AA15" s="93">
        <f t="shared" si="0"/>
        <v>165</v>
      </c>
      <c r="AB15" s="87">
        <v>0</v>
      </c>
      <c r="AC15" s="87">
        <v>0</v>
      </c>
      <c r="AD15" s="87">
        <v>0</v>
      </c>
      <c r="AE15" s="95" t="s">
        <v>74</v>
      </c>
      <c r="AF15" s="93">
        <f t="shared" si="1"/>
        <v>0</v>
      </c>
      <c r="AG15" s="87">
        <v>0</v>
      </c>
      <c r="AH15" s="87">
        <v>0</v>
      </c>
      <c r="AI15" s="92" t="s">
        <v>74</v>
      </c>
      <c r="AJ15" s="88">
        <v>0</v>
      </c>
      <c r="AK15" s="92" t="s">
        <v>74</v>
      </c>
      <c r="AL15" s="92" t="s">
        <v>74</v>
      </c>
      <c r="AM15" s="93">
        <f t="shared" si="2"/>
        <v>0</v>
      </c>
      <c r="AN15" s="93">
        <f>+K15+AC15-AH15</f>
        <v>19250000</v>
      </c>
      <c r="AO15" s="88" t="s">
        <v>66</v>
      </c>
      <c r="AP15" s="87">
        <v>19250000</v>
      </c>
      <c r="AQ15" s="88" t="s">
        <v>85</v>
      </c>
      <c r="AR15" s="87">
        <v>0</v>
      </c>
      <c r="AS15" s="96" t="s">
        <v>74</v>
      </c>
      <c r="AT15" s="97">
        <v>7000000</v>
      </c>
      <c r="AU15" s="126">
        <f t="shared" si="4"/>
        <v>12250000</v>
      </c>
      <c r="AV15" s="99">
        <f t="shared" si="3"/>
        <v>0.36363636363636365</v>
      </c>
      <c r="AW15" s="96" t="s">
        <v>74</v>
      </c>
      <c r="AX15" s="88" t="s">
        <v>86</v>
      </c>
      <c r="AY15" s="269" t="s">
        <v>142</v>
      </c>
      <c r="AZ15" s="85" t="s">
        <v>66</v>
      </c>
      <c r="BA15" s="85" t="s">
        <v>66</v>
      </c>
    </row>
    <row r="16" spans="1:72" x14ac:dyDescent="0.25">
      <c r="B16" s="85">
        <v>2024</v>
      </c>
      <c r="C16" s="85">
        <v>891780111</v>
      </c>
      <c r="D16" s="86" t="s">
        <v>64</v>
      </c>
      <c r="E16" s="87" t="s">
        <v>113</v>
      </c>
      <c r="F16" s="87" t="s">
        <v>171</v>
      </c>
      <c r="G16" s="88">
        <v>0</v>
      </c>
      <c r="H16" s="88" t="s">
        <v>72</v>
      </c>
      <c r="I16" s="86" t="s">
        <v>65</v>
      </c>
      <c r="J16" s="89" t="s">
        <v>123</v>
      </c>
      <c r="K16" s="87">
        <v>14850000</v>
      </c>
      <c r="L16" s="85" t="s">
        <v>67</v>
      </c>
      <c r="M16" s="89" t="s">
        <v>129</v>
      </c>
      <c r="N16" s="90">
        <v>1083003478</v>
      </c>
      <c r="O16" s="91">
        <v>121</v>
      </c>
      <c r="P16" s="140">
        <v>45313</v>
      </c>
      <c r="Q16" s="87">
        <v>14850000</v>
      </c>
      <c r="R16" s="140">
        <v>45323</v>
      </c>
      <c r="S16" s="87">
        <v>14850000</v>
      </c>
      <c r="T16" s="88" t="s">
        <v>66</v>
      </c>
      <c r="U16" s="91">
        <v>1082943047</v>
      </c>
      <c r="V16" s="89" t="s">
        <v>84</v>
      </c>
      <c r="W16" s="140">
        <v>45323</v>
      </c>
      <c r="X16" s="140">
        <v>45323</v>
      </c>
      <c r="Y16" s="94" t="s">
        <v>74</v>
      </c>
      <c r="Z16" s="140">
        <v>45488</v>
      </c>
      <c r="AA16" s="93">
        <f t="shared" si="0"/>
        <v>165</v>
      </c>
      <c r="AB16" s="87">
        <v>0</v>
      </c>
      <c r="AC16" s="87">
        <v>0</v>
      </c>
      <c r="AD16" s="87">
        <v>0</v>
      </c>
      <c r="AE16" s="95" t="s">
        <v>74</v>
      </c>
      <c r="AF16" s="93">
        <f t="shared" si="1"/>
        <v>0</v>
      </c>
      <c r="AG16" s="87">
        <v>0</v>
      </c>
      <c r="AH16" s="87">
        <v>0</v>
      </c>
      <c r="AI16" s="92" t="s">
        <v>74</v>
      </c>
      <c r="AJ16" s="88">
        <v>0</v>
      </c>
      <c r="AK16" s="92" t="s">
        <v>74</v>
      </c>
      <c r="AL16" s="92" t="s">
        <v>74</v>
      </c>
      <c r="AM16" s="93">
        <f t="shared" si="2"/>
        <v>0</v>
      </c>
      <c r="AN16" s="93">
        <f>+K16+AC16-AH16</f>
        <v>14850000</v>
      </c>
      <c r="AO16" s="88" t="s">
        <v>66</v>
      </c>
      <c r="AP16" s="87">
        <v>14850000</v>
      </c>
      <c r="AQ16" s="88" t="s">
        <v>85</v>
      </c>
      <c r="AR16" s="87">
        <v>0</v>
      </c>
      <c r="AS16" s="96" t="s">
        <v>74</v>
      </c>
      <c r="AT16" s="97">
        <v>5400000</v>
      </c>
      <c r="AU16" s="126">
        <f t="shared" si="4"/>
        <v>9450000</v>
      </c>
      <c r="AV16" s="99">
        <f t="shared" si="3"/>
        <v>0.36363636363636365</v>
      </c>
      <c r="AW16" s="96" t="s">
        <v>74</v>
      </c>
      <c r="AX16" s="88" t="s">
        <v>86</v>
      </c>
      <c r="AY16" s="269" t="s">
        <v>143</v>
      </c>
      <c r="AZ16" s="85" t="s">
        <v>66</v>
      </c>
      <c r="BA16" s="85" t="s">
        <v>66</v>
      </c>
    </row>
    <row r="17" spans="2:53" x14ac:dyDescent="0.25">
      <c r="B17" s="85">
        <v>2024</v>
      </c>
      <c r="C17" s="85">
        <v>891780111</v>
      </c>
      <c r="D17" s="86" t="s">
        <v>64</v>
      </c>
      <c r="E17" s="87" t="s">
        <v>114</v>
      </c>
      <c r="F17" s="87" t="s">
        <v>172</v>
      </c>
      <c r="G17" s="88">
        <v>0</v>
      </c>
      <c r="H17" s="88" t="s">
        <v>72</v>
      </c>
      <c r="I17" s="86" t="s">
        <v>65</v>
      </c>
      <c r="J17" s="89" t="s">
        <v>124</v>
      </c>
      <c r="K17" s="87">
        <v>13750000</v>
      </c>
      <c r="L17" s="85" t="s">
        <v>67</v>
      </c>
      <c r="M17" s="89" t="s">
        <v>130</v>
      </c>
      <c r="N17" s="90">
        <v>1083010275</v>
      </c>
      <c r="O17" s="91">
        <v>129</v>
      </c>
      <c r="P17" s="140">
        <v>45313</v>
      </c>
      <c r="Q17" s="87">
        <v>13750000</v>
      </c>
      <c r="R17" s="140">
        <v>45324</v>
      </c>
      <c r="S17" s="87">
        <v>13750000</v>
      </c>
      <c r="T17" s="88" t="s">
        <v>66</v>
      </c>
      <c r="U17" s="91">
        <v>4978990</v>
      </c>
      <c r="V17" s="89" t="s">
        <v>139</v>
      </c>
      <c r="W17" s="140">
        <v>45324</v>
      </c>
      <c r="X17" s="140">
        <v>45324</v>
      </c>
      <c r="Y17" s="94" t="s">
        <v>74</v>
      </c>
      <c r="Z17" s="140">
        <v>45488</v>
      </c>
      <c r="AA17" s="93">
        <f t="shared" si="0"/>
        <v>164</v>
      </c>
      <c r="AB17" s="87">
        <v>0</v>
      </c>
      <c r="AC17" s="87">
        <v>0</v>
      </c>
      <c r="AD17" s="87">
        <v>0</v>
      </c>
      <c r="AE17" s="95" t="s">
        <v>74</v>
      </c>
      <c r="AF17" s="93">
        <f t="shared" si="1"/>
        <v>0</v>
      </c>
      <c r="AG17" s="87">
        <v>1</v>
      </c>
      <c r="AH17" s="87">
        <v>8750000</v>
      </c>
      <c r="AI17" s="140">
        <v>45373</v>
      </c>
      <c r="AJ17" s="88">
        <v>0</v>
      </c>
      <c r="AK17" s="92" t="s">
        <v>74</v>
      </c>
      <c r="AL17" s="92" t="s">
        <v>74</v>
      </c>
      <c r="AM17" s="93">
        <f t="shared" si="2"/>
        <v>0</v>
      </c>
      <c r="AN17" s="93">
        <f>+K17+AC17-AH17</f>
        <v>5000000</v>
      </c>
      <c r="AO17" s="88" t="s">
        <v>66</v>
      </c>
      <c r="AP17" s="87">
        <v>13750000</v>
      </c>
      <c r="AQ17" s="88" t="s">
        <v>85</v>
      </c>
      <c r="AR17" s="87">
        <v>0</v>
      </c>
      <c r="AS17" s="96" t="s">
        <v>74</v>
      </c>
      <c r="AT17" s="97">
        <v>5000000</v>
      </c>
      <c r="AU17" s="126">
        <f t="shared" si="4"/>
        <v>0</v>
      </c>
      <c r="AV17" s="99">
        <f t="shared" si="3"/>
        <v>1</v>
      </c>
      <c r="AW17" s="96" t="s">
        <v>74</v>
      </c>
      <c r="AX17" s="88" t="s">
        <v>156</v>
      </c>
      <c r="AY17" s="269" t="s">
        <v>144</v>
      </c>
      <c r="AZ17" s="85" t="s">
        <v>66</v>
      </c>
      <c r="BA17" s="85" t="s">
        <v>66</v>
      </c>
    </row>
    <row r="18" spans="2:53" x14ac:dyDescent="0.25">
      <c r="B18" s="85">
        <v>2024</v>
      </c>
      <c r="C18" s="85">
        <v>891780111</v>
      </c>
      <c r="D18" s="86" t="s">
        <v>64</v>
      </c>
      <c r="E18" s="87" t="s">
        <v>147</v>
      </c>
      <c r="F18" s="87" t="s">
        <v>173</v>
      </c>
      <c r="G18" s="88">
        <v>0</v>
      </c>
      <c r="H18" s="88" t="s">
        <v>72</v>
      </c>
      <c r="I18" s="86" t="s">
        <v>65</v>
      </c>
      <c r="J18" s="89" t="s">
        <v>148</v>
      </c>
      <c r="K18" s="87">
        <v>12500000</v>
      </c>
      <c r="L18" s="85" t="s">
        <v>67</v>
      </c>
      <c r="M18" s="89" t="s">
        <v>149</v>
      </c>
      <c r="N18" s="90">
        <v>1082971346</v>
      </c>
      <c r="O18" s="91">
        <v>308</v>
      </c>
      <c r="P18" s="140">
        <v>45330</v>
      </c>
      <c r="Q18" s="87">
        <v>12500000</v>
      </c>
      <c r="R18" s="140">
        <v>45338</v>
      </c>
      <c r="S18" s="87">
        <v>12500000</v>
      </c>
      <c r="T18" s="88" t="s">
        <v>66</v>
      </c>
      <c r="U18" s="91">
        <v>36718407</v>
      </c>
      <c r="V18" s="89" t="s">
        <v>105</v>
      </c>
      <c r="W18" s="140">
        <v>45338</v>
      </c>
      <c r="X18" s="140">
        <v>45338</v>
      </c>
      <c r="Y18" s="94" t="s">
        <v>74</v>
      </c>
      <c r="Z18" s="140">
        <v>45488</v>
      </c>
      <c r="AA18" s="93">
        <f t="shared" si="0"/>
        <v>150</v>
      </c>
      <c r="AB18" s="87">
        <v>0</v>
      </c>
      <c r="AC18" s="87">
        <v>0</v>
      </c>
      <c r="AD18" s="87">
        <v>0</v>
      </c>
      <c r="AE18" s="95" t="s">
        <v>74</v>
      </c>
      <c r="AF18" s="93">
        <f t="shared" si="1"/>
        <v>0</v>
      </c>
      <c r="AG18" s="87">
        <v>0</v>
      </c>
      <c r="AH18" s="87">
        <v>0</v>
      </c>
      <c r="AI18" s="92" t="s">
        <v>74</v>
      </c>
      <c r="AJ18" s="88">
        <v>0</v>
      </c>
      <c r="AK18" s="92" t="s">
        <v>74</v>
      </c>
      <c r="AL18" s="92" t="s">
        <v>74</v>
      </c>
      <c r="AM18" s="93">
        <f t="shared" si="2"/>
        <v>0</v>
      </c>
      <c r="AN18" s="93">
        <f>+K18+AC18-AH18</f>
        <v>12500000</v>
      </c>
      <c r="AO18" s="88" t="s">
        <v>66</v>
      </c>
      <c r="AP18" s="87">
        <v>12500000</v>
      </c>
      <c r="AQ18" s="88" t="s">
        <v>85</v>
      </c>
      <c r="AR18" s="87">
        <v>0</v>
      </c>
      <c r="AS18" s="96" t="s">
        <v>74</v>
      </c>
      <c r="AT18" s="97">
        <v>3750000</v>
      </c>
      <c r="AU18" s="126">
        <f t="shared" si="4"/>
        <v>8750000</v>
      </c>
      <c r="AV18" s="99">
        <f t="shared" si="3"/>
        <v>0.3</v>
      </c>
      <c r="AW18" s="96" t="s">
        <v>74</v>
      </c>
      <c r="AX18" s="88" t="s">
        <v>86</v>
      </c>
      <c r="AY18" s="269" t="s">
        <v>150</v>
      </c>
      <c r="AZ18" s="85" t="s">
        <v>66</v>
      </c>
      <c r="BA18" s="85" t="s">
        <v>66</v>
      </c>
    </row>
    <row r="19" spans="2:53" x14ac:dyDescent="0.25">
      <c r="B19" s="85">
        <v>2024</v>
      </c>
      <c r="C19" s="85">
        <v>891780111</v>
      </c>
      <c r="D19" s="86" t="s">
        <v>64</v>
      </c>
      <c r="E19" s="87" t="s">
        <v>115</v>
      </c>
      <c r="F19" s="87" t="s">
        <v>174</v>
      </c>
      <c r="G19" s="88">
        <v>0</v>
      </c>
      <c r="H19" s="88" t="s">
        <v>72</v>
      </c>
      <c r="I19" s="86" t="s">
        <v>65</v>
      </c>
      <c r="J19" s="89" t="s">
        <v>125</v>
      </c>
      <c r="K19" s="87">
        <v>10500000</v>
      </c>
      <c r="L19" s="85" t="s">
        <v>67</v>
      </c>
      <c r="M19" s="89" t="s">
        <v>131</v>
      </c>
      <c r="N19" s="90">
        <v>1221964687</v>
      </c>
      <c r="O19" s="91">
        <v>113</v>
      </c>
      <c r="P19" s="140">
        <v>45313</v>
      </c>
      <c r="Q19" s="87">
        <v>10500000</v>
      </c>
      <c r="R19" s="140">
        <v>45323</v>
      </c>
      <c r="S19" s="87">
        <v>10500000</v>
      </c>
      <c r="T19" s="88" t="s">
        <v>66</v>
      </c>
      <c r="U19" s="91">
        <v>1082943047</v>
      </c>
      <c r="V19" s="89" t="s">
        <v>84</v>
      </c>
      <c r="W19" s="140">
        <v>45323</v>
      </c>
      <c r="X19" s="140">
        <v>45323</v>
      </c>
      <c r="Y19" s="94" t="s">
        <v>74</v>
      </c>
      <c r="Z19" s="140">
        <v>45473</v>
      </c>
      <c r="AA19" s="93">
        <f t="shared" si="0"/>
        <v>150</v>
      </c>
      <c r="AB19" s="87">
        <v>0</v>
      </c>
      <c r="AC19" s="87">
        <v>0</v>
      </c>
      <c r="AD19" s="87">
        <v>0</v>
      </c>
      <c r="AE19" s="95" t="s">
        <v>74</v>
      </c>
      <c r="AF19" s="93">
        <f t="shared" si="1"/>
        <v>0</v>
      </c>
      <c r="AG19" s="87">
        <v>0</v>
      </c>
      <c r="AH19" s="87">
        <v>0</v>
      </c>
      <c r="AI19" s="92" t="s">
        <v>74</v>
      </c>
      <c r="AJ19" s="88">
        <v>0</v>
      </c>
      <c r="AK19" s="92" t="s">
        <v>74</v>
      </c>
      <c r="AL19" s="92" t="s">
        <v>74</v>
      </c>
      <c r="AM19" s="93">
        <f t="shared" si="2"/>
        <v>0</v>
      </c>
      <c r="AN19" s="93">
        <f>+K19+AC19-AH19</f>
        <v>10500000</v>
      </c>
      <c r="AO19" s="88" t="s">
        <v>66</v>
      </c>
      <c r="AP19" s="87">
        <v>10500000</v>
      </c>
      <c r="AQ19" s="88" t="s">
        <v>85</v>
      </c>
      <c r="AR19" s="87">
        <v>0</v>
      </c>
      <c r="AS19" s="96" t="s">
        <v>74</v>
      </c>
      <c r="AT19" s="97">
        <v>4200000</v>
      </c>
      <c r="AU19" s="126">
        <f t="shared" si="4"/>
        <v>6300000</v>
      </c>
      <c r="AV19" s="99">
        <f t="shared" si="3"/>
        <v>0.4</v>
      </c>
      <c r="AW19" s="96" t="s">
        <v>74</v>
      </c>
      <c r="AX19" s="88" t="s">
        <v>86</v>
      </c>
      <c r="AY19" s="269" t="s">
        <v>145</v>
      </c>
      <c r="AZ19" s="85" t="s">
        <v>66</v>
      </c>
      <c r="BA19" s="85" t="s">
        <v>66</v>
      </c>
    </row>
    <row r="20" spans="2:53" x14ac:dyDescent="0.25">
      <c r="B20" s="85">
        <v>2024</v>
      </c>
      <c r="C20" s="85">
        <v>891780111</v>
      </c>
      <c r="D20" s="86" t="s">
        <v>64</v>
      </c>
      <c r="E20" s="87" t="s">
        <v>116</v>
      </c>
      <c r="F20" s="87" t="s">
        <v>175</v>
      </c>
      <c r="G20" s="88">
        <v>0</v>
      </c>
      <c r="H20" s="88" t="s">
        <v>72</v>
      </c>
      <c r="I20" s="86" t="s">
        <v>65</v>
      </c>
      <c r="J20" s="89" t="s">
        <v>126</v>
      </c>
      <c r="K20" s="87">
        <v>12500000</v>
      </c>
      <c r="L20" s="85" t="s">
        <v>67</v>
      </c>
      <c r="M20" s="89" t="s">
        <v>132</v>
      </c>
      <c r="N20" s="90">
        <v>1082939691</v>
      </c>
      <c r="O20" s="91">
        <v>159</v>
      </c>
      <c r="P20" s="140">
        <v>45316</v>
      </c>
      <c r="Q20" s="87">
        <v>12500000</v>
      </c>
      <c r="R20" s="140">
        <v>45327</v>
      </c>
      <c r="S20" s="87">
        <v>12500000</v>
      </c>
      <c r="T20" s="88" t="s">
        <v>66</v>
      </c>
      <c r="U20" s="91">
        <v>4978990</v>
      </c>
      <c r="V20" s="89" t="s">
        <v>139</v>
      </c>
      <c r="W20" s="140">
        <v>45327</v>
      </c>
      <c r="X20" s="140">
        <v>45327</v>
      </c>
      <c r="Y20" s="94" t="s">
        <v>74</v>
      </c>
      <c r="Z20" s="140">
        <v>45473</v>
      </c>
      <c r="AA20" s="93">
        <f t="shared" si="0"/>
        <v>146</v>
      </c>
      <c r="AB20" s="87">
        <v>0</v>
      </c>
      <c r="AC20" s="87">
        <v>0</v>
      </c>
      <c r="AD20" s="87">
        <v>0</v>
      </c>
      <c r="AE20" s="95" t="s">
        <v>74</v>
      </c>
      <c r="AF20" s="93">
        <f t="shared" si="1"/>
        <v>0</v>
      </c>
      <c r="AG20" s="87">
        <v>0</v>
      </c>
      <c r="AH20" s="87">
        <v>0</v>
      </c>
      <c r="AI20" s="92" t="s">
        <v>74</v>
      </c>
      <c r="AJ20" s="88">
        <v>0</v>
      </c>
      <c r="AK20" s="92" t="s">
        <v>74</v>
      </c>
      <c r="AL20" s="92" t="s">
        <v>74</v>
      </c>
      <c r="AM20" s="93">
        <f t="shared" si="2"/>
        <v>0</v>
      </c>
      <c r="AN20" s="93">
        <f>+K20+AC20-AH20</f>
        <v>12500000</v>
      </c>
      <c r="AO20" s="88" t="s">
        <v>66</v>
      </c>
      <c r="AP20" s="87">
        <v>12500000</v>
      </c>
      <c r="AQ20" s="88" t="s">
        <v>85</v>
      </c>
      <c r="AR20" s="87">
        <v>0</v>
      </c>
      <c r="AS20" s="96" t="s">
        <v>74</v>
      </c>
      <c r="AT20" s="97">
        <v>5000000</v>
      </c>
      <c r="AU20" s="126">
        <f t="shared" si="4"/>
        <v>7500000</v>
      </c>
      <c r="AV20" s="99">
        <f t="shared" si="3"/>
        <v>0.4</v>
      </c>
      <c r="AW20" s="96" t="s">
        <v>74</v>
      </c>
      <c r="AX20" s="88" t="s">
        <v>86</v>
      </c>
      <c r="AY20" s="269" t="s">
        <v>146</v>
      </c>
      <c r="AZ20" s="85" t="s">
        <v>66</v>
      </c>
      <c r="BA20" s="85" t="s">
        <v>66</v>
      </c>
    </row>
    <row r="21" spans="2:53" x14ac:dyDescent="0.25">
      <c r="B21" s="85">
        <v>2024</v>
      </c>
      <c r="C21" s="85">
        <v>891780111</v>
      </c>
      <c r="D21" s="86" t="s">
        <v>64</v>
      </c>
      <c r="E21" s="87" t="s">
        <v>151</v>
      </c>
      <c r="F21" s="87" t="s">
        <v>176</v>
      </c>
      <c r="G21" s="88">
        <v>0</v>
      </c>
      <c r="H21" s="88" t="s">
        <v>72</v>
      </c>
      <c r="I21" s="86" t="s">
        <v>65</v>
      </c>
      <c r="J21" s="89" t="s">
        <v>162</v>
      </c>
      <c r="K21" s="87">
        <v>7500000</v>
      </c>
      <c r="L21" s="85" t="s">
        <v>67</v>
      </c>
      <c r="M21" s="89" t="s">
        <v>164</v>
      </c>
      <c r="N21" s="90">
        <v>1083044427</v>
      </c>
      <c r="O21" s="91">
        <v>258</v>
      </c>
      <c r="P21" s="140">
        <v>45327</v>
      </c>
      <c r="Q21" s="87">
        <v>7500000</v>
      </c>
      <c r="R21" s="140">
        <v>45338</v>
      </c>
      <c r="S21" s="87">
        <v>7500000</v>
      </c>
      <c r="T21" s="88" t="s">
        <v>66</v>
      </c>
      <c r="U21" s="91">
        <v>4978990</v>
      </c>
      <c r="V21" s="89" t="s">
        <v>139</v>
      </c>
      <c r="W21" s="140">
        <v>45338</v>
      </c>
      <c r="X21" s="140">
        <v>45338</v>
      </c>
      <c r="Y21" s="94" t="s">
        <v>74</v>
      </c>
      <c r="Z21" s="140">
        <v>45488</v>
      </c>
      <c r="AA21" s="93">
        <f t="shared" si="0"/>
        <v>150</v>
      </c>
      <c r="AB21" s="87">
        <v>0</v>
      </c>
      <c r="AC21" s="87">
        <v>0</v>
      </c>
      <c r="AD21" s="87">
        <v>0</v>
      </c>
      <c r="AE21" s="95" t="s">
        <v>74</v>
      </c>
      <c r="AF21" s="93">
        <f t="shared" si="1"/>
        <v>0</v>
      </c>
      <c r="AG21" s="87">
        <v>0</v>
      </c>
      <c r="AH21" s="87">
        <v>0</v>
      </c>
      <c r="AI21" s="92" t="s">
        <v>74</v>
      </c>
      <c r="AJ21" s="88">
        <v>0</v>
      </c>
      <c r="AK21" s="92" t="s">
        <v>74</v>
      </c>
      <c r="AL21" s="92" t="s">
        <v>74</v>
      </c>
      <c r="AM21" s="93">
        <f t="shared" si="2"/>
        <v>0</v>
      </c>
      <c r="AN21" s="93">
        <f>+K21+AC21-AH21</f>
        <v>7500000</v>
      </c>
      <c r="AO21" s="88" t="s">
        <v>66</v>
      </c>
      <c r="AP21" s="87">
        <v>7500000</v>
      </c>
      <c r="AQ21" s="88" t="s">
        <v>85</v>
      </c>
      <c r="AR21" s="87">
        <v>0</v>
      </c>
      <c r="AS21" s="96" t="s">
        <v>74</v>
      </c>
      <c r="AT21" s="97">
        <v>2250000</v>
      </c>
      <c r="AU21" s="126">
        <f t="shared" si="4"/>
        <v>5250000</v>
      </c>
      <c r="AV21" s="99">
        <f t="shared" si="3"/>
        <v>0.3</v>
      </c>
      <c r="AW21" s="96" t="s">
        <v>74</v>
      </c>
      <c r="AX21" s="88" t="s">
        <v>86</v>
      </c>
      <c r="AY21" s="269" t="s">
        <v>160</v>
      </c>
      <c r="AZ21" s="85" t="s">
        <v>66</v>
      </c>
      <c r="BA21" s="85" t="s">
        <v>66</v>
      </c>
    </row>
    <row r="22" spans="2:53" x14ac:dyDescent="0.25">
      <c r="B22" s="85">
        <v>2024</v>
      </c>
      <c r="C22" s="85">
        <v>891780111</v>
      </c>
      <c r="D22" s="86" t="s">
        <v>64</v>
      </c>
      <c r="E22" s="87" t="s">
        <v>152</v>
      </c>
      <c r="F22" s="87" t="s">
        <v>177</v>
      </c>
      <c r="G22" s="88">
        <v>0</v>
      </c>
      <c r="H22" s="88" t="s">
        <v>72</v>
      </c>
      <c r="I22" s="86" t="s">
        <v>65</v>
      </c>
      <c r="J22" s="89" t="s">
        <v>163</v>
      </c>
      <c r="K22" s="87">
        <v>10450000</v>
      </c>
      <c r="L22" s="85" t="s">
        <v>67</v>
      </c>
      <c r="M22" s="89" t="s">
        <v>165</v>
      </c>
      <c r="N22" s="90">
        <v>1103098411</v>
      </c>
      <c r="O22" s="91">
        <v>255</v>
      </c>
      <c r="P22" s="140">
        <v>45327</v>
      </c>
      <c r="Q22" s="87">
        <v>10450000</v>
      </c>
      <c r="R22" s="140">
        <v>45342</v>
      </c>
      <c r="S22" s="87">
        <v>10450000</v>
      </c>
      <c r="T22" s="88" t="s">
        <v>66</v>
      </c>
      <c r="U22" s="91">
        <v>1082943047</v>
      </c>
      <c r="V22" s="89" t="s">
        <v>84</v>
      </c>
      <c r="W22" s="140">
        <v>45342</v>
      </c>
      <c r="X22" s="140">
        <v>45342</v>
      </c>
      <c r="Y22" s="94" t="s">
        <v>74</v>
      </c>
      <c r="Z22" s="140">
        <v>45488</v>
      </c>
      <c r="AA22" s="93">
        <f t="shared" si="0"/>
        <v>146</v>
      </c>
      <c r="AB22" s="87">
        <v>0</v>
      </c>
      <c r="AC22" s="87">
        <v>0</v>
      </c>
      <c r="AD22" s="87">
        <v>0</v>
      </c>
      <c r="AE22" s="95" t="s">
        <v>74</v>
      </c>
      <c r="AF22" s="93">
        <f t="shared" si="1"/>
        <v>0</v>
      </c>
      <c r="AG22" s="87">
        <v>0</v>
      </c>
      <c r="AH22" s="87">
        <v>0</v>
      </c>
      <c r="AI22" s="92" t="s">
        <v>74</v>
      </c>
      <c r="AJ22" s="88">
        <v>0</v>
      </c>
      <c r="AK22" s="92" t="s">
        <v>74</v>
      </c>
      <c r="AL22" s="92" t="s">
        <v>74</v>
      </c>
      <c r="AM22" s="93">
        <f t="shared" si="2"/>
        <v>0</v>
      </c>
      <c r="AN22" s="93">
        <f>+K22+AC22-AH22</f>
        <v>10450000</v>
      </c>
      <c r="AO22" s="88" t="s">
        <v>66</v>
      </c>
      <c r="AP22" s="87">
        <v>10450000</v>
      </c>
      <c r="AQ22" s="88" t="s">
        <v>85</v>
      </c>
      <c r="AR22" s="87">
        <v>0</v>
      </c>
      <c r="AS22" s="96" t="s">
        <v>74</v>
      </c>
      <c r="AT22" s="97">
        <v>3800000</v>
      </c>
      <c r="AU22" s="126">
        <f t="shared" si="4"/>
        <v>6650000</v>
      </c>
      <c r="AV22" s="99">
        <f t="shared" si="3"/>
        <v>0.36363636363636365</v>
      </c>
      <c r="AW22" s="96" t="s">
        <v>74</v>
      </c>
      <c r="AX22" s="88" t="s">
        <v>86</v>
      </c>
      <c r="AY22" s="269" t="s">
        <v>159</v>
      </c>
      <c r="AZ22" s="85" t="s">
        <v>66</v>
      </c>
      <c r="BA22" s="85" t="s">
        <v>66</v>
      </c>
    </row>
    <row r="23" spans="2:53" x14ac:dyDescent="0.25">
      <c r="B23" s="85">
        <v>2024</v>
      </c>
      <c r="C23" s="85">
        <v>891780111</v>
      </c>
      <c r="D23" s="86" t="s">
        <v>64</v>
      </c>
      <c r="E23" s="87" t="s">
        <v>117</v>
      </c>
      <c r="F23" s="87" t="s">
        <v>178</v>
      </c>
      <c r="G23" s="88">
        <v>0</v>
      </c>
      <c r="H23" s="88" t="s">
        <v>72</v>
      </c>
      <c r="I23" s="86" t="s">
        <v>65</v>
      </c>
      <c r="J23" s="89" t="s">
        <v>119</v>
      </c>
      <c r="K23" s="87">
        <v>15000000</v>
      </c>
      <c r="L23" s="85" t="s">
        <v>67</v>
      </c>
      <c r="M23" s="89" t="s">
        <v>133</v>
      </c>
      <c r="N23" s="90" t="s">
        <v>135</v>
      </c>
      <c r="O23" s="91">
        <v>281</v>
      </c>
      <c r="P23" s="140">
        <v>45328</v>
      </c>
      <c r="Q23" s="87">
        <v>15000000</v>
      </c>
      <c r="R23" s="140">
        <v>45336</v>
      </c>
      <c r="S23" s="87">
        <v>15000000</v>
      </c>
      <c r="T23" s="88" t="s">
        <v>66</v>
      </c>
      <c r="U23" s="91">
        <v>4978990</v>
      </c>
      <c r="V23" s="89" t="s">
        <v>139</v>
      </c>
      <c r="W23" s="140">
        <v>45335</v>
      </c>
      <c r="X23" s="140">
        <v>45336</v>
      </c>
      <c r="Y23" s="94" t="s">
        <v>74</v>
      </c>
      <c r="Z23" s="140">
        <v>45473</v>
      </c>
      <c r="AA23" s="93">
        <f t="shared" si="0"/>
        <v>137</v>
      </c>
      <c r="AB23" s="87">
        <v>0</v>
      </c>
      <c r="AC23" s="87">
        <v>0</v>
      </c>
      <c r="AD23" s="87">
        <v>0</v>
      </c>
      <c r="AE23" s="95" t="s">
        <v>74</v>
      </c>
      <c r="AF23" s="93">
        <f t="shared" si="1"/>
        <v>0</v>
      </c>
      <c r="AG23" s="87">
        <v>0</v>
      </c>
      <c r="AH23" s="87">
        <v>0</v>
      </c>
      <c r="AI23" s="92" t="s">
        <v>74</v>
      </c>
      <c r="AJ23" s="88">
        <v>0</v>
      </c>
      <c r="AK23" s="92" t="s">
        <v>74</v>
      </c>
      <c r="AL23" s="92" t="s">
        <v>74</v>
      </c>
      <c r="AM23" s="93">
        <f t="shared" si="2"/>
        <v>0</v>
      </c>
      <c r="AN23" s="93">
        <f>+K23+AC23-AH23</f>
        <v>15000000</v>
      </c>
      <c r="AO23" s="88" t="s">
        <v>66</v>
      </c>
      <c r="AP23" s="87">
        <v>15000000</v>
      </c>
      <c r="AQ23" s="88" t="s">
        <v>85</v>
      </c>
      <c r="AR23" s="87">
        <v>0</v>
      </c>
      <c r="AS23" s="96" t="s">
        <v>74</v>
      </c>
      <c r="AT23" s="97">
        <v>15000000</v>
      </c>
      <c r="AU23" s="126">
        <f t="shared" si="4"/>
        <v>0</v>
      </c>
      <c r="AV23" s="99">
        <f t="shared" si="3"/>
        <v>1</v>
      </c>
      <c r="AW23" s="96" t="s">
        <v>74</v>
      </c>
      <c r="AX23" s="88" t="s">
        <v>86</v>
      </c>
      <c r="AY23" s="269" t="s">
        <v>158</v>
      </c>
      <c r="AZ23" s="85" t="s">
        <v>66</v>
      </c>
      <c r="BA23" s="85" t="s">
        <v>141</v>
      </c>
    </row>
    <row r="24" spans="2:53" x14ac:dyDescent="0.25">
      <c r="B24" s="85">
        <v>2024</v>
      </c>
      <c r="C24" s="85">
        <v>891780111</v>
      </c>
      <c r="D24" s="86" t="s">
        <v>64</v>
      </c>
      <c r="E24" s="87" t="s">
        <v>118</v>
      </c>
      <c r="F24" s="87" t="s">
        <v>179</v>
      </c>
      <c r="G24" s="88">
        <v>0</v>
      </c>
      <c r="H24" s="88" t="s">
        <v>72</v>
      </c>
      <c r="I24" s="86" t="s">
        <v>65</v>
      </c>
      <c r="J24" s="89" t="s">
        <v>120</v>
      </c>
      <c r="K24" s="87">
        <v>6000000</v>
      </c>
      <c r="L24" s="85" t="s">
        <v>67</v>
      </c>
      <c r="M24" s="89" t="s">
        <v>134</v>
      </c>
      <c r="N24" s="90" t="s">
        <v>136</v>
      </c>
      <c r="O24" s="91">
        <v>175</v>
      </c>
      <c r="P24" s="140">
        <v>45320</v>
      </c>
      <c r="Q24" s="87">
        <v>6000000</v>
      </c>
      <c r="R24" s="140">
        <v>45335</v>
      </c>
      <c r="S24" s="87">
        <v>6000000</v>
      </c>
      <c r="T24" s="88" t="s">
        <v>66</v>
      </c>
      <c r="U24" s="91">
        <v>1082950841</v>
      </c>
      <c r="V24" s="89" t="s">
        <v>140</v>
      </c>
      <c r="W24" s="140">
        <v>45335</v>
      </c>
      <c r="X24" s="140">
        <v>45335</v>
      </c>
      <c r="Y24" s="94" t="s">
        <v>74</v>
      </c>
      <c r="Z24" s="140">
        <v>45503</v>
      </c>
      <c r="AA24" s="93">
        <f t="shared" si="0"/>
        <v>168</v>
      </c>
      <c r="AB24" s="87">
        <v>0</v>
      </c>
      <c r="AC24" s="87">
        <v>0</v>
      </c>
      <c r="AD24" s="87">
        <v>0</v>
      </c>
      <c r="AE24" s="95" t="s">
        <v>74</v>
      </c>
      <c r="AF24" s="93">
        <f t="shared" si="1"/>
        <v>0</v>
      </c>
      <c r="AG24" s="87">
        <v>0</v>
      </c>
      <c r="AH24" s="87">
        <v>0</v>
      </c>
      <c r="AI24" s="92" t="s">
        <v>74</v>
      </c>
      <c r="AJ24" s="88">
        <v>0</v>
      </c>
      <c r="AK24" s="92" t="s">
        <v>74</v>
      </c>
      <c r="AL24" s="92" t="s">
        <v>74</v>
      </c>
      <c r="AM24" s="93">
        <f t="shared" si="2"/>
        <v>0</v>
      </c>
      <c r="AN24" s="93">
        <f>+K24+AC24-AH24</f>
        <v>6000000</v>
      </c>
      <c r="AO24" s="88" t="s">
        <v>66</v>
      </c>
      <c r="AP24" s="87">
        <v>6000000</v>
      </c>
      <c r="AQ24" s="88" t="s">
        <v>85</v>
      </c>
      <c r="AR24" s="87">
        <v>0</v>
      </c>
      <c r="AS24" s="96" t="s">
        <v>74</v>
      </c>
      <c r="AT24" s="97">
        <v>0</v>
      </c>
      <c r="AU24" s="126">
        <f t="shared" si="4"/>
        <v>6000000</v>
      </c>
      <c r="AV24" s="99">
        <f t="shared" si="3"/>
        <v>0</v>
      </c>
      <c r="AW24" s="96" t="s">
        <v>74</v>
      </c>
      <c r="AX24" s="88" t="s">
        <v>86</v>
      </c>
      <c r="AY24" s="269" t="s">
        <v>157</v>
      </c>
      <c r="AZ24" s="85" t="s">
        <v>66</v>
      </c>
      <c r="BA24" s="85" t="s">
        <v>141</v>
      </c>
    </row>
    <row r="25" spans="2:53" x14ac:dyDescent="0.25">
      <c r="B25" s="85">
        <v>2024</v>
      </c>
      <c r="C25" s="85">
        <v>891780111</v>
      </c>
      <c r="D25" s="86" t="s">
        <v>64</v>
      </c>
      <c r="E25" s="87" t="s">
        <v>153</v>
      </c>
      <c r="F25" s="87" t="s">
        <v>180</v>
      </c>
      <c r="G25" s="88">
        <v>0</v>
      </c>
      <c r="H25" s="88" t="s">
        <v>72</v>
      </c>
      <c r="I25" s="86" t="s">
        <v>154</v>
      </c>
      <c r="J25" s="89" t="s">
        <v>161</v>
      </c>
      <c r="K25" s="87">
        <v>5085000</v>
      </c>
      <c r="L25" s="85" t="s">
        <v>67</v>
      </c>
      <c r="M25" s="89" t="s">
        <v>166</v>
      </c>
      <c r="N25" s="90" t="s">
        <v>167</v>
      </c>
      <c r="O25" s="91">
        <v>376</v>
      </c>
      <c r="P25" s="140">
        <v>45338</v>
      </c>
      <c r="Q25" s="87">
        <v>5085000</v>
      </c>
      <c r="R25" s="140">
        <v>45349</v>
      </c>
      <c r="S25" s="87">
        <v>5085000</v>
      </c>
      <c r="T25" s="88" t="s">
        <v>66</v>
      </c>
      <c r="U25" s="91">
        <v>1027944725</v>
      </c>
      <c r="V25" s="89" t="s">
        <v>168</v>
      </c>
      <c r="W25" s="140">
        <v>45349</v>
      </c>
      <c r="X25" s="140">
        <v>45350</v>
      </c>
      <c r="Y25" s="94" t="s">
        <v>74</v>
      </c>
      <c r="Z25" s="140">
        <v>45350</v>
      </c>
      <c r="AA25" s="93">
        <f t="shared" si="0"/>
        <v>0</v>
      </c>
      <c r="AB25" s="87">
        <v>0</v>
      </c>
      <c r="AC25" s="87">
        <v>0</v>
      </c>
      <c r="AD25" s="87">
        <v>0</v>
      </c>
      <c r="AE25" s="95" t="s">
        <v>74</v>
      </c>
      <c r="AF25" s="93">
        <f t="shared" si="1"/>
        <v>0</v>
      </c>
      <c r="AG25" s="87">
        <v>0</v>
      </c>
      <c r="AH25" s="87">
        <v>0</v>
      </c>
      <c r="AI25" s="92" t="s">
        <v>74</v>
      </c>
      <c r="AJ25" s="88">
        <v>0</v>
      </c>
      <c r="AK25" s="92" t="s">
        <v>74</v>
      </c>
      <c r="AL25" s="92" t="s">
        <v>74</v>
      </c>
      <c r="AM25" s="93">
        <f t="shared" si="2"/>
        <v>0</v>
      </c>
      <c r="AN25" s="93">
        <f>+K25+AC25-AH25</f>
        <v>5085000</v>
      </c>
      <c r="AO25" s="88" t="s">
        <v>66</v>
      </c>
      <c r="AP25" s="87">
        <v>5085000</v>
      </c>
      <c r="AQ25" s="88" t="s">
        <v>85</v>
      </c>
      <c r="AR25" s="87">
        <v>0</v>
      </c>
      <c r="AS25" s="96" t="s">
        <v>74</v>
      </c>
      <c r="AT25" s="97">
        <v>5085000</v>
      </c>
      <c r="AU25" s="126">
        <f t="shared" si="4"/>
        <v>0</v>
      </c>
      <c r="AV25" s="99">
        <f t="shared" si="3"/>
        <v>1</v>
      </c>
      <c r="AW25" s="96" t="s">
        <v>74</v>
      </c>
      <c r="AX25" s="88" t="s">
        <v>156</v>
      </c>
      <c r="AY25" s="269" t="s">
        <v>155</v>
      </c>
      <c r="AZ25" s="85" t="s">
        <v>66</v>
      </c>
      <c r="BA25" s="85" t="s">
        <v>141</v>
      </c>
    </row>
    <row r="26" spans="2:53" x14ac:dyDescent="0.25">
      <c r="B26" s="85">
        <v>2024</v>
      </c>
      <c r="C26" s="85">
        <v>891780111</v>
      </c>
      <c r="D26" s="86" t="s">
        <v>64</v>
      </c>
      <c r="E26" s="87" t="s">
        <v>187</v>
      </c>
      <c r="F26" s="87" t="s">
        <v>192</v>
      </c>
      <c r="G26" s="88">
        <v>0</v>
      </c>
      <c r="H26" s="88" t="s">
        <v>72</v>
      </c>
      <c r="I26" s="86" t="s">
        <v>65</v>
      </c>
      <c r="J26" s="89" t="s">
        <v>188</v>
      </c>
      <c r="K26" s="87">
        <v>4000000</v>
      </c>
      <c r="L26" s="85" t="s">
        <v>67</v>
      </c>
      <c r="M26" s="89" t="s">
        <v>189</v>
      </c>
      <c r="N26" s="90" t="s">
        <v>190</v>
      </c>
      <c r="O26" s="87">
        <v>518</v>
      </c>
      <c r="P26" s="140">
        <v>45351</v>
      </c>
      <c r="Q26" s="87">
        <v>4000000</v>
      </c>
      <c r="R26" s="140">
        <v>45366</v>
      </c>
      <c r="S26" s="87">
        <v>4000000</v>
      </c>
      <c r="T26" s="88" t="s">
        <v>66</v>
      </c>
      <c r="U26" s="91">
        <v>7144495</v>
      </c>
      <c r="V26" s="89" t="s">
        <v>104</v>
      </c>
      <c r="W26" s="140">
        <v>45366</v>
      </c>
      <c r="X26" s="140">
        <v>45369</v>
      </c>
      <c r="Y26" s="94" t="s">
        <v>74</v>
      </c>
      <c r="Z26" s="140">
        <v>45657</v>
      </c>
      <c r="AA26" s="93">
        <f t="shared" si="0"/>
        <v>288</v>
      </c>
      <c r="AB26" s="87">
        <v>0</v>
      </c>
      <c r="AC26" s="87">
        <v>0</v>
      </c>
      <c r="AD26" s="87">
        <v>0</v>
      </c>
      <c r="AE26" s="95" t="s">
        <v>74</v>
      </c>
      <c r="AF26" s="93">
        <f t="shared" si="1"/>
        <v>0</v>
      </c>
      <c r="AG26" s="87">
        <v>0</v>
      </c>
      <c r="AH26" s="87">
        <v>0</v>
      </c>
      <c r="AI26" s="92" t="s">
        <v>74</v>
      </c>
      <c r="AJ26" s="88">
        <v>0</v>
      </c>
      <c r="AK26" s="92" t="s">
        <v>74</v>
      </c>
      <c r="AL26" s="92" t="s">
        <v>74</v>
      </c>
      <c r="AM26" s="93">
        <f t="shared" si="2"/>
        <v>0</v>
      </c>
      <c r="AN26" s="93">
        <f>+K26+AC26-AH26</f>
        <v>4000000</v>
      </c>
      <c r="AO26" s="88" t="s">
        <v>66</v>
      </c>
      <c r="AP26" s="87">
        <v>4000000</v>
      </c>
      <c r="AQ26" s="88" t="s">
        <v>85</v>
      </c>
      <c r="AR26" s="87">
        <v>0</v>
      </c>
      <c r="AS26" s="96" t="s">
        <v>74</v>
      </c>
      <c r="AT26" s="97">
        <v>0</v>
      </c>
      <c r="AU26" s="126">
        <f t="shared" si="4"/>
        <v>4000000</v>
      </c>
      <c r="AV26" s="99">
        <f t="shared" si="3"/>
        <v>0</v>
      </c>
      <c r="AW26" s="96" t="s">
        <v>74</v>
      </c>
      <c r="AX26" s="88" t="s">
        <v>86</v>
      </c>
      <c r="AY26" s="269" t="s">
        <v>191</v>
      </c>
      <c r="AZ26" s="85" t="s">
        <v>66</v>
      </c>
      <c r="BA26" s="85" t="s">
        <v>141</v>
      </c>
    </row>
    <row r="27" spans="2:53" x14ac:dyDescent="0.25">
      <c r="B27" s="85">
        <v>2024</v>
      </c>
      <c r="C27" s="85">
        <v>891780111</v>
      </c>
      <c r="D27" s="86" t="s">
        <v>64</v>
      </c>
      <c r="E27" s="87" t="s">
        <v>998</v>
      </c>
      <c r="F27" s="87" t="s">
        <v>199</v>
      </c>
      <c r="G27" s="88">
        <v>0</v>
      </c>
      <c r="H27" s="88" t="s">
        <v>72</v>
      </c>
      <c r="I27" s="86" t="s">
        <v>65</v>
      </c>
      <c r="J27" s="89" t="s">
        <v>194</v>
      </c>
      <c r="K27" s="87">
        <v>7125720</v>
      </c>
      <c r="L27" s="85" t="s">
        <v>67</v>
      </c>
      <c r="M27" s="89" t="s">
        <v>196</v>
      </c>
      <c r="N27" s="90">
        <v>1082881269</v>
      </c>
      <c r="O27" s="87">
        <v>777</v>
      </c>
      <c r="P27" s="140">
        <v>45372</v>
      </c>
      <c r="Q27" s="87">
        <v>7125720</v>
      </c>
      <c r="R27" s="140">
        <v>45399</v>
      </c>
      <c r="S27" s="87">
        <v>7125720</v>
      </c>
      <c r="T27" s="88" t="s">
        <v>66</v>
      </c>
      <c r="U27" s="91">
        <v>36718407</v>
      </c>
      <c r="V27" s="89" t="s">
        <v>105</v>
      </c>
      <c r="W27" s="140">
        <v>45399</v>
      </c>
      <c r="X27" s="140">
        <v>45399</v>
      </c>
      <c r="Y27" s="94" t="s">
        <v>74</v>
      </c>
      <c r="Z27" s="140">
        <v>45406</v>
      </c>
      <c r="AA27" s="93">
        <f t="shared" si="0"/>
        <v>7</v>
      </c>
      <c r="AB27" s="87">
        <v>0</v>
      </c>
      <c r="AC27" s="87">
        <v>0</v>
      </c>
      <c r="AD27" s="87">
        <v>0</v>
      </c>
      <c r="AE27" s="95" t="s">
        <v>74</v>
      </c>
      <c r="AF27" s="93">
        <f t="shared" si="1"/>
        <v>0</v>
      </c>
      <c r="AG27" s="87">
        <v>0</v>
      </c>
      <c r="AH27" s="87">
        <v>0</v>
      </c>
      <c r="AI27" s="92" t="s">
        <v>74</v>
      </c>
      <c r="AJ27" s="88">
        <v>0</v>
      </c>
      <c r="AK27" s="92" t="s">
        <v>74</v>
      </c>
      <c r="AL27" s="92" t="s">
        <v>74</v>
      </c>
      <c r="AM27" s="93">
        <f t="shared" si="2"/>
        <v>0</v>
      </c>
      <c r="AN27" s="93">
        <f>+K27+AC27-AH27</f>
        <v>7125720</v>
      </c>
      <c r="AO27" s="88" t="s">
        <v>66</v>
      </c>
      <c r="AP27" s="87">
        <v>7125720</v>
      </c>
      <c r="AQ27" s="88" t="s">
        <v>85</v>
      </c>
      <c r="AR27" s="87">
        <v>0</v>
      </c>
      <c r="AS27" s="96" t="s">
        <v>74</v>
      </c>
      <c r="AT27" s="117">
        <v>0</v>
      </c>
      <c r="AU27" s="126">
        <f t="shared" si="4"/>
        <v>7125720</v>
      </c>
      <c r="AV27" s="99">
        <f t="shared" si="3"/>
        <v>0</v>
      </c>
      <c r="AW27" s="96" t="s">
        <v>74</v>
      </c>
      <c r="AX27" s="88" t="s">
        <v>86</v>
      </c>
      <c r="AY27" s="269" t="s">
        <v>197</v>
      </c>
      <c r="AZ27" s="85" t="s">
        <v>66</v>
      </c>
      <c r="BA27" s="85" t="s">
        <v>141</v>
      </c>
    </row>
    <row r="28" spans="2:53" ht="15.75" thickBot="1" x14ac:dyDescent="0.3">
      <c r="B28" s="100">
        <v>2024</v>
      </c>
      <c r="C28" s="100">
        <v>891780111</v>
      </c>
      <c r="D28" s="101" t="s">
        <v>64</v>
      </c>
      <c r="E28" s="102" t="s">
        <v>999</v>
      </c>
      <c r="F28" s="102" t="s">
        <v>200</v>
      </c>
      <c r="G28" s="103">
        <v>0</v>
      </c>
      <c r="H28" s="103" t="s">
        <v>72</v>
      </c>
      <c r="I28" s="101" t="s">
        <v>65</v>
      </c>
      <c r="J28" s="104" t="s">
        <v>195</v>
      </c>
      <c r="K28" s="102">
        <v>8750000</v>
      </c>
      <c r="L28" s="100" t="s">
        <v>67</v>
      </c>
      <c r="M28" s="104" t="s">
        <v>130</v>
      </c>
      <c r="N28" s="105">
        <v>1083010275</v>
      </c>
      <c r="O28" s="102">
        <v>977</v>
      </c>
      <c r="P28" s="270">
        <v>45400</v>
      </c>
      <c r="Q28" s="102">
        <v>8750000</v>
      </c>
      <c r="R28" s="270">
        <v>45404</v>
      </c>
      <c r="S28" s="102">
        <v>8750000</v>
      </c>
      <c r="T28" s="103" t="s">
        <v>66</v>
      </c>
      <c r="U28" s="119">
        <v>4978990</v>
      </c>
      <c r="V28" s="104" t="s">
        <v>139</v>
      </c>
      <c r="W28" s="270">
        <v>45404</v>
      </c>
      <c r="X28" s="270">
        <v>45404</v>
      </c>
      <c r="Y28" s="107" t="s">
        <v>74</v>
      </c>
      <c r="Z28" s="270">
        <v>45488</v>
      </c>
      <c r="AA28" s="106">
        <f t="shared" si="0"/>
        <v>84</v>
      </c>
      <c r="AB28" s="102">
        <v>0</v>
      </c>
      <c r="AC28" s="102">
        <v>0</v>
      </c>
      <c r="AD28" s="102">
        <v>0</v>
      </c>
      <c r="AE28" s="108" t="s">
        <v>74</v>
      </c>
      <c r="AF28" s="106">
        <f t="shared" si="1"/>
        <v>0</v>
      </c>
      <c r="AG28" s="102">
        <v>0</v>
      </c>
      <c r="AH28" s="102">
        <v>0</v>
      </c>
      <c r="AI28" s="109" t="s">
        <v>74</v>
      </c>
      <c r="AJ28" s="103">
        <v>0</v>
      </c>
      <c r="AK28" s="109" t="s">
        <v>74</v>
      </c>
      <c r="AL28" s="109" t="s">
        <v>74</v>
      </c>
      <c r="AM28" s="106">
        <f t="shared" si="2"/>
        <v>0</v>
      </c>
      <c r="AN28" s="106">
        <f>+K28+AC28-AH28</f>
        <v>8750000</v>
      </c>
      <c r="AO28" s="103" t="s">
        <v>66</v>
      </c>
      <c r="AP28" s="102">
        <v>8750000</v>
      </c>
      <c r="AQ28" s="103" t="s">
        <v>85</v>
      </c>
      <c r="AR28" s="102">
        <v>0</v>
      </c>
      <c r="AS28" s="110" t="s">
        <v>74</v>
      </c>
      <c r="AT28" s="120">
        <v>0</v>
      </c>
      <c r="AU28" s="127">
        <f t="shared" si="4"/>
        <v>8750000</v>
      </c>
      <c r="AV28" s="128">
        <f t="shared" si="3"/>
        <v>0</v>
      </c>
      <c r="AW28" s="110" t="s">
        <v>74</v>
      </c>
      <c r="AX28" s="103" t="s">
        <v>86</v>
      </c>
      <c r="AY28" s="271" t="s">
        <v>198</v>
      </c>
      <c r="AZ28" s="100" t="s">
        <v>66</v>
      </c>
      <c r="BA28" s="100" t="s">
        <v>66</v>
      </c>
    </row>
    <row r="29" spans="2:53" s="23" customFormat="1" ht="15.75" thickBot="1" x14ac:dyDescent="0.3">
      <c r="B29" s="404" t="s">
        <v>68</v>
      </c>
      <c r="C29" s="405"/>
      <c r="D29" s="406"/>
      <c r="E29" s="31">
        <f>+SUBTOTAL(3,E8:E28)</f>
        <v>21</v>
      </c>
      <c r="F29" s="32"/>
      <c r="G29" s="33"/>
      <c r="H29" s="33"/>
      <c r="I29" s="33"/>
      <c r="J29" s="33"/>
      <c r="K29" s="34">
        <f>SUM(K8:K28)</f>
        <v>269360720</v>
      </c>
      <c r="L29" s="407"/>
      <c r="M29" s="408"/>
      <c r="N29" s="408"/>
      <c r="O29" s="408"/>
      <c r="P29" s="408"/>
      <c r="Q29" s="408"/>
      <c r="R29" s="408"/>
      <c r="S29" s="408"/>
      <c r="T29" s="408"/>
      <c r="U29" s="408"/>
      <c r="V29" s="408"/>
      <c r="W29" s="408"/>
      <c r="X29" s="408"/>
      <c r="Y29" s="408"/>
      <c r="Z29" s="408"/>
      <c r="AA29" s="409"/>
      <c r="AB29" s="35">
        <f>SUM(AB8:AB28)</f>
        <v>0</v>
      </c>
      <c r="AC29" s="36">
        <f>SUM(AC8:AC28)</f>
        <v>0</v>
      </c>
      <c r="AD29" s="36">
        <f>SUM(AD8:AD28)</f>
        <v>0</v>
      </c>
      <c r="AE29" s="37"/>
      <c r="AF29" s="36">
        <f>SUM(AF8:AF28)</f>
        <v>0</v>
      </c>
      <c r="AG29" s="36">
        <f>SUM(AG8:AG28)</f>
        <v>1</v>
      </c>
      <c r="AH29" s="38">
        <f>SUM(AH8:AH28)</f>
        <v>8750000</v>
      </c>
      <c r="AI29" s="37"/>
      <c r="AJ29" s="39">
        <f>SUM(AJ8:AJ28)</f>
        <v>0</v>
      </c>
      <c r="AK29" s="407"/>
      <c r="AL29" s="408"/>
      <c r="AM29" s="409"/>
      <c r="AN29" s="35">
        <f>SUM(AN8:AN28)</f>
        <v>260610720</v>
      </c>
      <c r="AO29" s="40"/>
      <c r="AP29" s="40"/>
      <c r="AQ29" s="37"/>
      <c r="AR29" s="36">
        <f>SUM(AR8:AR28)</f>
        <v>0</v>
      </c>
      <c r="AS29" s="37"/>
      <c r="AT29" s="41">
        <f>SUM(AT8:AT28)</f>
        <v>100985000</v>
      </c>
      <c r="AU29" s="42">
        <f>SUM(AU8:AU28)</f>
        <v>159625720</v>
      </c>
      <c r="AV29" s="407"/>
      <c r="AW29" s="408"/>
      <c r="AX29" s="408"/>
      <c r="AY29" s="408"/>
      <c r="AZ29" s="408"/>
      <c r="BA29" s="408"/>
    </row>
  </sheetData>
  <sheetProtection formatCells="0" formatColumns="0" formatRows="0" insertRows="0" deleteRows="0" autoFilter="0"/>
  <mergeCells count="22">
    <mergeCell ref="H3:I5"/>
    <mergeCell ref="E6:G6"/>
    <mergeCell ref="AV6:AX6"/>
    <mergeCell ref="AQ6:AU6"/>
    <mergeCell ref="F5:G5"/>
    <mergeCell ref="AB5:AM5"/>
    <mergeCell ref="AV29:BA29"/>
    <mergeCell ref="AO6:AP6"/>
    <mergeCell ref="B29:D29"/>
    <mergeCell ref="L29:AA29"/>
    <mergeCell ref="AY6:BA6"/>
    <mergeCell ref="M6:N6"/>
    <mergeCell ref="O6:Q6"/>
    <mergeCell ref="R6:S6"/>
    <mergeCell ref="AK29:AM29"/>
    <mergeCell ref="T6:V6"/>
    <mergeCell ref="W6:AA6"/>
    <mergeCell ref="AB6:AF6"/>
    <mergeCell ref="AG6:AI6"/>
    <mergeCell ref="AJ6:AM6"/>
    <mergeCell ref="B3:C6"/>
    <mergeCell ref="D3:G4"/>
  </mergeCells>
  <conditionalFormatting sqref="F5 E6">
    <cfRule type="containsText" dxfId="17" priority="15" operator="containsText" text="Seleccione Ordenador">
      <formula>NOT(ISERROR(SEARCH("Seleccione Ordenador",E5)))</formula>
    </cfRule>
  </conditionalFormatting>
  <conditionalFormatting sqref="F5:G5">
    <cfRule type="colorScale" priority="14">
      <colorScale>
        <cfvo type="min"/>
        <cfvo type="percentile" val="50"/>
        <cfvo type="max"/>
        <color rgb="FFF8696B"/>
        <color rgb="FFFFEB84"/>
        <color rgb="FF63BE7B"/>
      </colorScale>
    </cfRule>
  </conditionalFormatting>
  <conditionalFormatting sqref="AA8:AA28 AF8:AF28 AM8:AO28 AU8:AV28">
    <cfRule type="expression" dxfId="16" priority="6">
      <formula>+_xlfn.ISFORMULA(AA8)</formula>
    </cfRule>
  </conditionalFormatting>
  <dataValidations count="9">
    <dataValidation type="list" allowBlank="1" showInputMessage="1" showErrorMessage="1" sqref="T8:T28 AQ8:AQ28 AO8:AO28" xr:uid="{00000000-0002-0000-0000-000000000000}">
      <formula1>"SI,NO"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AZ8:AZ28" xr:uid="{00000000-0002-0000-0000-000003000000}">
      <formula1>"SI,NO HA INICIADO"</formula1>
    </dataValidation>
    <dataValidation type="list" allowBlank="1" showInputMessage="1" showErrorMessage="1" sqref="BA8:BA28" xr:uid="{00000000-0002-0000-0000-000004000000}">
      <formula1>"SI,NA por TIPO Contrato"</formula1>
    </dataValidation>
    <dataValidation type="list" allowBlank="1" showInputMessage="1" showErrorMessage="1" sqref="I8:I24 I26:I28" xr:uid="{00000000-0002-0000-0000-000005000000}">
      <formula1>"FUNCIONAMIENTO,INVERSION,OTROS"</formula1>
    </dataValidation>
    <dataValidation type="list" allowBlank="1" showInputMessage="1" showErrorMessage="1" sqref="L8:L28" xr:uid="{00000000-0002-0000-0000-000006000000}">
      <formula1>"DIRECTA"</formula1>
    </dataValidation>
    <dataValidation type="list" allowBlank="1" showInputMessage="1" showErrorMessage="1" sqref="H8:H28" xr:uid="{00000000-0002-0000-0000-000007000000}">
      <formula1>"OTRO SECTOR"</formula1>
    </dataValidation>
    <dataValidation type="list" allowBlank="1" showInputMessage="1" showErrorMessage="1" sqref="AX8:AX28" xr:uid="{00000000-0002-0000-0000-000008000000}">
      <formula1>"Por iniciar,En ejecucion,Suspendido,Terminado,Liquidado"</formula1>
    </dataValidation>
  </dataValidations>
  <hyperlinks>
    <hyperlink ref="AY8" r:id="rId1" xr:uid="{00000000-0004-0000-0000-000001000000}"/>
    <hyperlink ref="AY9" r:id="rId2" xr:uid="{00000000-0004-0000-0000-000002000000}"/>
    <hyperlink ref="AY15" r:id="rId3" xr:uid="{00000000-0004-0000-0000-000006000000}"/>
    <hyperlink ref="AY16" r:id="rId4" xr:uid="{00000000-0004-0000-0000-000007000000}"/>
    <hyperlink ref="AY17" r:id="rId5" xr:uid="{00000000-0004-0000-0000-000008000000}"/>
    <hyperlink ref="AY19" r:id="rId6" xr:uid="{00000000-0004-0000-0000-000009000000}"/>
    <hyperlink ref="AY18" r:id="rId7" xr:uid="{00000000-0004-0000-0000-00000D000000}"/>
    <hyperlink ref="AY23" r:id="rId8" xr:uid="{00000000-0004-0000-0000-00000E000000}"/>
  </hyperlinks>
  <pageMargins left="0.7" right="0.7" top="0.75" bottom="0.75" header="0.3" footer="0.3"/>
  <pageSetup orientation="portrait" horizontalDpi="300" verticalDpi="300"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9F3D7-C973-4059-9309-F8C9AA48AACD}">
  <dimension ref="A1:BT19"/>
  <sheetViews>
    <sheetView showGridLines="0" zoomScaleNormal="100" workbookViewId="0">
      <selection activeCell="BC11" sqref="BC11"/>
    </sheetView>
  </sheetViews>
  <sheetFormatPr baseColWidth="10" defaultRowHeight="15" x14ac:dyDescent="0.25"/>
  <cols>
    <col min="1" max="1" width="2.5703125" customWidth="1"/>
    <col min="2" max="2" width="9.28515625" customWidth="1"/>
    <col min="3" max="3" width="13.5703125" customWidth="1"/>
    <col min="4" max="4" width="29.42578125" customWidth="1"/>
    <col min="5" max="5" width="19.5703125" bestFit="1" customWidth="1"/>
    <col min="6" max="6" width="16.5703125" customWidth="1"/>
    <col min="7" max="7" width="13.7109375" customWidth="1"/>
    <col min="8" max="8" width="16.5703125" customWidth="1"/>
    <col min="9" max="9" width="17.42578125" customWidth="1"/>
    <col min="10" max="10" width="26.85546875" customWidth="1"/>
    <col min="11" max="11" width="13.42578125" bestFit="1" customWidth="1"/>
    <col min="12" max="12" width="15" customWidth="1"/>
    <col min="13" max="13" width="16.42578125" customWidth="1"/>
    <col min="14" max="14" width="12.28515625" customWidth="1"/>
    <col min="16" max="16" width="12.42578125" customWidth="1"/>
    <col min="17" max="17" width="11.85546875" customWidth="1"/>
    <col min="18" max="18" width="14.7109375" customWidth="1"/>
    <col min="19" max="19" width="13" customWidth="1"/>
    <col min="20" max="20" width="13.42578125" customWidth="1"/>
    <col min="21" max="21" width="16.5703125" customWidth="1"/>
    <col min="22" max="22" width="17.8554687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1.5703125" customWidth="1"/>
    <col min="44" max="44" width="11.140625" customWidth="1"/>
    <col min="45"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30.75" customHeight="1" thickBot="1" x14ac:dyDescent="0.3">
      <c r="B6" s="416"/>
      <c r="C6" s="417"/>
      <c r="D6" s="13" t="s">
        <v>5</v>
      </c>
      <c r="E6" s="399" t="s">
        <v>1272</v>
      </c>
      <c r="F6" s="399"/>
      <c r="G6" s="400"/>
      <c r="H6" s="25" t="s">
        <v>76</v>
      </c>
      <c r="I6" s="26"/>
      <c r="J6" s="27"/>
      <c r="K6" s="24">
        <v>1300000</v>
      </c>
      <c r="L6" s="5"/>
      <c r="M6" s="401" t="s">
        <v>6</v>
      </c>
      <c r="N6" s="402"/>
      <c r="O6" s="401" t="s">
        <v>7</v>
      </c>
      <c r="P6" s="402"/>
      <c r="Q6" s="403"/>
      <c r="R6" s="410" t="s">
        <v>8</v>
      </c>
      <c r="S6" s="411"/>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58" t="s">
        <v>16</v>
      </c>
      <c r="C7" s="59" t="s">
        <v>17</v>
      </c>
      <c r="D7" s="65" t="s">
        <v>18</v>
      </c>
      <c r="E7" s="66" t="s">
        <v>19</v>
      </c>
      <c r="F7" s="66" t="s">
        <v>20</v>
      </c>
      <c r="G7" s="65" t="s">
        <v>21</v>
      </c>
      <c r="H7" s="58" t="s">
        <v>22</v>
      </c>
      <c r="I7" s="58" t="s">
        <v>71</v>
      </c>
      <c r="J7" s="58" t="s">
        <v>23</v>
      </c>
      <c r="K7" s="58" t="s">
        <v>24</v>
      </c>
      <c r="L7" s="58" t="s">
        <v>25</v>
      </c>
      <c r="M7" s="58" t="s">
        <v>26</v>
      </c>
      <c r="N7" s="59" t="s">
        <v>27</v>
      </c>
      <c r="O7" s="59" t="s">
        <v>28</v>
      </c>
      <c r="P7" s="58" t="s">
        <v>29</v>
      </c>
      <c r="Q7" s="58" t="s">
        <v>30</v>
      </c>
      <c r="R7" s="58" t="s">
        <v>31</v>
      </c>
      <c r="S7" s="58" t="s">
        <v>32</v>
      </c>
      <c r="T7" s="58" t="s">
        <v>33</v>
      </c>
      <c r="U7" s="59" t="s">
        <v>34</v>
      </c>
      <c r="V7" s="58" t="s">
        <v>35</v>
      </c>
      <c r="W7" s="58" t="s">
        <v>69</v>
      </c>
      <c r="X7" s="58" t="s">
        <v>36</v>
      </c>
      <c r="Y7" s="58" t="s">
        <v>37</v>
      </c>
      <c r="Z7" s="64" t="s">
        <v>38</v>
      </c>
      <c r="AA7" s="63" t="s">
        <v>39</v>
      </c>
      <c r="AB7" s="58" t="s">
        <v>40</v>
      </c>
      <c r="AC7" s="58" t="s">
        <v>41</v>
      </c>
      <c r="AD7" s="58" t="s">
        <v>42</v>
      </c>
      <c r="AE7" s="64" t="s">
        <v>43</v>
      </c>
      <c r="AF7" s="63" t="s">
        <v>44</v>
      </c>
      <c r="AG7" s="58" t="s">
        <v>45</v>
      </c>
      <c r="AH7" s="58" t="s">
        <v>46</v>
      </c>
      <c r="AI7" s="64" t="s">
        <v>47</v>
      </c>
      <c r="AJ7" s="58" t="s">
        <v>48</v>
      </c>
      <c r="AK7" s="64" t="s">
        <v>49</v>
      </c>
      <c r="AL7" s="64" t="s">
        <v>50</v>
      </c>
      <c r="AM7" s="63" t="s">
        <v>51</v>
      </c>
      <c r="AN7" s="63" t="s">
        <v>52</v>
      </c>
      <c r="AO7" s="58" t="s">
        <v>78</v>
      </c>
      <c r="AP7" s="58" t="s">
        <v>79</v>
      </c>
      <c r="AQ7" s="58" t="s">
        <v>53</v>
      </c>
      <c r="AR7" s="58" t="s">
        <v>54</v>
      </c>
      <c r="AS7" s="58" t="s">
        <v>55</v>
      </c>
      <c r="AT7" s="62" t="s">
        <v>56</v>
      </c>
      <c r="AU7" s="61" t="s">
        <v>57</v>
      </c>
      <c r="AV7" s="60" t="s">
        <v>58</v>
      </c>
      <c r="AW7" s="58" t="s">
        <v>59</v>
      </c>
      <c r="AX7" s="58" t="s">
        <v>60</v>
      </c>
      <c r="AY7" s="59" t="s">
        <v>61</v>
      </c>
      <c r="AZ7" s="59" t="s">
        <v>62</v>
      </c>
      <c r="BA7" s="59" t="s">
        <v>63</v>
      </c>
      <c r="BB7" s="21"/>
      <c r="BC7" s="21"/>
      <c r="BD7" s="21"/>
      <c r="BE7" s="21"/>
      <c r="BF7" s="21"/>
      <c r="BG7" s="21"/>
      <c r="BH7" s="21"/>
      <c r="BI7" s="21"/>
      <c r="BJ7" s="21"/>
      <c r="BK7" s="21"/>
      <c r="BL7" s="21"/>
      <c r="BM7" s="21"/>
      <c r="BN7" s="21"/>
      <c r="BO7" s="21"/>
      <c r="BP7" s="21"/>
      <c r="BQ7" s="21"/>
      <c r="BR7" s="21"/>
      <c r="BS7" s="21"/>
      <c r="BT7" s="21"/>
    </row>
    <row r="8" spans="1:72" s="134" customFormat="1" ht="30" x14ac:dyDescent="0.25">
      <c r="B8" s="71">
        <v>2024</v>
      </c>
      <c r="C8" s="71">
        <v>891780111</v>
      </c>
      <c r="D8" s="72" t="s">
        <v>64</v>
      </c>
      <c r="E8" s="72" t="s">
        <v>1271</v>
      </c>
      <c r="F8" s="129" t="s">
        <v>1270</v>
      </c>
      <c r="G8" s="71">
        <v>0</v>
      </c>
      <c r="H8" s="71" t="s">
        <v>72</v>
      </c>
      <c r="I8" s="72" t="s">
        <v>65</v>
      </c>
      <c r="J8" s="129" t="s">
        <v>7294</v>
      </c>
      <c r="K8" s="72">
        <v>16500000</v>
      </c>
      <c r="L8" s="71" t="s">
        <v>67</v>
      </c>
      <c r="M8" s="75" t="s">
        <v>1269</v>
      </c>
      <c r="N8" s="76">
        <v>1083012685</v>
      </c>
      <c r="O8" s="320" t="s">
        <v>7292</v>
      </c>
      <c r="P8" s="78">
        <v>45313</v>
      </c>
      <c r="Q8" s="320" t="s">
        <v>7293</v>
      </c>
      <c r="R8" s="78">
        <v>45316</v>
      </c>
      <c r="S8" s="72">
        <v>16500000</v>
      </c>
      <c r="T8" s="71" t="s">
        <v>66</v>
      </c>
      <c r="U8" s="72">
        <v>57290542</v>
      </c>
      <c r="V8" s="321" t="s">
        <v>1223</v>
      </c>
      <c r="W8" s="78">
        <v>45316</v>
      </c>
      <c r="X8" s="78">
        <v>45316</v>
      </c>
      <c r="Y8" s="78" t="s">
        <v>74</v>
      </c>
      <c r="Z8" s="78">
        <v>45473</v>
      </c>
      <c r="AA8" s="129">
        <f t="shared" ref="AA8:AA18" si="0">+IF(Y8="1800-01-01",Z8-X8,Z8-Y8)</f>
        <v>157</v>
      </c>
      <c r="AB8" s="72">
        <v>0</v>
      </c>
      <c r="AC8" s="72">
        <v>0</v>
      </c>
      <c r="AD8" s="72">
        <v>0</v>
      </c>
      <c r="AE8" s="81" t="s">
        <v>74</v>
      </c>
      <c r="AF8" s="129">
        <f t="shared" ref="AF8:AF18" si="1">+IF(AE8="1800-01-01",0,AE8-Z8)</f>
        <v>0</v>
      </c>
      <c r="AG8" s="72">
        <v>0</v>
      </c>
      <c r="AH8" s="72">
        <v>0</v>
      </c>
      <c r="AI8" s="78" t="s">
        <v>74</v>
      </c>
      <c r="AJ8" s="71">
        <v>0</v>
      </c>
      <c r="AK8" s="78" t="s">
        <v>74</v>
      </c>
      <c r="AL8" s="78" t="s">
        <v>74</v>
      </c>
      <c r="AM8" s="129">
        <f t="shared" ref="AM8:AM18" si="2">+IF(AK8="1800-01-01",0,AL8-AK8)</f>
        <v>0</v>
      </c>
      <c r="AN8" s="129">
        <f>+K8+AC8-AH8</f>
        <v>16500000</v>
      </c>
      <c r="AO8" s="71" t="s">
        <v>66</v>
      </c>
      <c r="AP8" s="72">
        <v>16500000</v>
      </c>
      <c r="AQ8" s="71" t="s">
        <v>85</v>
      </c>
      <c r="AR8" s="72">
        <v>0</v>
      </c>
      <c r="AS8" s="82" t="s">
        <v>74</v>
      </c>
      <c r="AT8" s="136">
        <v>10500000</v>
      </c>
      <c r="AU8" s="122">
        <f t="shared" ref="AU8:AU18" si="3">AN8-AT8</f>
        <v>6000000</v>
      </c>
      <c r="AV8" s="123">
        <f t="shared" ref="AV8:AV18" si="4">+IFERROR(AT8/AN8,"_")</f>
        <v>0.63636363636363635</v>
      </c>
      <c r="AW8" s="82" t="s">
        <v>74</v>
      </c>
      <c r="AX8" s="71" t="s">
        <v>86</v>
      </c>
      <c r="AY8" s="319" t="s">
        <v>1268</v>
      </c>
      <c r="AZ8" s="71" t="s">
        <v>66</v>
      </c>
      <c r="BA8" s="71" t="s">
        <v>66</v>
      </c>
    </row>
    <row r="9" spans="1:72" x14ac:dyDescent="0.25">
      <c r="B9" s="88">
        <v>2024</v>
      </c>
      <c r="C9" s="85">
        <v>891780111</v>
      </c>
      <c r="D9" s="86" t="s">
        <v>64</v>
      </c>
      <c r="E9" s="87" t="s">
        <v>1267</v>
      </c>
      <c r="F9" s="93" t="s">
        <v>1266</v>
      </c>
      <c r="G9" s="88">
        <v>0</v>
      </c>
      <c r="H9" s="88" t="s">
        <v>72</v>
      </c>
      <c r="I9" s="86" t="s">
        <v>65</v>
      </c>
      <c r="J9" s="125" t="s">
        <v>7295</v>
      </c>
      <c r="K9" s="87">
        <v>2520000</v>
      </c>
      <c r="L9" s="85" t="s">
        <v>67</v>
      </c>
      <c r="M9" s="87" t="s">
        <v>1253</v>
      </c>
      <c r="N9" s="90">
        <v>1083018887</v>
      </c>
      <c r="O9" s="87">
        <v>134</v>
      </c>
      <c r="P9" s="92">
        <v>45313</v>
      </c>
      <c r="Q9" s="87">
        <v>4020000</v>
      </c>
      <c r="R9" s="92">
        <v>45316</v>
      </c>
      <c r="S9" s="87">
        <v>2520000</v>
      </c>
      <c r="T9" s="88" t="s">
        <v>66</v>
      </c>
      <c r="U9" s="87">
        <v>57290542</v>
      </c>
      <c r="V9" s="322" t="s">
        <v>1223</v>
      </c>
      <c r="W9" s="94">
        <v>45316</v>
      </c>
      <c r="X9" s="94">
        <v>45316</v>
      </c>
      <c r="Y9" s="94" t="s">
        <v>74</v>
      </c>
      <c r="Z9" s="94">
        <v>45322</v>
      </c>
      <c r="AA9" s="93">
        <f t="shared" si="0"/>
        <v>6</v>
      </c>
      <c r="AB9" s="87">
        <v>0</v>
      </c>
      <c r="AC9" s="87">
        <v>0</v>
      </c>
      <c r="AD9" s="87">
        <v>0</v>
      </c>
      <c r="AE9" s="95" t="s">
        <v>74</v>
      </c>
      <c r="AF9" s="93">
        <f t="shared" si="1"/>
        <v>0</v>
      </c>
      <c r="AG9" s="87">
        <v>0</v>
      </c>
      <c r="AH9" s="87">
        <v>0</v>
      </c>
      <c r="AI9" s="92" t="s">
        <v>74</v>
      </c>
      <c r="AJ9" s="88">
        <v>0</v>
      </c>
      <c r="AK9" s="88" t="s">
        <v>74</v>
      </c>
      <c r="AL9" s="88" t="s">
        <v>74</v>
      </c>
      <c r="AM9" s="93">
        <f t="shared" si="2"/>
        <v>0</v>
      </c>
      <c r="AN9" s="93">
        <f>+K9+AC9-AH9</f>
        <v>2520000</v>
      </c>
      <c r="AO9" s="88" t="s">
        <v>66</v>
      </c>
      <c r="AP9" s="87">
        <v>2520000</v>
      </c>
      <c r="AQ9" s="88" t="s">
        <v>85</v>
      </c>
      <c r="AR9" s="87">
        <v>0</v>
      </c>
      <c r="AS9" s="96" t="s">
        <v>74</v>
      </c>
      <c r="AT9" s="247">
        <v>2520000</v>
      </c>
      <c r="AU9" s="126">
        <f t="shared" si="3"/>
        <v>0</v>
      </c>
      <c r="AV9" s="99">
        <f t="shared" si="4"/>
        <v>1</v>
      </c>
      <c r="AW9" s="96" t="s">
        <v>74</v>
      </c>
      <c r="AX9" s="88" t="s">
        <v>156</v>
      </c>
      <c r="AY9" s="70" t="s">
        <v>1265</v>
      </c>
      <c r="AZ9" s="85" t="s">
        <v>66</v>
      </c>
      <c r="BA9" s="85" t="s">
        <v>66</v>
      </c>
      <c r="BB9" s="12"/>
    </row>
    <row r="10" spans="1:72" x14ac:dyDescent="0.25">
      <c r="B10" s="88">
        <v>2024</v>
      </c>
      <c r="C10" s="85">
        <v>891780111</v>
      </c>
      <c r="D10" s="86" t="s">
        <v>64</v>
      </c>
      <c r="E10" s="87" t="s">
        <v>1264</v>
      </c>
      <c r="F10" s="93" t="s">
        <v>1263</v>
      </c>
      <c r="G10" s="88">
        <v>0</v>
      </c>
      <c r="H10" s="88" t="s">
        <v>72</v>
      </c>
      <c r="I10" s="86" t="s">
        <v>65</v>
      </c>
      <c r="J10" s="323" t="s">
        <v>7296</v>
      </c>
      <c r="K10" s="87">
        <v>19250000</v>
      </c>
      <c r="L10" s="85" t="s">
        <v>67</v>
      </c>
      <c r="M10" s="87" t="s">
        <v>1262</v>
      </c>
      <c r="N10" s="90">
        <v>1083022534</v>
      </c>
      <c r="O10" s="87">
        <v>182</v>
      </c>
      <c r="P10" s="94">
        <v>45321</v>
      </c>
      <c r="Q10" s="87">
        <v>19250000</v>
      </c>
      <c r="R10" s="92">
        <v>45322</v>
      </c>
      <c r="S10" s="87">
        <v>19250000</v>
      </c>
      <c r="T10" s="88" t="s">
        <v>66</v>
      </c>
      <c r="U10" s="93">
        <v>7601831</v>
      </c>
      <c r="V10" s="93" t="s">
        <v>1233</v>
      </c>
      <c r="W10" s="94">
        <v>45322</v>
      </c>
      <c r="X10" s="94">
        <v>45323</v>
      </c>
      <c r="Y10" s="94" t="s">
        <v>74</v>
      </c>
      <c r="Z10" s="94">
        <v>45473</v>
      </c>
      <c r="AA10" s="93">
        <f t="shared" si="0"/>
        <v>150</v>
      </c>
      <c r="AB10" s="87">
        <v>1</v>
      </c>
      <c r="AC10" s="87">
        <v>0</v>
      </c>
      <c r="AD10" s="87">
        <v>1</v>
      </c>
      <c r="AE10" s="95">
        <v>45488</v>
      </c>
      <c r="AF10" s="93">
        <f t="shared" si="1"/>
        <v>15</v>
      </c>
      <c r="AG10" s="87">
        <v>0</v>
      </c>
      <c r="AH10" s="87">
        <v>0</v>
      </c>
      <c r="AI10" s="92" t="s">
        <v>74</v>
      </c>
      <c r="AJ10" s="88">
        <v>0</v>
      </c>
      <c r="AK10" s="88" t="s">
        <v>74</v>
      </c>
      <c r="AL10" s="88" t="s">
        <v>74</v>
      </c>
      <c r="AM10" s="93">
        <f t="shared" si="2"/>
        <v>0</v>
      </c>
      <c r="AN10" s="93">
        <f>+K10+AC10-AH10</f>
        <v>19250000</v>
      </c>
      <c r="AO10" s="88" t="s">
        <v>66</v>
      </c>
      <c r="AP10" s="87">
        <v>19250000</v>
      </c>
      <c r="AQ10" s="88" t="s">
        <v>85</v>
      </c>
      <c r="AR10" s="87">
        <v>0</v>
      </c>
      <c r="AS10" s="96" t="s">
        <v>74</v>
      </c>
      <c r="AT10" s="247">
        <v>10850000</v>
      </c>
      <c r="AU10" s="126">
        <f t="shared" si="3"/>
        <v>8400000</v>
      </c>
      <c r="AV10" s="99">
        <f t="shared" si="4"/>
        <v>0.5636363636363636</v>
      </c>
      <c r="AW10" s="96" t="s">
        <v>74</v>
      </c>
      <c r="AX10" s="88" t="s">
        <v>86</v>
      </c>
      <c r="AY10" s="70" t="s">
        <v>1261</v>
      </c>
      <c r="AZ10" s="85" t="s">
        <v>66</v>
      </c>
      <c r="BA10" s="85" t="s">
        <v>66</v>
      </c>
      <c r="BB10" s="12"/>
    </row>
    <row r="11" spans="1:72" x14ac:dyDescent="0.25">
      <c r="B11" s="88">
        <v>2024</v>
      </c>
      <c r="C11" s="85">
        <v>891780111</v>
      </c>
      <c r="D11" s="86" t="s">
        <v>64</v>
      </c>
      <c r="E11" s="87" t="s">
        <v>1260</v>
      </c>
      <c r="F11" s="93" t="s">
        <v>1259</v>
      </c>
      <c r="G11" s="88">
        <v>0</v>
      </c>
      <c r="H11" s="88" t="s">
        <v>72</v>
      </c>
      <c r="I11" s="86" t="s">
        <v>65</v>
      </c>
      <c r="J11" s="323" t="s">
        <v>7297</v>
      </c>
      <c r="K11" s="87">
        <v>13750000</v>
      </c>
      <c r="L11" s="85" t="s">
        <v>67</v>
      </c>
      <c r="M11" s="87" t="s">
        <v>1258</v>
      </c>
      <c r="N11" s="90">
        <v>1082890218</v>
      </c>
      <c r="O11" s="87">
        <v>174</v>
      </c>
      <c r="P11" s="94">
        <v>45320</v>
      </c>
      <c r="Q11" s="87">
        <v>13750000</v>
      </c>
      <c r="R11" s="92">
        <v>45322</v>
      </c>
      <c r="S11" s="87">
        <v>13750000</v>
      </c>
      <c r="T11" s="88" t="s">
        <v>66</v>
      </c>
      <c r="U11" s="93">
        <v>84452426</v>
      </c>
      <c r="V11" s="93" t="s">
        <v>1257</v>
      </c>
      <c r="W11" s="94">
        <v>45322</v>
      </c>
      <c r="X11" s="94">
        <v>45323</v>
      </c>
      <c r="Y11" s="94" t="s">
        <v>74</v>
      </c>
      <c r="Z11" s="94">
        <v>45473</v>
      </c>
      <c r="AA11" s="93">
        <f t="shared" si="0"/>
        <v>150</v>
      </c>
      <c r="AB11" s="87">
        <v>0</v>
      </c>
      <c r="AC11" s="87">
        <v>0</v>
      </c>
      <c r="AD11" s="87">
        <v>0</v>
      </c>
      <c r="AE11" s="95" t="s">
        <v>74</v>
      </c>
      <c r="AF11" s="93">
        <f t="shared" si="1"/>
        <v>0</v>
      </c>
      <c r="AG11" s="87">
        <v>0</v>
      </c>
      <c r="AH11" s="87">
        <v>0</v>
      </c>
      <c r="AI11" s="92" t="s">
        <v>74</v>
      </c>
      <c r="AJ11" s="88">
        <v>0</v>
      </c>
      <c r="AK11" s="88" t="s">
        <v>74</v>
      </c>
      <c r="AL11" s="88" t="s">
        <v>74</v>
      </c>
      <c r="AM11" s="93">
        <f t="shared" si="2"/>
        <v>0</v>
      </c>
      <c r="AN11" s="93">
        <f>+K11+AC11-AH11</f>
        <v>13750000</v>
      </c>
      <c r="AO11" s="88" t="s">
        <v>66</v>
      </c>
      <c r="AP11" s="87">
        <v>13750000</v>
      </c>
      <c r="AQ11" s="88" t="s">
        <v>85</v>
      </c>
      <c r="AR11" s="87">
        <v>0</v>
      </c>
      <c r="AS11" s="96" t="s">
        <v>74</v>
      </c>
      <c r="AT11" s="247">
        <v>5500000</v>
      </c>
      <c r="AU11" s="126">
        <f t="shared" si="3"/>
        <v>8250000</v>
      </c>
      <c r="AV11" s="99">
        <f t="shared" si="4"/>
        <v>0.4</v>
      </c>
      <c r="AW11" s="96" t="s">
        <v>74</v>
      </c>
      <c r="AX11" s="88" t="s">
        <v>86</v>
      </c>
      <c r="AY11" s="70" t="s">
        <v>1256</v>
      </c>
      <c r="AZ11" s="85" t="s">
        <v>66</v>
      </c>
      <c r="BA11" s="85" t="s">
        <v>66</v>
      </c>
    </row>
    <row r="12" spans="1:72" x14ac:dyDescent="0.25">
      <c r="B12" s="88">
        <v>2024</v>
      </c>
      <c r="C12" s="85">
        <v>891780111</v>
      </c>
      <c r="D12" s="86" t="s">
        <v>64</v>
      </c>
      <c r="E12" s="87" t="s">
        <v>1255</v>
      </c>
      <c r="F12" s="93" t="s">
        <v>1254</v>
      </c>
      <c r="G12" s="88">
        <v>0</v>
      </c>
      <c r="H12" s="88" t="s">
        <v>72</v>
      </c>
      <c r="I12" s="86" t="s">
        <v>65</v>
      </c>
      <c r="J12" s="125" t="s">
        <v>7298</v>
      </c>
      <c r="K12" s="87">
        <v>25200000</v>
      </c>
      <c r="L12" s="85" t="s">
        <v>67</v>
      </c>
      <c r="M12" s="87" t="s">
        <v>1253</v>
      </c>
      <c r="N12" s="90">
        <v>1083018887</v>
      </c>
      <c r="O12" s="87">
        <v>172</v>
      </c>
      <c r="P12" s="94">
        <v>45320</v>
      </c>
      <c r="Q12" s="87">
        <v>25200000</v>
      </c>
      <c r="R12" s="92">
        <v>45322</v>
      </c>
      <c r="S12" s="87">
        <v>25200000</v>
      </c>
      <c r="T12" s="88" t="s">
        <v>66</v>
      </c>
      <c r="U12" s="87">
        <v>57290542</v>
      </c>
      <c r="V12" s="322" t="s">
        <v>1223</v>
      </c>
      <c r="W12" s="94">
        <v>45322</v>
      </c>
      <c r="X12" s="94">
        <v>45323</v>
      </c>
      <c r="Y12" s="94" t="s">
        <v>74</v>
      </c>
      <c r="Z12" s="94">
        <v>45473</v>
      </c>
      <c r="AA12" s="93">
        <f t="shared" si="0"/>
        <v>150</v>
      </c>
      <c r="AB12" s="87">
        <v>0</v>
      </c>
      <c r="AC12" s="87">
        <v>0</v>
      </c>
      <c r="AD12" s="87">
        <v>0</v>
      </c>
      <c r="AE12" s="95" t="s">
        <v>74</v>
      </c>
      <c r="AF12" s="93">
        <f t="shared" si="1"/>
        <v>0</v>
      </c>
      <c r="AG12" s="87">
        <v>0</v>
      </c>
      <c r="AH12" s="87">
        <v>0</v>
      </c>
      <c r="AI12" s="92" t="s">
        <v>74</v>
      </c>
      <c r="AJ12" s="88">
        <v>0</v>
      </c>
      <c r="AK12" s="88" t="s">
        <v>74</v>
      </c>
      <c r="AL12" s="88" t="s">
        <v>74</v>
      </c>
      <c r="AM12" s="93">
        <f t="shared" si="2"/>
        <v>0</v>
      </c>
      <c r="AN12" s="93">
        <f>+K12+AC12-AH12</f>
        <v>25200000</v>
      </c>
      <c r="AO12" s="88" t="s">
        <v>66</v>
      </c>
      <c r="AP12" s="87">
        <v>25200000</v>
      </c>
      <c r="AQ12" s="88" t="s">
        <v>85</v>
      </c>
      <c r="AR12" s="87">
        <v>0</v>
      </c>
      <c r="AS12" s="96" t="s">
        <v>74</v>
      </c>
      <c r="AT12" s="247">
        <v>10080000</v>
      </c>
      <c r="AU12" s="126">
        <f t="shared" si="3"/>
        <v>15120000</v>
      </c>
      <c r="AV12" s="99">
        <f t="shared" si="4"/>
        <v>0.4</v>
      </c>
      <c r="AW12" s="96" t="s">
        <v>74</v>
      </c>
      <c r="AX12" s="88" t="s">
        <v>86</v>
      </c>
      <c r="AY12" s="325" t="s">
        <v>1252</v>
      </c>
      <c r="AZ12" s="85" t="s">
        <v>66</v>
      </c>
      <c r="BA12" s="85" t="s">
        <v>66</v>
      </c>
    </row>
    <row r="13" spans="1:72" x14ac:dyDescent="0.25">
      <c r="B13" s="88">
        <v>2024</v>
      </c>
      <c r="C13" s="85">
        <v>891780111</v>
      </c>
      <c r="D13" s="86" t="s">
        <v>64</v>
      </c>
      <c r="E13" s="87" t="s">
        <v>1251</v>
      </c>
      <c r="F13" s="93" t="s">
        <v>1250</v>
      </c>
      <c r="G13" s="88">
        <v>0</v>
      </c>
      <c r="H13" s="88" t="s">
        <v>72</v>
      </c>
      <c r="I13" s="86" t="s">
        <v>65</v>
      </c>
      <c r="J13" s="125" t="s">
        <v>7299</v>
      </c>
      <c r="K13" s="87">
        <v>13750000</v>
      </c>
      <c r="L13" s="85" t="s">
        <v>67</v>
      </c>
      <c r="M13" s="87" t="s">
        <v>1249</v>
      </c>
      <c r="N13" s="87">
        <v>1083029293</v>
      </c>
      <c r="O13" s="87">
        <v>171</v>
      </c>
      <c r="P13" s="94">
        <v>45320</v>
      </c>
      <c r="Q13" s="87">
        <v>13750000</v>
      </c>
      <c r="R13" s="94">
        <v>45324</v>
      </c>
      <c r="S13" s="87">
        <v>13750000</v>
      </c>
      <c r="T13" s="88" t="s">
        <v>66</v>
      </c>
      <c r="U13" s="87">
        <v>57290542</v>
      </c>
      <c r="V13" s="322" t="s">
        <v>1223</v>
      </c>
      <c r="W13" s="94">
        <v>45324</v>
      </c>
      <c r="X13" s="94">
        <v>45324</v>
      </c>
      <c r="Y13" s="94" t="s">
        <v>74</v>
      </c>
      <c r="Z13" s="94">
        <v>45473</v>
      </c>
      <c r="AA13" s="93">
        <f t="shared" si="0"/>
        <v>149</v>
      </c>
      <c r="AB13" s="87">
        <v>0</v>
      </c>
      <c r="AC13" s="87">
        <v>0</v>
      </c>
      <c r="AD13" s="87">
        <v>0</v>
      </c>
      <c r="AE13" s="95" t="s">
        <v>74</v>
      </c>
      <c r="AF13" s="93">
        <f t="shared" si="1"/>
        <v>0</v>
      </c>
      <c r="AG13" s="87">
        <v>0</v>
      </c>
      <c r="AH13" s="87">
        <v>0</v>
      </c>
      <c r="AI13" s="92" t="s">
        <v>74</v>
      </c>
      <c r="AJ13" s="88">
        <v>0</v>
      </c>
      <c r="AK13" s="88" t="s">
        <v>74</v>
      </c>
      <c r="AL13" s="88" t="s">
        <v>74</v>
      </c>
      <c r="AM13" s="93">
        <f t="shared" si="2"/>
        <v>0</v>
      </c>
      <c r="AN13" s="93">
        <f>+K13+AC13-AH13</f>
        <v>13750000</v>
      </c>
      <c r="AO13" s="88" t="s">
        <v>66</v>
      </c>
      <c r="AP13" s="87">
        <v>13750000</v>
      </c>
      <c r="AQ13" s="88" t="s">
        <v>85</v>
      </c>
      <c r="AR13" s="87">
        <v>0</v>
      </c>
      <c r="AS13" s="96" t="s">
        <v>74</v>
      </c>
      <c r="AT13" s="247">
        <v>8250000</v>
      </c>
      <c r="AU13" s="126">
        <f t="shared" si="3"/>
        <v>5500000</v>
      </c>
      <c r="AV13" s="99">
        <f t="shared" si="4"/>
        <v>0.6</v>
      </c>
      <c r="AW13" s="96" t="s">
        <v>74</v>
      </c>
      <c r="AX13" s="88" t="s">
        <v>86</v>
      </c>
      <c r="AY13" s="87" t="s">
        <v>1248</v>
      </c>
      <c r="AZ13" s="88" t="s">
        <v>66</v>
      </c>
      <c r="BA13" s="88" t="s">
        <v>66</v>
      </c>
    </row>
    <row r="14" spans="1:72" x14ac:dyDescent="0.25">
      <c r="B14" s="88">
        <v>2024</v>
      </c>
      <c r="C14" s="85">
        <v>891780111</v>
      </c>
      <c r="D14" s="86" t="s">
        <v>64</v>
      </c>
      <c r="E14" s="87" t="s">
        <v>1247</v>
      </c>
      <c r="F14" s="93" t="s">
        <v>1246</v>
      </c>
      <c r="G14" s="88">
        <v>0</v>
      </c>
      <c r="H14" s="88" t="s">
        <v>72</v>
      </c>
      <c r="I14" s="86" t="s">
        <v>65</v>
      </c>
      <c r="J14" s="87" t="s">
        <v>1245</v>
      </c>
      <c r="K14" s="87">
        <v>15000000</v>
      </c>
      <c r="L14" s="85" t="s">
        <v>67</v>
      </c>
      <c r="M14" s="87" t="s">
        <v>1244</v>
      </c>
      <c r="N14" s="87">
        <v>1083038085</v>
      </c>
      <c r="O14" s="87">
        <v>181</v>
      </c>
      <c r="P14" s="94">
        <v>45321</v>
      </c>
      <c r="Q14" s="87">
        <v>15000000</v>
      </c>
      <c r="R14" s="94">
        <v>45327</v>
      </c>
      <c r="S14" s="87">
        <v>15000000</v>
      </c>
      <c r="T14" s="88" t="s">
        <v>66</v>
      </c>
      <c r="U14" s="93">
        <v>30766322</v>
      </c>
      <c r="V14" s="93" t="s">
        <v>1238</v>
      </c>
      <c r="W14" s="94">
        <v>45327</v>
      </c>
      <c r="X14" s="94">
        <v>45327</v>
      </c>
      <c r="Y14" s="94" t="s">
        <v>74</v>
      </c>
      <c r="Z14" s="94">
        <v>45473</v>
      </c>
      <c r="AA14" s="93">
        <f t="shared" si="0"/>
        <v>146</v>
      </c>
      <c r="AB14" s="87">
        <v>0</v>
      </c>
      <c r="AC14" s="87">
        <v>0</v>
      </c>
      <c r="AD14" s="87">
        <v>0</v>
      </c>
      <c r="AE14" s="95" t="s">
        <v>74</v>
      </c>
      <c r="AF14" s="93">
        <f t="shared" si="1"/>
        <v>0</v>
      </c>
      <c r="AG14" s="87">
        <v>0</v>
      </c>
      <c r="AH14" s="87">
        <v>0</v>
      </c>
      <c r="AI14" s="92" t="s">
        <v>74</v>
      </c>
      <c r="AJ14" s="88">
        <v>0</v>
      </c>
      <c r="AK14" s="88" t="s">
        <v>74</v>
      </c>
      <c r="AL14" s="88" t="s">
        <v>74</v>
      </c>
      <c r="AM14" s="93">
        <f t="shared" si="2"/>
        <v>0</v>
      </c>
      <c r="AN14" s="93">
        <f>+K14+AC14-AH14</f>
        <v>15000000</v>
      </c>
      <c r="AO14" s="88" t="s">
        <v>66</v>
      </c>
      <c r="AP14" s="87">
        <v>15000000</v>
      </c>
      <c r="AQ14" s="88" t="s">
        <v>85</v>
      </c>
      <c r="AR14" s="87">
        <v>0</v>
      </c>
      <c r="AS14" s="96" t="s">
        <v>74</v>
      </c>
      <c r="AT14" s="247">
        <v>6000000</v>
      </c>
      <c r="AU14" s="126">
        <f t="shared" si="3"/>
        <v>9000000</v>
      </c>
      <c r="AV14" s="99">
        <f t="shared" si="4"/>
        <v>0.4</v>
      </c>
      <c r="AW14" s="96" t="s">
        <v>74</v>
      </c>
      <c r="AX14" s="88" t="s">
        <v>86</v>
      </c>
      <c r="AY14" s="87" t="s">
        <v>1243</v>
      </c>
      <c r="AZ14" s="88" t="s">
        <v>66</v>
      </c>
      <c r="BA14" s="88" t="s">
        <v>66</v>
      </c>
    </row>
    <row r="15" spans="1:72" x14ac:dyDescent="0.25">
      <c r="B15" s="88">
        <v>2024</v>
      </c>
      <c r="C15" s="85">
        <v>891780111</v>
      </c>
      <c r="D15" s="86" t="s">
        <v>64</v>
      </c>
      <c r="E15" s="87" t="s">
        <v>1242</v>
      </c>
      <c r="F15" s="93" t="s">
        <v>1241</v>
      </c>
      <c r="G15" s="88">
        <v>0</v>
      </c>
      <c r="H15" s="88" t="s">
        <v>72</v>
      </c>
      <c r="I15" s="86" t="s">
        <v>65</v>
      </c>
      <c r="J15" s="87" t="s">
        <v>1240</v>
      </c>
      <c r="K15" s="87">
        <v>12500000</v>
      </c>
      <c r="L15" s="85" t="s">
        <v>67</v>
      </c>
      <c r="M15" s="87" t="s">
        <v>1239</v>
      </c>
      <c r="N15" s="87">
        <v>1082992747</v>
      </c>
      <c r="O15" s="87">
        <v>173</v>
      </c>
      <c r="P15" s="94">
        <v>45320</v>
      </c>
      <c r="Q15" s="87">
        <v>12500000</v>
      </c>
      <c r="R15" s="94">
        <v>45336</v>
      </c>
      <c r="S15" s="87">
        <v>12500000</v>
      </c>
      <c r="T15" s="88" t="s">
        <v>66</v>
      </c>
      <c r="U15" s="93">
        <v>30766322</v>
      </c>
      <c r="V15" s="93" t="s">
        <v>1238</v>
      </c>
      <c r="W15" s="94">
        <v>45336</v>
      </c>
      <c r="X15" s="94">
        <v>45336</v>
      </c>
      <c r="Y15" s="94" t="s">
        <v>74</v>
      </c>
      <c r="Z15" s="94">
        <v>45473</v>
      </c>
      <c r="AA15" s="93">
        <f t="shared" si="0"/>
        <v>137</v>
      </c>
      <c r="AB15" s="87">
        <v>0</v>
      </c>
      <c r="AC15" s="87">
        <v>0</v>
      </c>
      <c r="AD15" s="87">
        <v>0</v>
      </c>
      <c r="AE15" s="95" t="s">
        <v>74</v>
      </c>
      <c r="AF15" s="93">
        <f t="shared" si="1"/>
        <v>0</v>
      </c>
      <c r="AG15" s="87">
        <v>0</v>
      </c>
      <c r="AH15" s="87">
        <v>0</v>
      </c>
      <c r="AI15" s="92" t="s">
        <v>74</v>
      </c>
      <c r="AJ15" s="88">
        <v>0</v>
      </c>
      <c r="AK15" s="88" t="s">
        <v>74</v>
      </c>
      <c r="AL15" s="88" t="s">
        <v>74</v>
      </c>
      <c r="AM15" s="93">
        <f t="shared" si="2"/>
        <v>0</v>
      </c>
      <c r="AN15" s="93">
        <f>+K15+AC15-AH15</f>
        <v>12500000</v>
      </c>
      <c r="AO15" s="88" t="s">
        <v>66</v>
      </c>
      <c r="AP15" s="87">
        <v>12500000</v>
      </c>
      <c r="AQ15" s="88" t="s">
        <v>85</v>
      </c>
      <c r="AR15" s="87">
        <v>0</v>
      </c>
      <c r="AS15" s="96" t="s">
        <v>74</v>
      </c>
      <c r="AT15" s="247">
        <v>5000000</v>
      </c>
      <c r="AU15" s="126">
        <f t="shared" si="3"/>
        <v>7500000</v>
      </c>
      <c r="AV15" s="99">
        <f t="shared" si="4"/>
        <v>0.4</v>
      </c>
      <c r="AW15" s="96" t="s">
        <v>74</v>
      </c>
      <c r="AX15" s="88" t="s">
        <v>86</v>
      </c>
      <c r="AY15" s="70" t="s">
        <v>1237</v>
      </c>
      <c r="AZ15" s="88" t="s">
        <v>66</v>
      </c>
      <c r="BA15" s="88" t="s">
        <v>66</v>
      </c>
    </row>
    <row r="16" spans="1:72" x14ac:dyDescent="0.25">
      <c r="B16" s="88">
        <v>2024</v>
      </c>
      <c r="C16" s="85">
        <v>891780111</v>
      </c>
      <c r="D16" s="86" t="s">
        <v>64</v>
      </c>
      <c r="E16" s="87" t="s">
        <v>1236</v>
      </c>
      <c r="F16" s="93" t="s">
        <v>1235</v>
      </c>
      <c r="G16" s="88">
        <v>0</v>
      </c>
      <c r="H16" s="88" t="s">
        <v>72</v>
      </c>
      <c r="I16" s="86" t="s">
        <v>65</v>
      </c>
      <c r="J16" s="323" t="s">
        <v>7300</v>
      </c>
      <c r="K16" s="87">
        <v>11000000</v>
      </c>
      <c r="L16" s="85" t="s">
        <v>67</v>
      </c>
      <c r="M16" s="87" t="s">
        <v>1234</v>
      </c>
      <c r="N16" s="87">
        <v>1083029253</v>
      </c>
      <c r="O16" s="87">
        <v>311</v>
      </c>
      <c r="P16" s="94">
        <v>45330</v>
      </c>
      <c r="Q16" s="87">
        <v>11000000</v>
      </c>
      <c r="R16" s="94">
        <v>45338</v>
      </c>
      <c r="S16" s="87">
        <v>11000000</v>
      </c>
      <c r="T16" s="88" t="s">
        <v>66</v>
      </c>
      <c r="U16" s="93">
        <v>7601831</v>
      </c>
      <c r="V16" s="93" t="s">
        <v>1233</v>
      </c>
      <c r="W16" s="94">
        <v>45338</v>
      </c>
      <c r="X16" s="94">
        <v>45338</v>
      </c>
      <c r="Y16" s="94" t="s">
        <v>74</v>
      </c>
      <c r="Z16" s="94">
        <v>45473</v>
      </c>
      <c r="AA16" s="93">
        <f t="shared" si="0"/>
        <v>135</v>
      </c>
      <c r="AB16" s="87">
        <v>0</v>
      </c>
      <c r="AC16" s="87">
        <v>0</v>
      </c>
      <c r="AD16" s="87">
        <v>0</v>
      </c>
      <c r="AE16" s="95" t="s">
        <v>74</v>
      </c>
      <c r="AF16" s="93">
        <f t="shared" si="1"/>
        <v>0</v>
      </c>
      <c r="AG16" s="87">
        <v>0</v>
      </c>
      <c r="AH16" s="87">
        <v>0</v>
      </c>
      <c r="AI16" s="92" t="s">
        <v>74</v>
      </c>
      <c r="AJ16" s="88">
        <v>0</v>
      </c>
      <c r="AK16" s="88" t="s">
        <v>74</v>
      </c>
      <c r="AL16" s="88" t="s">
        <v>74</v>
      </c>
      <c r="AM16" s="93">
        <f t="shared" si="2"/>
        <v>0</v>
      </c>
      <c r="AN16" s="93">
        <f>+K16+AC16-AH16</f>
        <v>11000000</v>
      </c>
      <c r="AO16" s="88" t="s">
        <v>85</v>
      </c>
      <c r="AP16" s="87">
        <v>0</v>
      </c>
      <c r="AQ16" s="88" t="s">
        <v>85</v>
      </c>
      <c r="AR16" s="87">
        <v>0</v>
      </c>
      <c r="AS16" s="96" t="s">
        <v>74</v>
      </c>
      <c r="AT16" s="247">
        <v>4400000</v>
      </c>
      <c r="AU16" s="126">
        <f t="shared" si="3"/>
        <v>6600000</v>
      </c>
      <c r="AV16" s="99">
        <f t="shared" si="4"/>
        <v>0.4</v>
      </c>
      <c r="AW16" s="96" t="s">
        <v>74</v>
      </c>
      <c r="AX16" s="88" t="s">
        <v>86</v>
      </c>
      <c r="AY16" s="87" t="s">
        <v>1232</v>
      </c>
      <c r="AZ16" s="88" t="s">
        <v>66</v>
      </c>
      <c r="BA16" s="88" t="s">
        <v>66</v>
      </c>
    </row>
    <row r="17" spans="2:53" s="12" customFormat="1" ht="15.75" customHeight="1" x14ac:dyDescent="0.25">
      <c r="B17" s="88">
        <v>2024</v>
      </c>
      <c r="C17" s="85">
        <v>891780111</v>
      </c>
      <c r="D17" s="86" t="s">
        <v>64</v>
      </c>
      <c r="E17" s="86" t="s">
        <v>1231</v>
      </c>
      <c r="F17" s="87" t="s">
        <v>1230</v>
      </c>
      <c r="G17" s="88">
        <v>0</v>
      </c>
      <c r="H17" s="88" t="s">
        <v>72</v>
      </c>
      <c r="I17" s="86" t="s">
        <v>65</v>
      </c>
      <c r="J17" s="87" t="s">
        <v>7301</v>
      </c>
      <c r="K17" s="87">
        <v>7500000</v>
      </c>
      <c r="L17" s="85" t="s">
        <v>67</v>
      </c>
      <c r="M17" s="87" t="s">
        <v>1229</v>
      </c>
      <c r="N17" s="87">
        <v>1083022706</v>
      </c>
      <c r="O17" s="87">
        <v>622</v>
      </c>
      <c r="P17" s="94">
        <v>45359</v>
      </c>
      <c r="Q17" s="87">
        <v>7500000</v>
      </c>
      <c r="R17" s="94">
        <v>45363</v>
      </c>
      <c r="S17" s="87">
        <v>7500000</v>
      </c>
      <c r="T17" s="88" t="s">
        <v>66</v>
      </c>
      <c r="U17" s="87">
        <v>79738530</v>
      </c>
      <c r="V17" s="93" t="s">
        <v>1228</v>
      </c>
      <c r="W17" s="94">
        <v>45363</v>
      </c>
      <c r="X17" s="94">
        <v>45363</v>
      </c>
      <c r="Y17" s="94" t="s">
        <v>74</v>
      </c>
      <c r="Z17" s="94">
        <v>45427</v>
      </c>
      <c r="AA17" s="93">
        <f t="shared" si="0"/>
        <v>64</v>
      </c>
      <c r="AB17" s="87">
        <v>0</v>
      </c>
      <c r="AC17" s="87">
        <v>0</v>
      </c>
      <c r="AD17" s="87">
        <v>0</v>
      </c>
      <c r="AE17" s="95" t="s">
        <v>74</v>
      </c>
      <c r="AF17" s="93">
        <f t="shared" si="1"/>
        <v>0</v>
      </c>
      <c r="AG17" s="87">
        <v>0</v>
      </c>
      <c r="AH17" s="87">
        <v>0</v>
      </c>
      <c r="AI17" s="92" t="s">
        <v>74</v>
      </c>
      <c r="AJ17" s="88">
        <v>0</v>
      </c>
      <c r="AK17" s="88" t="s">
        <v>74</v>
      </c>
      <c r="AL17" s="88" t="s">
        <v>74</v>
      </c>
      <c r="AM17" s="93">
        <f t="shared" si="2"/>
        <v>0</v>
      </c>
      <c r="AN17" s="93">
        <f>+K17+AC17-AH17</f>
        <v>7500000</v>
      </c>
      <c r="AO17" s="88" t="s">
        <v>66</v>
      </c>
      <c r="AP17" s="87">
        <v>7500000</v>
      </c>
      <c r="AQ17" s="88" t="s">
        <v>85</v>
      </c>
      <c r="AR17" s="87">
        <v>0</v>
      </c>
      <c r="AS17" s="96" t="s">
        <v>74</v>
      </c>
      <c r="AT17" s="247">
        <v>3000000</v>
      </c>
      <c r="AU17" s="126">
        <f t="shared" si="3"/>
        <v>4500000</v>
      </c>
      <c r="AV17" s="99">
        <f t="shared" si="4"/>
        <v>0.4</v>
      </c>
      <c r="AW17" s="96" t="s">
        <v>74</v>
      </c>
      <c r="AX17" s="88" t="s">
        <v>86</v>
      </c>
      <c r="AY17" s="87" t="s">
        <v>1227</v>
      </c>
      <c r="AZ17" s="88" t="s">
        <v>66</v>
      </c>
      <c r="BA17" s="88" t="s">
        <v>66</v>
      </c>
    </row>
    <row r="18" spans="2:53" s="12" customFormat="1" ht="15" customHeight="1" thickBot="1" x14ac:dyDescent="0.3">
      <c r="B18" s="103">
        <v>2024</v>
      </c>
      <c r="C18" s="100">
        <v>891780111</v>
      </c>
      <c r="D18" s="101" t="s">
        <v>64</v>
      </c>
      <c r="E18" s="102" t="s">
        <v>1226</v>
      </c>
      <c r="F18" s="106" t="s">
        <v>1225</v>
      </c>
      <c r="G18" s="103">
        <v>0</v>
      </c>
      <c r="H18" s="103" t="s">
        <v>72</v>
      </c>
      <c r="I18" s="101" t="s">
        <v>65</v>
      </c>
      <c r="J18" s="102" t="s">
        <v>7302</v>
      </c>
      <c r="K18" s="102">
        <v>11250000</v>
      </c>
      <c r="L18" s="100" t="s">
        <v>67</v>
      </c>
      <c r="M18" s="102" t="s">
        <v>1224</v>
      </c>
      <c r="N18" s="102">
        <v>1083043778</v>
      </c>
      <c r="O18" s="102">
        <v>621</v>
      </c>
      <c r="P18" s="107">
        <v>45359</v>
      </c>
      <c r="Q18" s="102">
        <v>11250000</v>
      </c>
      <c r="R18" s="107">
        <v>45369</v>
      </c>
      <c r="S18" s="102">
        <v>11250000</v>
      </c>
      <c r="T18" s="103" t="s">
        <v>66</v>
      </c>
      <c r="U18" s="102">
        <v>57290542</v>
      </c>
      <c r="V18" s="326" t="s">
        <v>1223</v>
      </c>
      <c r="W18" s="107">
        <v>45369</v>
      </c>
      <c r="X18" s="107">
        <v>45369</v>
      </c>
      <c r="Y18" s="107" t="s">
        <v>74</v>
      </c>
      <c r="Z18" s="107">
        <v>45473</v>
      </c>
      <c r="AA18" s="106">
        <f t="shared" si="0"/>
        <v>104</v>
      </c>
      <c r="AB18" s="102">
        <v>0</v>
      </c>
      <c r="AC18" s="102">
        <v>0</v>
      </c>
      <c r="AD18" s="102">
        <v>0</v>
      </c>
      <c r="AE18" s="108" t="s">
        <v>74</v>
      </c>
      <c r="AF18" s="106">
        <f t="shared" si="1"/>
        <v>0</v>
      </c>
      <c r="AG18" s="102">
        <v>0</v>
      </c>
      <c r="AH18" s="102">
        <v>0</v>
      </c>
      <c r="AI18" s="109" t="s">
        <v>74</v>
      </c>
      <c r="AJ18" s="103">
        <v>0</v>
      </c>
      <c r="AK18" s="103" t="s">
        <v>74</v>
      </c>
      <c r="AL18" s="103" t="s">
        <v>74</v>
      </c>
      <c r="AM18" s="106">
        <f t="shared" si="2"/>
        <v>0</v>
      </c>
      <c r="AN18" s="106">
        <f>+K18+AC18-AH18</f>
        <v>11250000</v>
      </c>
      <c r="AO18" s="103" t="s">
        <v>66</v>
      </c>
      <c r="AP18" s="102">
        <v>11250000</v>
      </c>
      <c r="AQ18" s="103" t="s">
        <v>85</v>
      </c>
      <c r="AR18" s="102">
        <v>0</v>
      </c>
      <c r="AS18" s="110" t="s">
        <v>74</v>
      </c>
      <c r="AT18" s="249">
        <v>5625000</v>
      </c>
      <c r="AU18" s="127">
        <f t="shared" si="3"/>
        <v>5625000</v>
      </c>
      <c r="AV18" s="128">
        <f t="shared" si="4"/>
        <v>0.5</v>
      </c>
      <c r="AW18" s="110" t="s">
        <v>74</v>
      </c>
      <c r="AX18" s="103" t="s">
        <v>86</v>
      </c>
      <c r="AY18" s="102" t="s">
        <v>1222</v>
      </c>
      <c r="AZ18" s="103" t="s">
        <v>66</v>
      </c>
      <c r="BA18" s="103" t="s">
        <v>66</v>
      </c>
    </row>
    <row r="19" spans="2:53" s="23" customFormat="1" ht="15.75" thickBot="1" x14ac:dyDescent="0.3">
      <c r="B19" s="404" t="s">
        <v>68</v>
      </c>
      <c r="C19" s="405"/>
      <c r="D19" s="406"/>
      <c r="E19" s="31">
        <f>+SUBTOTAL(3,E8:E18)</f>
        <v>11</v>
      </c>
      <c r="F19" s="32"/>
      <c r="G19" s="33"/>
      <c r="H19" s="33"/>
      <c r="I19" s="33"/>
      <c r="J19" s="33"/>
      <c r="K19" s="34">
        <f>SUM(K8:K18)</f>
        <v>148220000</v>
      </c>
      <c r="L19" s="407"/>
      <c r="M19" s="408"/>
      <c r="N19" s="408"/>
      <c r="O19" s="408"/>
      <c r="P19" s="408"/>
      <c r="Q19" s="408"/>
      <c r="R19" s="408"/>
      <c r="S19" s="408"/>
      <c r="T19" s="408"/>
      <c r="U19" s="408"/>
      <c r="V19" s="408"/>
      <c r="W19" s="408"/>
      <c r="X19" s="408"/>
      <c r="Y19" s="408"/>
      <c r="Z19" s="408"/>
      <c r="AA19" s="409"/>
      <c r="AB19" s="35">
        <f>SUM(AB8:AB18)</f>
        <v>1</v>
      </c>
      <c r="AC19" s="36">
        <f>SUM(AC8:AC18)</f>
        <v>0</v>
      </c>
      <c r="AD19" s="36">
        <f>SUM(AD8:AD18)</f>
        <v>1</v>
      </c>
      <c r="AE19" s="37"/>
      <c r="AF19" s="36">
        <f>SUM(AF8:AF18)</f>
        <v>15</v>
      </c>
      <c r="AG19" s="36">
        <f>SUM(AG8:AG18)</f>
        <v>0</v>
      </c>
      <c r="AH19" s="38">
        <f>SUM(AH8:AH18)</f>
        <v>0</v>
      </c>
      <c r="AI19" s="37"/>
      <c r="AJ19" s="39">
        <f>SUM(AJ8:AJ18)</f>
        <v>0</v>
      </c>
      <c r="AK19" s="407"/>
      <c r="AL19" s="408"/>
      <c r="AM19" s="409"/>
      <c r="AN19" s="35">
        <f>SUM(AN8:AN18)</f>
        <v>148220000</v>
      </c>
      <c r="AO19" s="37"/>
      <c r="AP19" s="40"/>
      <c r="AQ19" s="37"/>
      <c r="AR19" s="36">
        <f>SUM(AR8:AR18)</f>
        <v>0</v>
      </c>
      <c r="AS19" s="37"/>
      <c r="AT19" s="41">
        <f>SUM(AT8:AT18)</f>
        <v>71725000</v>
      </c>
      <c r="AU19" s="42">
        <f>SUM(AU8:AU18)</f>
        <v>76495000</v>
      </c>
      <c r="AV19" s="407"/>
      <c r="AW19" s="408"/>
      <c r="AX19" s="408"/>
      <c r="AY19" s="408"/>
      <c r="AZ19" s="408"/>
      <c r="BA19" s="408"/>
    </row>
  </sheetData>
  <sheetProtection formatCells="0" formatColumns="0" formatRows="0" insertRows="0" deleteRows="0" autoFilter="0"/>
  <mergeCells count="22">
    <mergeCell ref="B3:C6"/>
    <mergeCell ref="D3:G4"/>
    <mergeCell ref="H3:I5"/>
    <mergeCell ref="E6:G6"/>
    <mergeCell ref="AV19:BA19"/>
    <mergeCell ref="AO6:AP6"/>
    <mergeCell ref="B19:D19"/>
    <mergeCell ref="L19:AA19"/>
    <mergeCell ref="AY6:BA6"/>
    <mergeCell ref="M6:N6"/>
    <mergeCell ref="O6:Q6"/>
    <mergeCell ref="R6:S6"/>
    <mergeCell ref="AK19:AM19"/>
    <mergeCell ref="T6:V6"/>
    <mergeCell ref="AV6:AX6"/>
    <mergeCell ref="AQ6:AU6"/>
    <mergeCell ref="F5:G5"/>
    <mergeCell ref="AB5:AM5"/>
    <mergeCell ref="W6:AA6"/>
    <mergeCell ref="AB6:AF6"/>
    <mergeCell ref="AG6:AI6"/>
    <mergeCell ref="AJ6:AM6"/>
  </mergeCells>
  <conditionalFormatting sqref="F5 E6">
    <cfRule type="containsText" dxfId="15"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8 AF8:AF18 AM8:AP18 AU8:AV18">
    <cfRule type="expression" dxfId="14" priority="1">
      <formula>+_xlfn.ISFORMULA(AA8)</formula>
    </cfRule>
  </conditionalFormatting>
  <dataValidations count="8">
    <dataValidation type="list" allowBlank="1" showInputMessage="1" showErrorMessage="1" sqref="AX8:AX18" xr:uid="{63DA7620-CE4C-4F8A-896E-61CFBC4FF58E}">
      <formula1>"Por iniciar,En ejecucion,Suspendido,Terminado,Liquidado"</formula1>
    </dataValidation>
    <dataValidation type="list" allowBlank="1" showInputMessage="1" showErrorMessage="1" sqref="H8:H18" xr:uid="{9F0679C5-E460-4719-9FF0-8912C2B0199E}">
      <formula1>"OTRO SECTOR"</formula1>
    </dataValidation>
    <dataValidation type="list" allowBlank="1" showInputMessage="1" showErrorMessage="1" sqref="L8:L18" xr:uid="{EE8EE2F2-8BC1-46D7-B28C-9776309D777D}">
      <formula1>"DIRECTA"</formula1>
    </dataValidation>
    <dataValidation type="list" allowBlank="1" showInputMessage="1" showErrorMessage="1" sqref="I8:I18" xr:uid="{824282D2-6949-47C9-9CE1-93CEB98509B5}">
      <formula1>"FUNCIONAMIENTO,INVERSION,OTROS"</formula1>
    </dataValidation>
    <dataValidation type="list" allowBlank="1" showInputMessage="1" showErrorMessage="1" sqref="AZ8:BA12" xr:uid="{2D82EE60-D046-4CAD-A681-3DC6FAB5153E}">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2 AQ8:AQ18 AO8:AO18" xr:uid="{301B71B2-D3E4-4E77-88BC-DCB7485E0C66}">
      <formula1>"SI,NO"</formula1>
    </dataValidation>
  </dataValidations>
  <hyperlinks>
    <hyperlink ref="AY8" r:id="rId1" xr:uid="{3E1F9997-3900-46D2-9877-112C36043E15}"/>
    <hyperlink ref="AY9" r:id="rId2" xr:uid="{5446CD88-9E62-4979-9B24-B41B8C3B17D8}"/>
    <hyperlink ref="AY12" r:id="rId3" xr:uid="{B462F6DA-D2C7-4FB1-909C-DED02E2632A2}"/>
    <hyperlink ref="AY10" r:id="rId4" xr:uid="{3249420C-0101-4BEB-B36B-2E2F74177643}"/>
    <hyperlink ref="AY11" r:id="rId5" xr:uid="{D8BE60D5-F725-4D89-A6BA-2CFBE8545C49}"/>
    <hyperlink ref="AY15" r:id="rId6" xr:uid="{C22F8319-BF59-428E-A20B-53403B6E2804}"/>
  </hyperlinks>
  <pageMargins left="0.7" right="0.7" top="0.75" bottom="0.75" header="0.3" footer="0.3"/>
  <pageSetup orientation="portrait" horizontalDpi="300" verticalDpi="300"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231B-8862-4C4A-BE45-1088AA4D02B4}">
  <dimension ref="A1:BT18"/>
  <sheetViews>
    <sheetView showGridLines="0" workbookViewId="0">
      <selection activeCell="BB2"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0.42578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22.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12"/>
      <c r="C3" s="413"/>
      <c r="D3" s="418" t="s">
        <v>70</v>
      </c>
      <c r="E3" s="419"/>
      <c r="F3" s="419"/>
      <c r="G3" s="420"/>
      <c r="H3" s="389" t="s">
        <v>0</v>
      </c>
      <c r="I3" s="390"/>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414"/>
      <c r="C4" s="415"/>
      <c r="D4" s="421"/>
      <c r="E4" s="422"/>
      <c r="F4" s="422"/>
      <c r="G4" s="423"/>
      <c r="H4" s="391"/>
      <c r="I4" s="392"/>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414"/>
      <c r="C5" s="415"/>
      <c r="D5" s="7" t="s">
        <v>2</v>
      </c>
      <c r="E5" s="8"/>
      <c r="F5" s="395" t="s">
        <v>193</v>
      </c>
      <c r="G5" s="395"/>
      <c r="H5" s="393"/>
      <c r="I5" s="394"/>
      <c r="J5" s="10">
        <f>+K6*J4</f>
        <v>54600000</v>
      </c>
      <c r="K5" s="11" t="s">
        <v>3</v>
      </c>
      <c r="L5" s="5"/>
      <c r="M5" s="5"/>
      <c r="N5" s="5"/>
      <c r="O5" s="5"/>
      <c r="P5" s="5"/>
      <c r="Q5" s="5"/>
      <c r="R5" s="5"/>
      <c r="S5" s="5"/>
      <c r="T5" s="5"/>
      <c r="U5" s="5"/>
      <c r="V5" s="6"/>
      <c r="W5" s="6"/>
      <c r="X5" s="6"/>
      <c r="Y5" s="6"/>
      <c r="Z5" s="6"/>
      <c r="AA5" s="6"/>
      <c r="AB5" s="396" t="s">
        <v>4</v>
      </c>
      <c r="AC5" s="397"/>
      <c r="AD5" s="397"/>
      <c r="AE5" s="397"/>
      <c r="AF5" s="397"/>
      <c r="AG5" s="397"/>
      <c r="AH5" s="397"/>
      <c r="AI5" s="397"/>
      <c r="AJ5" s="397"/>
      <c r="AK5" s="397"/>
      <c r="AL5" s="397"/>
      <c r="AM5" s="398"/>
      <c r="AN5" s="5"/>
      <c r="AO5" s="5"/>
      <c r="AP5" s="5"/>
      <c r="AQ5" s="5"/>
      <c r="AR5" s="5"/>
      <c r="AS5" s="5"/>
      <c r="AT5" s="5"/>
      <c r="AU5" s="5"/>
      <c r="AV5" s="5"/>
      <c r="AW5" s="5"/>
      <c r="AX5" s="5"/>
      <c r="AY5" s="5"/>
      <c r="AZ5" s="5"/>
      <c r="BA5" s="5"/>
    </row>
    <row r="6" spans="1:72" s="12" customFormat="1" ht="23.25" customHeight="1" thickBot="1" x14ac:dyDescent="0.3">
      <c r="B6" s="416"/>
      <c r="C6" s="417"/>
      <c r="D6" s="13" t="s">
        <v>5</v>
      </c>
      <c r="E6" s="399" t="s">
        <v>1430</v>
      </c>
      <c r="F6" s="399"/>
      <c r="G6" s="400"/>
      <c r="H6" s="25" t="s">
        <v>76</v>
      </c>
      <c r="I6" s="26"/>
      <c r="J6" s="27"/>
      <c r="K6" s="24">
        <v>1300000</v>
      </c>
      <c r="L6" s="5"/>
      <c r="M6" s="401" t="s">
        <v>6</v>
      </c>
      <c r="N6" s="402"/>
      <c r="O6" s="401" t="s">
        <v>7</v>
      </c>
      <c r="P6" s="402"/>
      <c r="Q6" s="403"/>
      <c r="R6" s="424" t="s">
        <v>8</v>
      </c>
      <c r="S6" s="425"/>
      <c r="T6" s="401" t="s">
        <v>9</v>
      </c>
      <c r="U6" s="402"/>
      <c r="V6" s="402"/>
      <c r="W6" s="396" t="s">
        <v>10</v>
      </c>
      <c r="X6" s="397"/>
      <c r="Y6" s="397"/>
      <c r="Z6" s="397"/>
      <c r="AA6" s="398"/>
      <c r="AB6" s="396" t="s">
        <v>11</v>
      </c>
      <c r="AC6" s="397"/>
      <c r="AD6" s="397"/>
      <c r="AE6" s="397"/>
      <c r="AF6" s="398"/>
      <c r="AG6" s="401" t="s">
        <v>12</v>
      </c>
      <c r="AH6" s="402"/>
      <c r="AI6" s="403"/>
      <c r="AJ6" s="401" t="s">
        <v>13</v>
      </c>
      <c r="AK6" s="402"/>
      <c r="AL6" s="402"/>
      <c r="AM6" s="403"/>
      <c r="AN6" s="5"/>
      <c r="AO6" s="401" t="s">
        <v>77</v>
      </c>
      <c r="AP6" s="403"/>
      <c r="AQ6" s="401" t="s">
        <v>14</v>
      </c>
      <c r="AR6" s="402"/>
      <c r="AS6" s="402"/>
      <c r="AT6" s="402"/>
      <c r="AU6" s="403"/>
      <c r="AV6" s="401" t="s">
        <v>73</v>
      </c>
      <c r="AW6" s="402"/>
      <c r="AX6" s="403"/>
      <c r="AY6" s="401" t="s">
        <v>15</v>
      </c>
      <c r="AZ6" s="402"/>
      <c r="BA6" s="403"/>
    </row>
    <row r="7" spans="1:72" s="22" customFormat="1" ht="77.25" thickBot="1" x14ac:dyDescent="0.3">
      <c r="A7" s="14"/>
      <c r="B7" s="15" t="s">
        <v>16</v>
      </c>
      <c r="C7" s="16" t="s">
        <v>17</v>
      </c>
      <c r="D7" s="17" t="s">
        <v>18</v>
      </c>
      <c r="E7" s="18" t="s">
        <v>19</v>
      </c>
      <c r="F7" s="18" t="s">
        <v>20</v>
      </c>
      <c r="G7" s="17" t="s">
        <v>21</v>
      </c>
      <c r="H7" s="15" t="s">
        <v>22</v>
      </c>
      <c r="I7" s="15" t="s">
        <v>71</v>
      </c>
      <c r="J7" s="15" t="s">
        <v>23</v>
      </c>
      <c r="K7" s="15" t="s">
        <v>24</v>
      </c>
      <c r="L7" s="15" t="s">
        <v>25</v>
      </c>
      <c r="M7" s="15" t="s">
        <v>26</v>
      </c>
      <c r="N7" s="16" t="s">
        <v>27</v>
      </c>
      <c r="O7" s="16" t="s">
        <v>28</v>
      </c>
      <c r="P7" s="15" t="s">
        <v>29</v>
      </c>
      <c r="Q7" s="15" t="s">
        <v>30</v>
      </c>
      <c r="R7" s="15" t="s">
        <v>31</v>
      </c>
      <c r="S7" s="15" t="s">
        <v>32</v>
      </c>
      <c r="T7" s="15" t="s">
        <v>33</v>
      </c>
      <c r="U7" s="16" t="s">
        <v>34</v>
      </c>
      <c r="V7" s="15" t="s">
        <v>35</v>
      </c>
      <c r="W7" s="15" t="s">
        <v>69</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78</v>
      </c>
      <c r="AP7" s="15" t="s">
        <v>79</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5">
      <c r="B8" s="71">
        <v>2024</v>
      </c>
      <c r="C8" s="71">
        <v>891780111</v>
      </c>
      <c r="D8" s="72" t="s">
        <v>64</v>
      </c>
      <c r="E8" s="73" t="s">
        <v>1429</v>
      </c>
      <c r="F8" s="73" t="s">
        <v>1428</v>
      </c>
      <c r="G8" s="74">
        <v>0</v>
      </c>
      <c r="H8" s="74" t="s">
        <v>72</v>
      </c>
      <c r="I8" s="72" t="s">
        <v>65</v>
      </c>
      <c r="J8" s="75" t="s">
        <v>1427</v>
      </c>
      <c r="K8" s="73">
        <v>27500000</v>
      </c>
      <c r="L8" s="71" t="s">
        <v>67</v>
      </c>
      <c r="M8" s="75" t="s">
        <v>1426</v>
      </c>
      <c r="N8" s="76">
        <v>85155728</v>
      </c>
      <c r="O8" s="77">
        <v>135</v>
      </c>
      <c r="P8" s="78">
        <v>45314</v>
      </c>
      <c r="Q8" s="73">
        <v>27500000</v>
      </c>
      <c r="R8" s="78">
        <v>45323</v>
      </c>
      <c r="S8" s="73">
        <v>27500000</v>
      </c>
      <c r="T8" s="74" t="s">
        <v>203</v>
      </c>
      <c r="U8" s="77">
        <v>32770239</v>
      </c>
      <c r="V8" s="75" t="s">
        <v>1387</v>
      </c>
      <c r="W8" s="78">
        <v>45323</v>
      </c>
      <c r="X8" s="78">
        <v>45323</v>
      </c>
      <c r="Y8" s="80" t="s">
        <v>74</v>
      </c>
      <c r="Z8" s="80">
        <v>45488</v>
      </c>
      <c r="AA8" s="79">
        <f t="shared" ref="AA8:AA17" si="0">+IF(Y8="1800-01-01",Z8-X8,Z8-Y8)</f>
        <v>165</v>
      </c>
      <c r="AB8" s="73">
        <v>0</v>
      </c>
      <c r="AC8" s="73">
        <v>0</v>
      </c>
      <c r="AD8" s="73">
        <v>0</v>
      </c>
      <c r="AE8" s="81" t="s">
        <v>74</v>
      </c>
      <c r="AF8" s="79">
        <f t="shared" ref="AF8:AF17" si="1">+IF(AE8="1800-01-01",0,AE8-Z8)</f>
        <v>0</v>
      </c>
      <c r="AG8" s="73">
        <v>0</v>
      </c>
      <c r="AH8" s="73">
        <v>0</v>
      </c>
      <c r="AI8" s="78" t="s">
        <v>74</v>
      </c>
      <c r="AJ8" s="74">
        <v>0</v>
      </c>
      <c r="AK8" s="78" t="s">
        <v>74</v>
      </c>
      <c r="AL8" s="78" t="s">
        <v>74</v>
      </c>
      <c r="AM8" s="79">
        <f t="shared" ref="AM8:AM17" si="2">+IF(AK8="1800-01-01",0,AL8-AK8)</f>
        <v>0</v>
      </c>
      <c r="AN8" s="79">
        <f>+K8+AC8-AH8</f>
        <v>27500000</v>
      </c>
      <c r="AO8" s="74" t="s">
        <v>66</v>
      </c>
      <c r="AP8" s="73">
        <v>27500000</v>
      </c>
      <c r="AQ8" s="74" t="s">
        <v>85</v>
      </c>
      <c r="AR8" s="73">
        <v>0</v>
      </c>
      <c r="AS8" s="82" t="s">
        <v>74</v>
      </c>
      <c r="AT8" s="136">
        <v>15000000</v>
      </c>
      <c r="AU8" s="122">
        <f t="shared" ref="AU8:AU17" si="3">AN8-AT8</f>
        <v>12500000</v>
      </c>
      <c r="AV8" s="123">
        <f t="shared" ref="AV8:AV17" si="4">+IFERROR(AT8/AN8,"_")</f>
        <v>0.54545454545454541</v>
      </c>
      <c r="AW8" s="82" t="s">
        <v>74</v>
      </c>
      <c r="AX8" s="74" t="s">
        <v>86</v>
      </c>
      <c r="AY8" s="75" t="s">
        <v>1425</v>
      </c>
      <c r="AZ8" s="71" t="s">
        <v>66</v>
      </c>
      <c r="BA8" s="71" t="s">
        <v>66</v>
      </c>
    </row>
    <row r="9" spans="1:72" x14ac:dyDescent="0.25">
      <c r="B9" s="85">
        <v>2024</v>
      </c>
      <c r="C9" s="85">
        <v>891780111</v>
      </c>
      <c r="D9" s="86" t="s">
        <v>64</v>
      </c>
      <c r="E9" s="87" t="s">
        <v>1424</v>
      </c>
      <c r="F9" s="87" t="s">
        <v>1423</v>
      </c>
      <c r="G9" s="88">
        <v>0</v>
      </c>
      <c r="H9" s="88" t="s">
        <v>72</v>
      </c>
      <c r="I9" s="86" t="s">
        <v>65</v>
      </c>
      <c r="J9" s="89" t="s">
        <v>1422</v>
      </c>
      <c r="K9" s="87">
        <v>13750000</v>
      </c>
      <c r="L9" s="85" t="s">
        <v>67</v>
      </c>
      <c r="M9" s="89" t="s">
        <v>1421</v>
      </c>
      <c r="N9" s="90">
        <v>1065657067</v>
      </c>
      <c r="O9" s="87">
        <v>136</v>
      </c>
      <c r="P9" s="92">
        <v>45314</v>
      </c>
      <c r="Q9" s="87">
        <v>27500000</v>
      </c>
      <c r="R9" s="92">
        <v>45323</v>
      </c>
      <c r="S9" s="87">
        <v>13750000</v>
      </c>
      <c r="T9" s="88" t="s">
        <v>203</v>
      </c>
      <c r="U9" s="91">
        <v>1082863147</v>
      </c>
      <c r="V9" s="89" t="s">
        <v>1420</v>
      </c>
      <c r="W9" s="92">
        <v>45323</v>
      </c>
      <c r="X9" s="92">
        <v>45323</v>
      </c>
      <c r="Y9" s="94" t="s">
        <v>74</v>
      </c>
      <c r="Z9" s="94">
        <v>45488</v>
      </c>
      <c r="AA9" s="93">
        <f t="shared" si="0"/>
        <v>165</v>
      </c>
      <c r="AB9" s="87">
        <v>0</v>
      </c>
      <c r="AC9" s="87">
        <v>0</v>
      </c>
      <c r="AD9" s="87">
        <v>0</v>
      </c>
      <c r="AE9" s="95" t="s">
        <v>74</v>
      </c>
      <c r="AF9" s="93">
        <f t="shared" si="1"/>
        <v>0</v>
      </c>
      <c r="AG9" s="87">
        <v>0</v>
      </c>
      <c r="AH9" s="87">
        <v>0</v>
      </c>
      <c r="AI9" s="92" t="s">
        <v>74</v>
      </c>
      <c r="AJ9" s="88">
        <v>0</v>
      </c>
      <c r="AK9" s="92" t="s">
        <v>74</v>
      </c>
      <c r="AL9" s="92" t="s">
        <v>74</v>
      </c>
      <c r="AM9" s="93">
        <f t="shared" si="2"/>
        <v>0</v>
      </c>
      <c r="AN9" s="93">
        <f>+K9+AC9-AH9</f>
        <v>13750000</v>
      </c>
      <c r="AO9" s="88" t="s">
        <v>66</v>
      </c>
      <c r="AP9" s="87">
        <v>13750000</v>
      </c>
      <c r="AQ9" s="88" t="s">
        <v>85</v>
      </c>
      <c r="AR9" s="87">
        <v>0</v>
      </c>
      <c r="AS9" s="96" t="s">
        <v>74</v>
      </c>
      <c r="AT9" s="97">
        <v>7500000</v>
      </c>
      <c r="AU9" s="126">
        <f t="shared" si="3"/>
        <v>6250000</v>
      </c>
      <c r="AV9" s="99">
        <f t="shared" si="4"/>
        <v>0.54545454545454541</v>
      </c>
      <c r="AW9" s="96" t="s">
        <v>74</v>
      </c>
      <c r="AX9" s="88" t="s">
        <v>86</v>
      </c>
      <c r="AY9" s="89" t="s">
        <v>1419</v>
      </c>
      <c r="AZ9" s="85" t="s">
        <v>66</v>
      </c>
      <c r="BA9" s="85" t="s">
        <v>66</v>
      </c>
      <c r="BB9" s="12"/>
    </row>
    <row r="10" spans="1:72" x14ac:dyDescent="0.25">
      <c r="B10" s="85">
        <v>2024</v>
      </c>
      <c r="C10" s="85">
        <v>891780111</v>
      </c>
      <c r="D10" s="86" t="s">
        <v>64</v>
      </c>
      <c r="E10" s="87" t="s">
        <v>1418</v>
      </c>
      <c r="F10" s="87" t="s">
        <v>1417</v>
      </c>
      <c r="G10" s="88">
        <v>0</v>
      </c>
      <c r="H10" s="88" t="s">
        <v>72</v>
      </c>
      <c r="I10" s="86" t="s">
        <v>65</v>
      </c>
      <c r="J10" s="89" t="s">
        <v>1416</v>
      </c>
      <c r="K10" s="87">
        <v>13750000</v>
      </c>
      <c r="L10" s="85" t="s">
        <v>67</v>
      </c>
      <c r="M10" s="89" t="s">
        <v>1415</v>
      </c>
      <c r="N10" s="90">
        <v>84456404</v>
      </c>
      <c r="O10" s="87">
        <v>136</v>
      </c>
      <c r="P10" s="92">
        <v>45314</v>
      </c>
      <c r="Q10" s="87">
        <v>27500000</v>
      </c>
      <c r="R10" s="92">
        <v>45323</v>
      </c>
      <c r="S10" s="87">
        <v>13750000</v>
      </c>
      <c r="T10" s="88" t="s">
        <v>203</v>
      </c>
      <c r="U10" s="91">
        <v>1083432808</v>
      </c>
      <c r="V10" s="89" t="s">
        <v>1403</v>
      </c>
      <c r="W10" s="92">
        <v>45323</v>
      </c>
      <c r="X10" s="92">
        <v>45323</v>
      </c>
      <c r="Y10" s="94" t="s">
        <v>74</v>
      </c>
      <c r="Z10" s="94">
        <v>45488</v>
      </c>
      <c r="AA10" s="93">
        <f t="shared" si="0"/>
        <v>165</v>
      </c>
      <c r="AB10" s="87">
        <v>0</v>
      </c>
      <c r="AC10" s="87">
        <v>0</v>
      </c>
      <c r="AD10" s="87">
        <v>0</v>
      </c>
      <c r="AE10" s="95" t="s">
        <v>74</v>
      </c>
      <c r="AF10" s="93">
        <f t="shared" si="1"/>
        <v>0</v>
      </c>
      <c r="AG10" s="87">
        <v>0</v>
      </c>
      <c r="AH10" s="87">
        <v>0</v>
      </c>
      <c r="AI10" s="92" t="s">
        <v>74</v>
      </c>
      <c r="AJ10" s="88">
        <v>0</v>
      </c>
      <c r="AK10" s="92" t="s">
        <v>74</v>
      </c>
      <c r="AL10" s="92" t="s">
        <v>74</v>
      </c>
      <c r="AM10" s="93">
        <f t="shared" si="2"/>
        <v>0</v>
      </c>
      <c r="AN10" s="93">
        <f>+K10+AC10-AH10</f>
        <v>13750000</v>
      </c>
      <c r="AO10" s="88" t="s">
        <v>66</v>
      </c>
      <c r="AP10" s="87">
        <v>13750000</v>
      </c>
      <c r="AQ10" s="88" t="s">
        <v>85</v>
      </c>
      <c r="AR10" s="87">
        <v>0</v>
      </c>
      <c r="AS10" s="96" t="s">
        <v>74</v>
      </c>
      <c r="AT10" s="97">
        <v>7500000</v>
      </c>
      <c r="AU10" s="126">
        <f t="shared" si="3"/>
        <v>6250000</v>
      </c>
      <c r="AV10" s="99">
        <f t="shared" si="4"/>
        <v>0.54545454545454541</v>
      </c>
      <c r="AW10" s="96" t="s">
        <v>74</v>
      </c>
      <c r="AX10" s="88" t="s">
        <v>86</v>
      </c>
      <c r="AY10" s="89" t="s">
        <v>1414</v>
      </c>
      <c r="AZ10" s="85" t="s">
        <v>66</v>
      </c>
      <c r="BA10" s="85" t="s">
        <v>66</v>
      </c>
      <c r="BB10" s="12"/>
    </row>
    <row r="11" spans="1:72" x14ac:dyDescent="0.25">
      <c r="B11" s="85">
        <v>2024</v>
      </c>
      <c r="C11" s="85">
        <v>891780111</v>
      </c>
      <c r="D11" s="86" t="s">
        <v>64</v>
      </c>
      <c r="E11" s="87" t="s">
        <v>1413</v>
      </c>
      <c r="F11" s="87" t="s">
        <v>1412</v>
      </c>
      <c r="G11" s="88">
        <v>0</v>
      </c>
      <c r="H11" s="88" t="s">
        <v>72</v>
      </c>
      <c r="I11" s="86" t="s">
        <v>65</v>
      </c>
      <c r="J11" s="89" t="s">
        <v>1411</v>
      </c>
      <c r="K11" s="87">
        <v>19250000</v>
      </c>
      <c r="L11" s="85" t="s">
        <v>67</v>
      </c>
      <c r="M11" s="89" t="s">
        <v>1410</v>
      </c>
      <c r="N11" s="90">
        <v>1083018407</v>
      </c>
      <c r="O11" s="87">
        <v>137</v>
      </c>
      <c r="P11" s="92">
        <v>45314</v>
      </c>
      <c r="Q11" s="87">
        <v>19250000</v>
      </c>
      <c r="R11" s="92">
        <v>45323</v>
      </c>
      <c r="S11" s="87">
        <v>19250000</v>
      </c>
      <c r="T11" s="88" t="s">
        <v>203</v>
      </c>
      <c r="U11" s="91">
        <v>91156594</v>
      </c>
      <c r="V11" s="89" t="s">
        <v>1409</v>
      </c>
      <c r="W11" s="92">
        <v>45323</v>
      </c>
      <c r="X11" s="92">
        <v>45323</v>
      </c>
      <c r="Y11" s="94" t="s">
        <v>74</v>
      </c>
      <c r="Z11" s="94">
        <v>45488</v>
      </c>
      <c r="AA11" s="93">
        <f t="shared" si="0"/>
        <v>165</v>
      </c>
      <c r="AB11" s="87">
        <v>0</v>
      </c>
      <c r="AC11" s="87">
        <v>0</v>
      </c>
      <c r="AD11" s="87">
        <v>0</v>
      </c>
      <c r="AE11" s="95" t="s">
        <v>74</v>
      </c>
      <c r="AF11" s="93">
        <f t="shared" si="1"/>
        <v>0</v>
      </c>
      <c r="AG11" s="87">
        <v>0</v>
      </c>
      <c r="AH11" s="87">
        <v>0</v>
      </c>
      <c r="AI11" s="92" t="s">
        <v>74</v>
      </c>
      <c r="AJ11" s="88">
        <v>0</v>
      </c>
      <c r="AK11" s="92" t="s">
        <v>74</v>
      </c>
      <c r="AL11" s="92" t="s">
        <v>74</v>
      </c>
      <c r="AM11" s="93">
        <f t="shared" si="2"/>
        <v>0</v>
      </c>
      <c r="AN11" s="93">
        <f>+K11+AC11-AH11</f>
        <v>19250000</v>
      </c>
      <c r="AO11" s="88" t="s">
        <v>66</v>
      </c>
      <c r="AP11" s="87">
        <v>19250000</v>
      </c>
      <c r="AQ11" s="88" t="s">
        <v>85</v>
      </c>
      <c r="AR11" s="87">
        <v>0</v>
      </c>
      <c r="AS11" s="96" t="s">
        <v>74</v>
      </c>
      <c r="AT11" s="97">
        <v>10500000</v>
      </c>
      <c r="AU11" s="126">
        <f t="shared" si="3"/>
        <v>8750000</v>
      </c>
      <c r="AV11" s="99">
        <f t="shared" si="4"/>
        <v>0.54545454545454541</v>
      </c>
      <c r="AW11" s="96" t="s">
        <v>74</v>
      </c>
      <c r="AX11" s="88" t="s">
        <v>86</v>
      </c>
      <c r="AY11" s="89" t="s">
        <v>1408</v>
      </c>
      <c r="AZ11" s="85" t="s">
        <v>66</v>
      </c>
      <c r="BA11" s="85" t="s">
        <v>66</v>
      </c>
    </row>
    <row r="12" spans="1:72" x14ac:dyDescent="0.25">
      <c r="B12" s="85">
        <v>2024</v>
      </c>
      <c r="C12" s="85">
        <v>891780111</v>
      </c>
      <c r="D12" s="86" t="s">
        <v>64</v>
      </c>
      <c r="E12" s="87" t="s">
        <v>1407</v>
      </c>
      <c r="F12" s="87" t="s">
        <v>1406</v>
      </c>
      <c r="G12" s="88">
        <v>0</v>
      </c>
      <c r="H12" s="88" t="s">
        <v>72</v>
      </c>
      <c r="I12" s="86" t="s">
        <v>65</v>
      </c>
      <c r="J12" s="89" t="s">
        <v>1405</v>
      </c>
      <c r="K12" s="87">
        <v>15000000</v>
      </c>
      <c r="L12" s="85" t="s">
        <v>67</v>
      </c>
      <c r="M12" s="89" t="s">
        <v>1404</v>
      </c>
      <c r="N12" s="90">
        <v>1082250917</v>
      </c>
      <c r="O12" s="87">
        <v>138</v>
      </c>
      <c r="P12" s="92">
        <v>45314</v>
      </c>
      <c r="Q12" s="87">
        <v>15000000</v>
      </c>
      <c r="R12" s="92">
        <v>45323</v>
      </c>
      <c r="S12" s="87">
        <v>15000000</v>
      </c>
      <c r="T12" s="88" t="s">
        <v>203</v>
      </c>
      <c r="U12" s="91">
        <v>1083432808</v>
      </c>
      <c r="V12" s="89" t="s">
        <v>1403</v>
      </c>
      <c r="W12" s="92">
        <v>45323</v>
      </c>
      <c r="X12" s="92">
        <v>45323</v>
      </c>
      <c r="Y12" s="94" t="s">
        <v>74</v>
      </c>
      <c r="Z12" s="94">
        <v>45473</v>
      </c>
      <c r="AA12" s="93">
        <f t="shared" si="0"/>
        <v>150</v>
      </c>
      <c r="AB12" s="87">
        <v>0</v>
      </c>
      <c r="AC12" s="87">
        <v>0</v>
      </c>
      <c r="AD12" s="87">
        <v>0</v>
      </c>
      <c r="AE12" s="95" t="s">
        <v>74</v>
      </c>
      <c r="AF12" s="93">
        <f t="shared" si="1"/>
        <v>0</v>
      </c>
      <c r="AG12" s="87">
        <v>0</v>
      </c>
      <c r="AH12" s="87">
        <v>0</v>
      </c>
      <c r="AI12" s="92" t="s">
        <v>74</v>
      </c>
      <c r="AJ12" s="88">
        <v>0</v>
      </c>
      <c r="AK12" s="92" t="s">
        <v>74</v>
      </c>
      <c r="AL12" s="92" t="s">
        <v>74</v>
      </c>
      <c r="AM12" s="93">
        <f t="shared" si="2"/>
        <v>0</v>
      </c>
      <c r="AN12" s="93">
        <f>+K12+AC12-AH12</f>
        <v>15000000</v>
      </c>
      <c r="AO12" s="88" t="s">
        <v>66</v>
      </c>
      <c r="AP12" s="87">
        <v>15000000</v>
      </c>
      <c r="AQ12" s="88" t="s">
        <v>85</v>
      </c>
      <c r="AR12" s="87">
        <v>0</v>
      </c>
      <c r="AS12" s="96" t="s">
        <v>74</v>
      </c>
      <c r="AT12" s="97">
        <v>9000000</v>
      </c>
      <c r="AU12" s="126">
        <f t="shared" si="3"/>
        <v>6000000</v>
      </c>
      <c r="AV12" s="99">
        <f t="shared" si="4"/>
        <v>0.6</v>
      </c>
      <c r="AW12" s="96" t="s">
        <v>74</v>
      </c>
      <c r="AX12" s="88" t="s">
        <v>86</v>
      </c>
      <c r="AY12" s="89" t="s">
        <v>1402</v>
      </c>
      <c r="AZ12" s="85" t="s">
        <v>66</v>
      </c>
      <c r="BA12" s="85" t="s">
        <v>66</v>
      </c>
    </row>
    <row r="13" spans="1:72" x14ac:dyDescent="0.25">
      <c r="B13" s="85">
        <v>2024</v>
      </c>
      <c r="C13" s="85">
        <v>891780111</v>
      </c>
      <c r="D13" s="86" t="s">
        <v>64</v>
      </c>
      <c r="E13" s="87" t="s">
        <v>1401</v>
      </c>
      <c r="F13" s="87" t="s">
        <v>1400</v>
      </c>
      <c r="G13" s="88">
        <v>0</v>
      </c>
      <c r="H13" s="88" t="s">
        <v>72</v>
      </c>
      <c r="I13" s="86" t="s">
        <v>65</v>
      </c>
      <c r="J13" s="89" t="s">
        <v>1399</v>
      </c>
      <c r="K13" s="87">
        <v>15000000</v>
      </c>
      <c r="L13" s="85" t="s">
        <v>67</v>
      </c>
      <c r="M13" s="89" t="s">
        <v>1398</v>
      </c>
      <c r="N13" s="90">
        <v>1049348815</v>
      </c>
      <c r="O13" s="87">
        <v>139</v>
      </c>
      <c r="P13" s="92">
        <v>45314</v>
      </c>
      <c r="Q13" s="87">
        <v>15000000</v>
      </c>
      <c r="R13" s="92">
        <v>45323</v>
      </c>
      <c r="S13" s="87">
        <v>15000000</v>
      </c>
      <c r="T13" s="88" t="s">
        <v>203</v>
      </c>
      <c r="U13" s="91">
        <v>32770239</v>
      </c>
      <c r="V13" s="89" t="s">
        <v>1387</v>
      </c>
      <c r="W13" s="92">
        <v>45323</v>
      </c>
      <c r="X13" s="92">
        <v>45323</v>
      </c>
      <c r="Y13" s="94" t="s">
        <v>74</v>
      </c>
      <c r="Z13" s="94">
        <v>45473</v>
      </c>
      <c r="AA13" s="93">
        <f t="shared" si="0"/>
        <v>150</v>
      </c>
      <c r="AB13" s="87">
        <v>0</v>
      </c>
      <c r="AC13" s="87">
        <v>0</v>
      </c>
      <c r="AD13" s="87">
        <v>0</v>
      </c>
      <c r="AE13" s="95" t="s">
        <v>74</v>
      </c>
      <c r="AF13" s="93">
        <f t="shared" si="1"/>
        <v>0</v>
      </c>
      <c r="AG13" s="87">
        <v>0</v>
      </c>
      <c r="AH13" s="87">
        <v>0</v>
      </c>
      <c r="AI13" s="92" t="s">
        <v>74</v>
      </c>
      <c r="AJ13" s="88">
        <v>0</v>
      </c>
      <c r="AK13" s="92" t="s">
        <v>74</v>
      </c>
      <c r="AL13" s="92" t="s">
        <v>74</v>
      </c>
      <c r="AM13" s="93">
        <f t="shared" si="2"/>
        <v>0</v>
      </c>
      <c r="AN13" s="93">
        <f>+K13+AC13-AH13</f>
        <v>15000000</v>
      </c>
      <c r="AO13" s="88" t="s">
        <v>66</v>
      </c>
      <c r="AP13" s="87">
        <v>15000000</v>
      </c>
      <c r="AQ13" s="88" t="s">
        <v>85</v>
      </c>
      <c r="AR13" s="87">
        <v>0</v>
      </c>
      <c r="AS13" s="96" t="s">
        <v>74</v>
      </c>
      <c r="AT13" s="97">
        <v>9000000</v>
      </c>
      <c r="AU13" s="126">
        <f t="shared" si="3"/>
        <v>6000000</v>
      </c>
      <c r="AV13" s="99">
        <f t="shared" si="4"/>
        <v>0.6</v>
      </c>
      <c r="AW13" s="96" t="s">
        <v>74</v>
      </c>
      <c r="AX13" s="88" t="s">
        <v>86</v>
      </c>
      <c r="AY13" s="89" t="s">
        <v>1397</v>
      </c>
      <c r="AZ13" s="85" t="s">
        <v>66</v>
      </c>
      <c r="BA13" s="85" t="s">
        <v>66</v>
      </c>
    </row>
    <row r="14" spans="1:72" x14ac:dyDescent="0.25">
      <c r="B14" s="85">
        <v>2024</v>
      </c>
      <c r="C14" s="85">
        <v>891780111</v>
      </c>
      <c r="D14" s="86" t="s">
        <v>64</v>
      </c>
      <c r="E14" s="87" t="s">
        <v>1396</v>
      </c>
      <c r="F14" s="87" t="s">
        <v>1395</v>
      </c>
      <c r="G14" s="88">
        <v>0</v>
      </c>
      <c r="H14" s="88" t="s">
        <v>72</v>
      </c>
      <c r="I14" s="86" t="s">
        <v>65</v>
      </c>
      <c r="J14" s="89" t="s">
        <v>1394</v>
      </c>
      <c r="K14" s="87">
        <v>10450000</v>
      </c>
      <c r="L14" s="85" t="s">
        <v>67</v>
      </c>
      <c r="M14" s="89" t="s">
        <v>1393</v>
      </c>
      <c r="N14" s="90">
        <v>1007820106</v>
      </c>
      <c r="O14" s="87">
        <v>232</v>
      </c>
      <c r="P14" s="92">
        <v>45323</v>
      </c>
      <c r="Q14" s="87">
        <v>10450000</v>
      </c>
      <c r="R14" s="92">
        <v>45323</v>
      </c>
      <c r="S14" s="87">
        <v>10450000</v>
      </c>
      <c r="T14" s="88" t="s">
        <v>203</v>
      </c>
      <c r="U14" s="91">
        <v>32770239</v>
      </c>
      <c r="V14" s="89" t="s">
        <v>1387</v>
      </c>
      <c r="W14" s="92">
        <v>45323</v>
      </c>
      <c r="X14" s="92">
        <v>45323</v>
      </c>
      <c r="Y14" s="94" t="s">
        <v>74</v>
      </c>
      <c r="Z14" s="94">
        <v>45488</v>
      </c>
      <c r="AA14" s="93">
        <f t="shared" si="0"/>
        <v>165</v>
      </c>
      <c r="AB14" s="87">
        <v>0</v>
      </c>
      <c r="AC14" s="87">
        <v>0</v>
      </c>
      <c r="AD14" s="87">
        <v>0</v>
      </c>
      <c r="AE14" s="95" t="s">
        <v>74</v>
      </c>
      <c r="AF14" s="93">
        <f t="shared" si="1"/>
        <v>0</v>
      </c>
      <c r="AG14" s="87">
        <v>0</v>
      </c>
      <c r="AH14" s="87">
        <v>0</v>
      </c>
      <c r="AI14" s="92" t="s">
        <v>74</v>
      </c>
      <c r="AJ14" s="88">
        <v>0</v>
      </c>
      <c r="AK14" s="92" t="s">
        <v>74</v>
      </c>
      <c r="AL14" s="92" t="s">
        <v>74</v>
      </c>
      <c r="AM14" s="93">
        <f t="shared" si="2"/>
        <v>0</v>
      </c>
      <c r="AN14" s="93">
        <f>+K14+AC14-AH14</f>
        <v>10450000</v>
      </c>
      <c r="AO14" s="88" t="s">
        <v>66</v>
      </c>
      <c r="AP14" s="87">
        <v>10450000</v>
      </c>
      <c r="AQ14" s="88" t="s">
        <v>85</v>
      </c>
      <c r="AR14" s="87">
        <v>0</v>
      </c>
      <c r="AS14" s="96" t="s">
        <v>74</v>
      </c>
      <c r="AT14" s="97">
        <v>5700000</v>
      </c>
      <c r="AU14" s="126">
        <f t="shared" si="3"/>
        <v>4750000</v>
      </c>
      <c r="AV14" s="99">
        <f t="shared" si="4"/>
        <v>0.54545454545454541</v>
      </c>
      <c r="AW14" s="96" t="s">
        <v>74</v>
      </c>
      <c r="AX14" s="88" t="s">
        <v>86</v>
      </c>
      <c r="AY14" s="89" t="s">
        <v>1392</v>
      </c>
      <c r="AZ14" s="85" t="s">
        <v>66</v>
      </c>
      <c r="BA14" s="85" t="s">
        <v>66</v>
      </c>
    </row>
    <row r="15" spans="1:72" x14ac:dyDescent="0.25">
      <c r="B15" s="85">
        <v>2024</v>
      </c>
      <c r="C15" s="85">
        <v>891780111</v>
      </c>
      <c r="D15" s="86" t="s">
        <v>64</v>
      </c>
      <c r="E15" s="87" t="s">
        <v>1391</v>
      </c>
      <c r="F15" s="87" t="s">
        <v>1390</v>
      </c>
      <c r="G15" s="88">
        <v>0</v>
      </c>
      <c r="H15" s="88" t="s">
        <v>72</v>
      </c>
      <c r="I15" s="86" t="s">
        <v>65</v>
      </c>
      <c r="J15" s="89" t="s">
        <v>1389</v>
      </c>
      <c r="K15" s="87">
        <v>10000000</v>
      </c>
      <c r="L15" s="85" t="s">
        <v>67</v>
      </c>
      <c r="M15" s="89" t="s">
        <v>1388</v>
      </c>
      <c r="N15" s="90">
        <v>1083004668</v>
      </c>
      <c r="O15" s="87">
        <v>476</v>
      </c>
      <c r="P15" s="92">
        <v>45348</v>
      </c>
      <c r="Q15" s="87">
        <v>10000000</v>
      </c>
      <c r="R15" s="92">
        <v>45352</v>
      </c>
      <c r="S15" s="87">
        <v>10000000</v>
      </c>
      <c r="T15" s="88" t="s">
        <v>203</v>
      </c>
      <c r="U15" s="91">
        <v>32770239</v>
      </c>
      <c r="V15" s="89" t="s">
        <v>1387</v>
      </c>
      <c r="W15" s="92">
        <v>45352</v>
      </c>
      <c r="X15" s="92">
        <v>45352</v>
      </c>
      <c r="Y15" s="94" t="s">
        <v>74</v>
      </c>
      <c r="Z15" s="94">
        <v>45473</v>
      </c>
      <c r="AA15" s="93">
        <f t="shared" si="0"/>
        <v>121</v>
      </c>
      <c r="AB15" s="87">
        <v>0</v>
      </c>
      <c r="AC15" s="87">
        <v>0</v>
      </c>
      <c r="AD15" s="87">
        <v>0</v>
      </c>
      <c r="AE15" s="95" t="s">
        <v>74</v>
      </c>
      <c r="AF15" s="93">
        <f t="shared" si="1"/>
        <v>0</v>
      </c>
      <c r="AG15" s="87">
        <v>0</v>
      </c>
      <c r="AH15" s="87">
        <v>0</v>
      </c>
      <c r="AI15" s="92" t="s">
        <v>74</v>
      </c>
      <c r="AJ15" s="88">
        <v>0</v>
      </c>
      <c r="AK15" s="92" t="s">
        <v>74</v>
      </c>
      <c r="AL15" s="92" t="s">
        <v>74</v>
      </c>
      <c r="AM15" s="93">
        <f t="shared" si="2"/>
        <v>0</v>
      </c>
      <c r="AN15" s="93">
        <f>+K15+AC15-AH15</f>
        <v>10000000</v>
      </c>
      <c r="AO15" s="88" t="s">
        <v>66</v>
      </c>
      <c r="AP15" s="87">
        <v>10000000</v>
      </c>
      <c r="AQ15" s="88" t="s">
        <v>85</v>
      </c>
      <c r="AR15" s="87">
        <v>0</v>
      </c>
      <c r="AS15" s="96" t="s">
        <v>74</v>
      </c>
      <c r="AT15" s="97">
        <v>5000000</v>
      </c>
      <c r="AU15" s="126">
        <f t="shared" si="3"/>
        <v>5000000</v>
      </c>
      <c r="AV15" s="99">
        <f t="shared" si="4"/>
        <v>0.5</v>
      </c>
      <c r="AW15" s="96" t="s">
        <v>74</v>
      </c>
      <c r="AX15" s="88" t="s">
        <v>86</v>
      </c>
      <c r="AY15" s="89" t="s">
        <v>1386</v>
      </c>
      <c r="AZ15" s="85" t="s">
        <v>66</v>
      </c>
      <c r="BA15" s="85" t="s">
        <v>66</v>
      </c>
    </row>
    <row r="16" spans="1:72" x14ac:dyDescent="0.25">
      <c r="B16" s="85">
        <v>2024</v>
      </c>
      <c r="C16" s="85">
        <v>891780111</v>
      </c>
      <c r="D16" s="86" t="s">
        <v>64</v>
      </c>
      <c r="E16" s="87" t="s">
        <v>1385</v>
      </c>
      <c r="F16" s="87" t="s">
        <v>1379</v>
      </c>
      <c r="G16" s="88">
        <v>0</v>
      </c>
      <c r="H16" s="88" t="s">
        <v>72</v>
      </c>
      <c r="I16" s="86" t="s">
        <v>65</v>
      </c>
      <c r="J16" s="89" t="s">
        <v>1384</v>
      </c>
      <c r="K16" s="87">
        <v>14000000</v>
      </c>
      <c r="L16" s="85" t="s">
        <v>67</v>
      </c>
      <c r="M16" s="89" t="s">
        <v>1383</v>
      </c>
      <c r="N16" s="90">
        <v>1103120398</v>
      </c>
      <c r="O16" s="87">
        <v>543</v>
      </c>
      <c r="P16" s="92">
        <v>45352</v>
      </c>
      <c r="Q16" s="87">
        <v>19250000</v>
      </c>
      <c r="R16" s="92">
        <v>45356</v>
      </c>
      <c r="S16" s="87">
        <v>14000000</v>
      </c>
      <c r="T16" s="88" t="s">
        <v>203</v>
      </c>
      <c r="U16" s="91">
        <v>79732773</v>
      </c>
      <c r="V16" s="89" t="s">
        <v>1382</v>
      </c>
      <c r="W16" s="92">
        <v>45356</v>
      </c>
      <c r="X16" s="92">
        <v>45356</v>
      </c>
      <c r="Y16" s="94" t="s">
        <v>74</v>
      </c>
      <c r="Z16" s="94">
        <v>45473</v>
      </c>
      <c r="AA16" s="93">
        <f t="shared" si="0"/>
        <v>117</v>
      </c>
      <c r="AB16" s="87">
        <v>0</v>
      </c>
      <c r="AC16" s="87">
        <v>0</v>
      </c>
      <c r="AD16" s="87">
        <v>0</v>
      </c>
      <c r="AE16" s="95" t="s">
        <v>74</v>
      </c>
      <c r="AF16" s="93">
        <f t="shared" si="1"/>
        <v>0</v>
      </c>
      <c r="AG16" s="87">
        <v>0</v>
      </c>
      <c r="AH16" s="87">
        <v>0</v>
      </c>
      <c r="AI16" s="92" t="s">
        <v>74</v>
      </c>
      <c r="AJ16" s="88">
        <v>0</v>
      </c>
      <c r="AK16" s="92" t="s">
        <v>74</v>
      </c>
      <c r="AL16" s="92" t="s">
        <v>74</v>
      </c>
      <c r="AM16" s="93">
        <f t="shared" si="2"/>
        <v>0</v>
      </c>
      <c r="AN16" s="93">
        <f>+K16+AC16-AH16</f>
        <v>14000000</v>
      </c>
      <c r="AO16" s="88" t="s">
        <v>66</v>
      </c>
      <c r="AP16" s="87">
        <v>14000000</v>
      </c>
      <c r="AQ16" s="88" t="s">
        <v>85</v>
      </c>
      <c r="AR16" s="87">
        <v>0</v>
      </c>
      <c r="AS16" s="96" t="s">
        <v>74</v>
      </c>
      <c r="AT16" s="97">
        <v>7000000</v>
      </c>
      <c r="AU16" s="126">
        <f t="shared" si="3"/>
        <v>7000000</v>
      </c>
      <c r="AV16" s="99">
        <f t="shared" si="4"/>
        <v>0.5</v>
      </c>
      <c r="AW16" s="96" t="s">
        <v>74</v>
      </c>
      <c r="AX16" s="88" t="s">
        <v>86</v>
      </c>
      <c r="AY16" s="89" t="s">
        <v>1381</v>
      </c>
      <c r="AZ16" s="85" t="s">
        <v>66</v>
      </c>
      <c r="BA16" s="85" t="s">
        <v>66</v>
      </c>
    </row>
    <row r="17" spans="2:53" ht="15.75" thickBot="1" x14ac:dyDescent="0.3">
      <c r="B17" s="100">
        <v>2024</v>
      </c>
      <c r="C17" s="100">
        <v>891780111</v>
      </c>
      <c r="D17" s="101" t="s">
        <v>64</v>
      </c>
      <c r="E17" s="102" t="s">
        <v>1380</v>
      </c>
      <c r="F17" s="102" t="s">
        <v>1379</v>
      </c>
      <c r="G17" s="103">
        <v>0</v>
      </c>
      <c r="H17" s="103" t="s">
        <v>72</v>
      </c>
      <c r="I17" s="101" t="s">
        <v>65</v>
      </c>
      <c r="J17" s="104" t="s">
        <v>1378</v>
      </c>
      <c r="K17" s="102">
        <v>10000000</v>
      </c>
      <c r="L17" s="100" t="s">
        <v>67</v>
      </c>
      <c r="M17" s="104" t="s">
        <v>1377</v>
      </c>
      <c r="N17" s="105">
        <v>1082871433</v>
      </c>
      <c r="O17" s="102">
        <v>894</v>
      </c>
      <c r="P17" s="109">
        <v>45392</v>
      </c>
      <c r="Q17" s="102">
        <v>10000000</v>
      </c>
      <c r="R17" s="109">
        <v>45392</v>
      </c>
      <c r="S17" s="102">
        <v>10000000</v>
      </c>
      <c r="T17" s="103" t="s">
        <v>203</v>
      </c>
      <c r="U17" s="119">
        <v>85475151</v>
      </c>
      <c r="V17" s="104" t="s">
        <v>1376</v>
      </c>
      <c r="W17" s="109">
        <v>45392</v>
      </c>
      <c r="X17" s="109">
        <v>45392</v>
      </c>
      <c r="Y17" s="107" t="s">
        <v>74</v>
      </c>
      <c r="Z17" s="107">
        <v>45503</v>
      </c>
      <c r="AA17" s="106">
        <f t="shared" si="0"/>
        <v>111</v>
      </c>
      <c r="AB17" s="102">
        <v>0</v>
      </c>
      <c r="AC17" s="102">
        <v>0</v>
      </c>
      <c r="AD17" s="102">
        <v>0</v>
      </c>
      <c r="AE17" s="108" t="s">
        <v>74</v>
      </c>
      <c r="AF17" s="106">
        <f t="shared" si="1"/>
        <v>0</v>
      </c>
      <c r="AG17" s="102">
        <v>0</v>
      </c>
      <c r="AH17" s="102">
        <v>0</v>
      </c>
      <c r="AI17" s="109" t="s">
        <v>74</v>
      </c>
      <c r="AJ17" s="103">
        <v>0</v>
      </c>
      <c r="AK17" s="109" t="s">
        <v>74</v>
      </c>
      <c r="AL17" s="109" t="s">
        <v>74</v>
      </c>
      <c r="AM17" s="106">
        <f t="shared" si="2"/>
        <v>0</v>
      </c>
      <c r="AN17" s="106">
        <f>+K17+AC17-AH17</f>
        <v>10000000</v>
      </c>
      <c r="AO17" s="103" t="s">
        <v>66</v>
      </c>
      <c r="AP17" s="102">
        <v>10000000</v>
      </c>
      <c r="AQ17" s="103" t="s">
        <v>85</v>
      </c>
      <c r="AR17" s="102">
        <v>0</v>
      </c>
      <c r="AS17" s="110" t="s">
        <v>74</v>
      </c>
      <c r="AT17" s="249">
        <v>2500000</v>
      </c>
      <c r="AU17" s="127">
        <f t="shared" si="3"/>
        <v>7500000</v>
      </c>
      <c r="AV17" s="128">
        <f t="shared" si="4"/>
        <v>0.25</v>
      </c>
      <c r="AW17" s="110" t="s">
        <v>74</v>
      </c>
      <c r="AX17" s="103" t="s">
        <v>86</v>
      </c>
      <c r="AY17" s="104" t="s">
        <v>1375</v>
      </c>
      <c r="AZ17" s="100" t="s">
        <v>66</v>
      </c>
      <c r="BA17" s="100" t="s">
        <v>66</v>
      </c>
    </row>
    <row r="18" spans="2:53" s="23" customFormat="1" ht="15.75" thickBot="1" x14ac:dyDescent="0.3">
      <c r="B18" s="404" t="s">
        <v>68</v>
      </c>
      <c r="C18" s="405"/>
      <c r="D18" s="406"/>
      <c r="E18" s="31">
        <f>+SUBTOTAL(3,E8:E17)</f>
        <v>10</v>
      </c>
      <c r="F18" s="32"/>
      <c r="G18" s="33"/>
      <c r="H18" s="33"/>
      <c r="I18" s="33"/>
      <c r="J18" s="33"/>
      <c r="K18" s="34">
        <f>SUM(K8:K17)</f>
        <v>148700000</v>
      </c>
      <c r="L18" s="407"/>
      <c r="M18" s="408"/>
      <c r="N18" s="408"/>
      <c r="O18" s="408"/>
      <c r="P18" s="408"/>
      <c r="Q18" s="408"/>
      <c r="R18" s="408"/>
      <c r="S18" s="408"/>
      <c r="T18" s="408"/>
      <c r="U18" s="408"/>
      <c r="V18" s="408"/>
      <c r="W18" s="408"/>
      <c r="X18" s="408"/>
      <c r="Y18" s="408"/>
      <c r="Z18" s="408"/>
      <c r="AA18" s="409"/>
      <c r="AB18" s="35">
        <f>SUM(AB8:AB17)</f>
        <v>0</v>
      </c>
      <c r="AC18" s="36">
        <f>SUM(AC8:AC17)</f>
        <v>0</v>
      </c>
      <c r="AD18" s="36">
        <f>SUM(AD8:AD17)</f>
        <v>0</v>
      </c>
      <c r="AE18" s="37"/>
      <c r="AF18" s="36">
        <f>SUM(AF8:AF17)</f>
        <v>0</v>
      </c>
      <c r="AG18" s="36">
        <f>SUM(AG8:AG17)</f>
        <v>0</v>
      </c>
      <c r="AH18" s="38">
        <f>SUM(AH8:AH17)</f>
        <v>0</v>
      </c>
      <c r="AI18" s="37"/>
      <c r="AJ18" s="39">
        <f>SUM(AJ8:AJ17)</f>
        <v>0</v>
      </c>
      <c r="AK18" s="407"/>
      <c r="AL18" s="408"/>
      <c r="AM18" s="409"/>
      <c r="AN18" s="35">
        <f>SUM(AN8:AN17)</f>
        <v>148700000</v>
      </c>
      <c r="AO18" s="40"/>
      <c r="AP18" s="40"/>
      <c r="AQ18" s="37"/>
      <c r="AR18" s="36">
        <f>SUM(AR8:AR17)</f>
        <v>0</v>
      </c>
      <c r="AS18" s="37"/>
      <c r="AT18" s="41">
        <f>SUM(AT8:AT17)</f>
        <v>78700000</v>
      </c>
      <c r="AU18" s="42">
        <f>SUM(AU8:AU17)</f>
        <v>70000000</v>
      </c>
      <c r="AV18" s="407"/>
      <c r="AW18" s="408"/>
      <c r="AX18" s="408"/>
      <c r="AY18" s="408"/>
      <c r="AZ18" s="408"/>
      <c r="BA18" s="408"/>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8:BA18"/>
    <mergeCell ref="AO6:AP6"/>
    <mergeCell ref="B18:D18"/>
    <mergeCell ref="L18:AA18"/>
    <mergeCell ref="AY6:BA6"/>
    <mergeCell ref="M6:N6"/>
    <mergeCell ref="O6:Q6"/>
    <mergeCell ref="R6:S6"/>
    <mergeCell ref="AK18:AM18"/>
    <mergeCell ref="T6:V6"/>
    <mergeCell ref="H3:I5"/>
    <mergeCell ref="E6:G6"/>
    <mergeCell ref="AV6:AX6"/>
    <mergeCell ref="AQ6:AU6"/>
  </mergeCells>
  <conditionalFormatting sqref="F5 E6">
    <cfRule type="containsText" dxfId="13"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O16 AA8:AA17 AF8:AF17 AU8:AV17 AM17:AP17">
    <cfRule type="expression" dxfId="12" priority="1">
      <formula>+_xlfn.ISFORMULA(AA8)</formula>
    </cfRule>
  </conditionalFormatting>
  <dataValidations count="9">
    <dataValidation type="list" allowBlank="1" showInputMessage="1" showErrorMessage="1" sqref="AX8:AX17" xr:uid="{00000000-0002-0000-0000-000008000000}">
      <formula1>"Por iniciar,En ejecucion,Suspendido,Terminado,Liquidado"</formula1>
    </dataValidation>
    <dataValidation type="list" allowBlank="1" showInputMessage="1" showErrorMessage="1" sqref="H8:H17" xr:uid="{00000000-0002-0000-0000-000007000000}">
      <formula1>"OTRO SECTOR"</formula1>
    </dataValidation>
    <dataValidation type="list" allowBlank="1" showInputMessage="1" showErrorMessage="1" sqref="L8:L17" xr:uid="{00000000-0002-0000-0000-000006000000}">
      <formula1>"DIRECTA"</formula1>
    </dataValidation>
    <dataValidation type="list" allowBlank="1" showInputMessage="1" showErrorMessage="1" sqref="I8:I17" xr:uid="{00000000-0002-0000-0000-000005000000}">
      <formula1>"FUNCIONAMIENTO,INVERSION,OTROS"</formula1>
    </dataValidation>
    <dataValidation type="list" allowBlank="1" showInputMessage="1" showErrorMessage="1" sqref="BA8:BA17" xr:uid="{00000000-0002-0000-0000-000004000000}">
      <formula1>"SI,NA por TIPO Contrato"</formula1>
    </dataValidation>
    <dataValidation type="list" allowBlank="1" showInputMessage="1" showErrorMessage="1" sqref="AZ8:AZ17"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17 AO8:AO17" xr:uid="{00000000-0002-0000-0000-000000000000}">
      <formula1>"SI,NO"</formula1>
    </dataValidation>
  </dataValidations>
  <hyperlinks>
    <hyperlink ref="AY17" r:id="rId1" xr:uid="{623FF093-64F5-4AF3-9397-D79BD5D0E02B}"/>
  </hyperlinks>
  <pageMargins left="0.7" right="0.7" top="0.75" bottom="0.75" header="0.3" footer="0.3"/>
  <pageSetup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2024-05-10T20:44:53Z</dcterms:modified>
</cp:coreProperties>
</file>